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300" yWindow="-180" windowWidth="21936" windowHeight="6180"/>
  </bookViews>
  <sheets>
    <sheet name="POAI 2023" sheetId="1" r:id="rId1"/>
    <sheet name="PAA 2023" sheetId="2" r:id="rId2"/>
  </sheets>
  <definedNames>
    <definedName name="_xlnm._FilterDatabase" localSheetId="0" hidden="1">'POAI 2023'!$A$12:$AB$545</definedName>
  </definedNames>
  <calcPr calcId="144525"/>
</workbook>
</file>

<file path=xl/calcChain.xml><?xml version="1.0" encoding="utf-8"?>
<calcChain xmlns="http://schemas.openxmlformats.org/spreadsheetml/2006/main">
  <c r="J200" i="2" l="1"/>
  <c r="C398" i="1" l="1"/>
  <c r="J137" i="2"/>
  <c r="T137" i="2"/>
  <c r="I96" i="2"/>
  <c r="I94" i="2"/>
  <c r="I103" i="2"/>
  <c r="I104" i="2"/>
  <c r="T5" i="2"/>
  <c r="J10" i="2"/>
  <c r="T46" i="2"/>
  <c r="J50" i="2"/>
  <c r="J99" i="2"/>
  <c r="J198" i="2"/>
  <c r="J45" i="2"/>
  <c r="I42" i="2"/>
  <c r="E48" i="2"/>
  <c r="I48" i="2"/>
  <c r="I194" i="2" l="1"/>
  <c r="I43" i="2"/>
  <c r="I121" i="2"/>
  <c r="I108" i="2"/>
  <c r="I129" i="2"/>
  <c r="I109" i="2"/>
  <c r="I19" i="2"/>
  <c r="I107" i="2"/>
  <c r="C538" i="1" l="1"/>
  <c r="F5" i="1"/>
  <c r="I82" i="2" l="1"/>
  <c r="E82" i="2"/>
  <c r="I158" i="2"/>
  <c r="E158" i="2"/>
  <c r="I33" i="2"/>
  <c r="E33" i="2"/>
  <c r="I60" i="2"/>
  <c r="E60" i="2"/>
  <c r="I61" i="2"/>
  <c r="E61" i="2"/>
  <c r="I110" i="2"/>
  <c r="E110" i="2"/>
  <c r="C498" i="1" l="1"/>
  <c r="I27" i="2" l="1"/>
  <c r="T86" i="2"/>
  <c r="T183" i="2"/>
  <c r="T149" i="2"/>
  <c r="E142" i="2" l="1"/>
  <c r="J44" i="2"/>
  <c r="I142" i="2"/>
  <c r="E194" i="2"/>
  <c r="E121" i="2"/>
  <c r="I113" i="2"/>
  <c r="E113" i="2"/>
  <c r="I128" i="2"/>
  <c r="E129" i="2"/>
  <c r="E128" i="2"/>
  <c r="I125" i="2"/>
  <c r="E125" i="2"/>
  <c r="E109" i="2"/>
  <c r="E108" i="2"/>
  <c r="E107" i="2"/>
  <c r="I160" i="2"/>
  <c r="E160" i="2"/>
  <c r="I167" i="2"/>
  <c r="E167" i="2"/>
  <c r="E19" i="2"/>
  <c r="I18" i="2"/>
  <c r="T11" i="2" s="1"/>
  <c r="E18" i="2"/>
  <c r="E103" i="2"/>
  <c r="E104" i="2"/>
  <c r="I102" i="2"/>
  <c r="E102" i="2"/>
  <c r="I54" i="2"/>
  <c r="E54" i="2"/>
  <c r="E96" i="2"/>
  <c r="E94" i="2"/>
  <c r="E43" i="2"/>
  <c r="E42" i="2"/>
  <c r="I40" i="2"/>
  <c r="E40" i="2"/>
  <c r="T100" i="2" l="1"/>
  <c r="T105" i="2"/>
  <c r="J122" i="2"/>
  <c r="J9" i="2"/>
  <c r="J89" i="2" l="1"/>
  <c r="C165" i="1" l="1"/>
  <c r="C523" i="1" l="1"/>
  <c r="I134" i="2"/>
  <c r="E134" i="2"/>
  <c r="I157" i="2" l="1"/>
  <c r="T157" i="2" s="1"/>
  <c r="E157" i="2"/>
  <c r="I124" i="2" l="1"/>
  <c r="T123" i="2" s="1"/>
  <c r="E124" i="2"/>
  <c r="I47" i="2" l="1"/>
  <c r="E47" i="2"/>
  <c r="I195" i="2" l="1"/>
  <c r="E195" i="2"/>
  <c r="I127" i="2" l="1"/>
  <c r="T126" i="2" s="1"/>
  <c r="E127" i="2"/>
  <c r="I62" i="2" l="1"/>
  <c r="E62" i="2"/>
  <c r="I59" i="2" l="1"/>
  <c r="E59" i="2"/>
  <c r="I58" i="2" l="1"/>
  <c r="E58" i="2"/>
  <c r="I57" i="2" l="1"/>
  <c r="E57" i="2"/>
  <c r="I55" i="2" l="1"/>
  <c r="E55" i="2"/>
  <c r="I120" i="2" l="1"/>
  <c r="T117" i="2" s="1"/>
  <c r="E120" i="2"/>
  <c r="I5" i="2" l="1"/>
  <c r="E5" i="2"/>
  <c r="I39" i="2" l="1"/>
  <c r="T39" i="2" s="1"/>
  <c r="E39" i="2"/>
  <c r="I92" i="2" l="1"/>
  <c r="T90" i="2" s="1"/>
  <c r="E92" i="2"/>
  <c r="I114" i="2" l="1"/>
  <c r="T112" i="2" s="1"/>
  <c r="E114" i="2"/>
  <c r="I81" i="2" l="1"/>
  <c r="T70" i="2" s="1"/>
  <c r="E81" i="2"/>
  <c r="I141" i="2" l="1"/>
  <c r="E141" i="2"/>
  <c r="I140" i="2"/>
  <c r="E140" i="2"/>
  <c r="I139" i="2"/>
  <c r="T139" i="2" s="1"/>
  <c r="E139" i="2"/>
  <c r="J154" i="2" l="1"/>
  <c r="T3" i="2" l="1"/>
  <c r="J4" i="2" l="1"/>
  <c r="E53" i="2"/>
  <c r="I53" i="2"/>
  <c r="T51" i="2" s="1"/>
  <c r="I138" i="2" l="1"/>
  <c r="T138" i="2" s="1"/>
  <c r="E138" i="2"/>
  <c r="C409" i="1"/>
  <c r="I190" i="2" l="1"/>
  <c r="E190" i="2"/>
  <c r="I187" i="2"/>
  <c r="E187" i="2"/>
  <c r="I25" i="2"/>
  <c r="E25" i="2"/>
  <c r="T186" i="2" l="1"/>
  <c r="I26" i="2"/>
  <c r="T24" i="2" s="1"/>
  <c r="E26" i="2"/>
  <c r="I133" i="2" l="1"/>
  <c r="T131" i="2" s="1"/>
  <c r="C389" i="1" s="1"/>
  <c r="E133" i="2"/>
  <c r="I165" i="2" l="1"/>
  <c r="I166" i="2"/>
  <c r="E166" i="2"/>
  <c r="D546" i="1" l="1"/>
  <c r="T162" i="2"/>
  <c r="I174" i="2"/>
  <c r="E174" i="2"/>
  <c r="E173" i="2"/>
  <c r="I173" i="2"/>
  <c r="I172" i="2"/>
  <c r="C505" i="1"/>
  <c r="E172" i="2"/>
  <c r="T170" i="2" l="1"/>
  <c r="J139" i="2"/>
  <c r="F539" i="1" l="1"/>
  <c r="D446" i="1"/>
  <c r="C446" i="1"/>
  <c r="D496" i="1" l="1"/>
  <c r="J88" i="2" l="1"/>
  <c r="D14" i="1" l="1"/>
  <c r="J8" i="2"/>
  <c r="C14" i="1" l="1"/>
  <c r="J153" i="2"/>
  <c r="D504" i="1" l="1"/>
  <c r="C504" i="1" s="1"/>
  <c r="J169" i="2" l="1"/>
  <c r="D505" i="1"/>
  <c r="J67" i="2" l="1"/>
  <c r="J6" i="2"/>
  <c r="J84" i="2"/>
  <c r="D86" i="1" l="1"/>
  <c r="C86" i="1"/>
  <c r="C436" i="1"/>
  <c r="C33" i="1" l="1"/>
  <c r="C94" i="1"/>
  <c r="C462" i="1" l="1"/>
  <c r="C441" i="1"/>
  <c r="C431" i="1"/>
  <c r="C426" i="1" l="1"/>
  <c r="J168" i="2" l="1"/>
  <c r="J23" i="2" l="1"/>
  <c r="J161" i="2"/>
  <c r="D36" i="1"/>
  <c r="C36" i="1" s="1"/>
  <c r="J37" i="2"/>
  <c r="J97" i="2"/>
  <c r="J7" i="2"/>
  <c r="J197" i="2"/>
  <c r="D535" i="1" l="1"/>
  <c r="C535" i="1"/>
  <c r="T69" i="2"/>
  <c r="J69" i="2"/>
  <c r="J148" i="2" l="1"/>
  <c r="T144" i="2"/>
  <c r="D493" i="1" l="1"/>
  <c r="J176" i="2" l="1"/>
  <c r="J111" i="2" l="1"/>
  <c r="D424" i="1"/>
  <c r="D241" i="1"/>
  <c r="D242" i="1"/>
  <c r="D243" i="1"/>
  <c r="D244" i="1"/>
  <c r="D240" i="1"/>
  <c r="D235" i="1"/>
  <c r="D236" i="1"/>
  <c r="D237" i="1"/>
  <c r="D238" i="1"/>
  <c r="D234" i="1"/>
  <c r="T111" i="2"/>
  <c r="I199" i="2" l="1"/>
  <c r="J195" i="2"/>
  <c r="J196" i="2"/>
  <c r="T176" i="2"/>
  <c r="T116" i="2" l="1"/>
  <c r="D465" i="1" l="1"/>
  <c r="C465" i="1" s="1"/>
  <c r="D389" i="1"/>
  <c r="T125" i="2"/>
  <c r="J114" i="2" l="1"/>
  <c r="J66" i="2" l="1"/>
  <c r="J48" i="2" l="1"/>
  <c r="J5" i="2"/>
  <c r="J21" i="2" l="1"/>
  <c r="D462" i="1" l="1"/>
  <c r="J181" i="2" l="1"/>
  <c r="C345" i="1" l="1"/>
  <c r="C344" i="1"/>
  <c r="C382" i="1" l="1"/>
  <c r="C192" i="1"/>
  <c r="E192" i="1" s="1"/>
  <c r="C334" i="1" l="1"/>
  <c r="J147" i="2" l="1"/>
  <c r="D434" i="1" l="1"/>
  <c r="D438" i="1"/>
  <c r="D437" i="1"/>
  <c r="D432" i="1"/>
  <c r="D447" i="1" s="1"/>
  <c r="T130" i="2" l="1"/>
  <c r="J130" i="2"/>
  <c r="C501" i="1" l="1"/>
  <c r="T135" i="2" l="1"/>
  <c r="J136" i="2"/>
  <c r="J36" i="2"/>
  <c r="D378" i="1" l="1"/>
  <c r="D379" i="1"/>
  <c r="D373" i="1"/>
  <c r="D374" i="1"/>
  <c r="D375" i="1"/>
  <c r="D372" i="1"/>
  <c r="D362" i="1"/>
  <c r="D363" i="1"/>
  <c r="D364" i="1"/>
  <c r="D365" i="1"/>
  <c r="D366" i="1"/>
  <c r="D367" i="1"/>
  <c r="D368" i="1"/>
  <c r="D369" i="1"/>
  <c r="D370" i="1"/>
  <c r="D361" i="1"/>
  <c r="D357" i="1"/>
  <c r="D358" i="1"/>
  <c r="D359" i="1"/>
  <c r="D356" i="1"/>
  <c r="J179" i="2" l="1"/>
  <c r="C23" i="1" l="1"/>
  <c r="J194" i="2"/>
  <c r="J193" i="2"/>
  <c r="J192" i="2"/>
  <c r="J191" i="2"/>
  <c r="J190" i="2"/>
  <c r="J189" i="2"/>
  <c r="J188" i="2"/>
  <c r="J187" i="2"/>
  <c r="J186" i="2"/>
  <c r="J185" i="2"/>
  <c r="J184" i="2"/>
  <c r="C525" i="1"/>
  <c r="D525" i="1" s="1"/>
  <c r="J183" i="2"/>
  <c r="T182" i="2"/>
  <c r="J182" i="2"/>
  <c r="J180" i="2"/>
  <c r="J178" i="2"/>
  <c r="J177" i="2"/>
  <c r="J175" i="2"/>
  <c r="J174" i="2"/>
  <c r="J173" i="2"/>
  <c r="J172" i="2"/>
  <c r="J171" i="2"/>
  <c r="J170" i="2"/>
  <c r="J167" i="2"/>
  <c r="J166" i="2"/>
  <c r="J165" i="2"/>
  <c r="J164" i="2"/>
  <c r="J163" i="2"/>
  <c r="J162" i="2"/>
  <c r="J160" i="2"/>
  <c r="J159" i="2"/>
  <c r="J158" i="2"/>
  <c r="C484" i="1"/>
  <c r="J157" i="2"/>
  <c r="J156" i="2"/>
  <c r="T155" i="2"/>
  <c r="J155" i="2"/>
  <c r="J152" i="2"/>
  <c r="J151" i="2"/>
  <c r="J150" i="2"/>
  <c r="C473" i="1"/>
  <c r="J149" i="2"/>
  <c r="J146" i="2"/>
  <c r="J145" i="2"/>
  <c r="J144" i="2"/>
  <c r="J143" i="2"/>
  <c r="J142" i="2"/>
  <c r="J141" i="2"/>
  <c r="J140" i="2"/>
  <c r="D409" i="1"/>
  <c r="J138" i="2"/>
  <c r="J135" i="2"/>
  <c r="J134" i="2"/>
  <c r="J133" i="2"/>
  <c r="J132" i="2"/>
  <c r="J131" i="2"/>
  <c r="J129" i="2"/>
  <c r="J128" i="2"/>
  <c r="J127" i="2"/>
  <c r="C346" i="1"/>
  <c r="J126" i="2"/>
  <c r="C335" i="1"/>
  <c r="J125" i="2"/>
  <c r="J124" i="2"/>
  <c r="C310" i="1"/>
  <c r="J123" i="2"/>
  <c r="J121" i="2"/>
  <c r="J120" i="2"/>
  <c r="J119" i="2"/>
  <c r="J118" i="2"/>
  <c r="C300" i="1"/>
  <c r="J117" i="2"/>
  <c r="J116" i="2"/>
  <c r="J115" i="2"/>
  <c r="J113" i="2"/>
  <c r="C287" i="1"/>
  <c r="J112" i="2"/>
  <c r="J110" i="2"/>
  <c r="J109" i="2"/>
  <c r="J108" i="2"/>
  <c r="J107" i="2"/>
  <c r="J106" i="2"/>
  <c r="C272" i="1"/>
  <c r="J105" i="2"/>
  <c r="J104" i="2"/>
  <c r="J103" i="2"/>
  <c r="J102" i="2"/>
  <c r="J101" i="2"/>
  <c r="C225" i="1"/>
  <c r="J100" i="2"/>
  <c r="J98" i="2"/>
  <c r="J96" i="2"/>
  <c r="J95" i="2"/>
  <c r="J94" i="2"/>
  <c r="J93" i="2"/>
  <c r="J92" i="2"/>
  <c r="J91" i="2"/>
  <c r="C213" i="1"/>
  <c r="J90" i="2"/>
  <c r="J87" i="2"/>
  <c r="J86" i="2"/>
  <c r="J85" i="2"/>
  <c r="J83" i="2"/>
  <c r="J82" i="2"/>
  <c r="J81" i="2"/>
  <c r="J80" i="2"/>
  <c r="J79" i="2"/>
  <c r="J78" i="2"/>
  <c r="J77" i="2"/>
  <c r="J76" i="2"/>
  <c r="J75" i="2"/>
  <c r="J74" i="2"/>
  <c r="J73" i="2"/>
  <c r="J72" i="2"/>
  <c r="J71" i="2"/>
  <c r="C200" i="1"/>
  <c r="J70" i="2"/>
  <c r="J68" i="2"/>
  <c r="J65" i="2"/>
  <c r="J64" i="2"/>
  <c r="J63" i="2"/>
  <c r="J62" i="2"/>
  <c r="J61" i="2"/>
  <c r="J60" i="2"/>
  <c r="J59" i="2"/>
  <c r="J58" i="2"/>
  <c r="J57" i="2"/>
  <c r="J56" i="2"/>
  <c r="J55" i="2"/>
  <c r="J54" i="2"/>
  <c r="J53" i="2"/>
  <c r="J52" i="2"/>
  <c r="J51" i="2"/>
  <c r="J49" i="2"/>
  <c r="J47" i="2"/>
  <c r="C77" i="1"/>
  <c r="J46" i="2"/>
  <c r="J43" i="2"/>
  <c r="J42" i="2"/>
  <c r="J41" i="2"/>
  <c r="J40" i="2"/>
  <c r="C35" i="1"/>
  <c r="J39" i="2"/>
  <c r="J38" i="2"/>
  <c r="J35" i="2"/>
  <c r="J34" i="2"/>
  <c r="J33" i="2"/>
  <c r="J32" i="2"/>
  <c r="J31" i="2"/>
  <c r="J30" i="2"/>
  <c r="J29" i="2"/>
  <c r="J28" i="2"/>
  <c r="J27" i="2"/>
  <c r="J26" i="2"/>
  <c r="J25" i="2"/>
  <c r="J24" i="2"/>
  <c r="J22" i="2"/>
  <c r="J20" i="2"/>
  <c r="J19" i="2"/>
  <c r="J18" i="2"/>
  <c r="J17" i="2"/>
  <c r="J16" i="2"/>
  <c r="J15" i="2"/>
  <c r="J14" i="2"/>
  <c r="J13" i="2"/>
  <c r="J12" i="2"/>
  <c r="J11" i="2"/>
  <c r="J3" i="2"/>
  <c r="J199" i="2" l="1"/>
  <c r="T199" i="2"/>
  <c r="C390" i="1"/>
  <c r="D390" i="1"/>
  <c r="D492" i="1"/>
  <c r="D484" i="1"/>
  <c r="D481" i="1"/>
  <c r="D482" i="1"/>
  <c r="D473" i="1"/>
  <c r="D346" i="1"/>
  <c r="D347" i="1" s="1"/>
  <c r="D335" i="1"/>
  <c r="D336" i="1" s="1"/>
  <c r="D310" i="1"/>
  <c r="D311" i="1" s="1"/>
  <c r="D300" i="1"/>
  <c r="D301" i="1" s="1"/>
  <c r="D287" i="1"/>
  <c r="D272" i="1"/>
  <c r="D273" i="1" s="1"/>
  <c r="D281" i="1"/>
  <c r="D225" i="1"/>
  <c r="D226" i="1" s="1"/>
  <c r="D213" i="1"/>
  <c r="D214" i="1" s="1"/>
  <c r="D200" i="1"/>
  <c r="D77" i="1"/>
  <c r="D78" i="1" s="1"/>
  <c r="D162" i="1"/>
  <c r="D152" i="1"/>
  <c r="D23" i="1"/>
  <c r="D35" i="1"/>
  <c r="D545" i="1" l="1"/>
  <c r="D547" i="1" s="1"/>
  <c r="D201" i="1"/>
  <c r="D288" i="1"/>
  <c r="D15" i="1"/>
  <c r="D60" i="1"/>
  <c r="D410" i="1" l="1"/>
  <c r="C421" i="1" l="1"/>
  <c r="L446" i="1" l="1"/>
  <c r="K446" i="1"/>
  <c r="E446" i="1"/>
  <c r="F446" i="1" s="1"/>
  <c r="M446" i="1" l="1"/>
  <c r="C447" i="1" l="1"/>
  <c r="C424" i="1"/>
  <c r="C410" i="1"/>
  <c r="C400" i="1"/>
  <c r="C321" i="1"/>
  <c r="C521" i="1" l="1"/>
  <c r="D543" i="1" l="1"/>
  <c r="D544" i="1" s="1"/>
  <c r="D521" i="1"/>
  <c r="D523" i="1"/>
  <c r="C522" i="1"/>
  <c r="D522" i="1" s="1"/>
  <c r="D526" i="1" l="1"/>
  <c r="E494" i="1"/>
  <c r="F494" i="1" s="1"/>
  <c r="D398" i="1" l="1"/>
  <c r="D400" i="1" s="1"/>
  <c r="D320" i="1"/>
  <c r="D321" i="1" s="1"/>
  <c r="D322" i="1" s="1"/>
  <c r="F192" i="1" l="1"/>
  <c r="L427" i="1" l="1"/>
  <c r="K427" i="1"/>
  <c r="E427" i="1"/>
  <c r="F427" i="1" s="1"/>
  <c r="M427" i="1" l="1"/>
  <c r="D539" i="1" l="1"/>
  <c r="E455" i="1" l="1"/>
  <c r="E456" i="1"/>
  <c r="E457" i="1"/>
  <c r="E458" i="1"/>
  <c r="E460" i="1"/>
  <c r="E461" i="1"/>
  <c r="E462" i="1"/>
  <c r="E463" i="1"/>
  <c r="E464" i="1"/>
  <c r="E454" i="1"/>
  <c r="E522" i="1"/>
  <c r="E523" i="1"/>
  <c r="E524" i="1"/>
  <c r="E493" i="1"/>
  <c r="E495" i="1"/>
  <c r="E496" i="1"/>
  <c r="E497" i="1"/>
  <c r="M497" i="1" s="1"/>
  <c r="E498" i="1"/>
  <c r="E499" i="1"/>
  <c r="E500" i="1"/>
  <c r="E501" i="1"/>
  <c r="E502" i="1"/>
  <c r="E503" i="1"/>
  <c r="M503" i="1" s="1"/>
  <c r="E506" i="1"/>
  <c r="E408" i="1"/>
  <c r="F408" i="1" s="1"/>
  <c r="L333" i="1"/>
  <c r="E319" i="1"/>
  <c r="E320" i="1"/>
  <c r="E160" i="1"/>
  <c r="E108" i="1"/>
  <c r="E109" i="1"/>
  <c r="E110" i="1"/>
  <c r="E111" i="1"/>
  <c r="E112" i="1"/>
  <c r="E93" i="1"/>
  <c r="E94" i="1"/>
  <c r="E95" i="1"/>
  <c r="E96" i="1"/>
  <c r="E97" i="1"/>
  <c r="E98" i="1"/>
  <c r="E99" i="1"/>
  <c r="E100" i="1"/>
  <c r="E68" i="1"/>
  <c r="E51" i="1"/>
  <c r="E52" i="1"/>
  <c r="E53" i="1"/>
  <c r="E54" i="1"/>
  <c r="E55" i="1"/>
  <c r="E56" i="1"/>
  <c r="E57" i="1"/>
  <c r="E58" i="1"/>
  <c r="E59" i="1"/>
  <c r="E33" i="1"/>
  <c r="E34" i="1"/>
  <c r="E13" i="1"/>
  <c r="F543" i="1" l="1"/>
  <c r="F545" i="1" s="1"/>
  <c r="E466" i="1"/>
  <c r="E107" i="1"/>
  <c r="F107" i="1" s="1"/>
  <c r="F524" i="1"/>
  <c r="F503" i="1"/>
  <c r="F497" i="1"/>
  <c r="F458" i="1"/>
  <c r="F457" i="1"/>
  <c r="F319" i="1"/>
  <c r="F160" i="1"/>
  <c r="F68" i="1"/>
  <c r="F13" i="1"/>
  <c r="K503" i="1" l="1"/>
  <c r="K497" i="1"/>
  <c r="E483" i="1"/>
  <c r="F483" i="1" s="1"/>
  <c r="E370" i="1"/>
  <c r="F370" i="1" s="1"/>
  <c r="L321" i="1"/>
  <c r="E254" i="1"/>
  <c r="F254" i="1" s="1"/>
  <c r="K254" i="1"/>
  <c r="L254" i="1"/>
  <c r="L255" i="1"/>
  <c r="M255" i="1"/>
  <c r="L256" i="1"/>
  <c r="M256" i="1"/>
  <c r="L257" i="1"/>
  <c r="M257" i="1"/>
  <c r="L258" i="1"/>
  <c r="M258" i="1"/>
  <c r="L259" i="1"/>
  <c r="M259" i="1"/>
  <c r="L260" i="1"/>
  <c r="M260" i="1"/>
  <c r="L261" i="1"/>
  <c r="M261" i="1"/>
  <c r="L262" i="1"/>
  <c r="M262" i="1"/>
  <c r="L263" i="1"/>
  <c r="M263" i="1"/>
  <c r="L264" i="1"/>
  <c r="M264" i="1"/>
  <c r="L265" i="1"/>
  <c r="M265" i="1"/>
  <c r="L266" i="1"/>
  <c r="M266" i="1"/>
  <c r="L267" i="1"/>
  <c r="M267" i="1"/>
  <c r="L268" i="1"/>
  <c r="M268" i="1"/>
  <c r="L269" i="1"/>
  <c r="M269" i="1"/>
  <c r="L270" i="1"/>
  <c r="M270" i="1"/>
  <c r="L271" i="1"/>
  <c r="M271" i="1"/>
  <c r="E242" i="1"/>
  <c r="F242" i="1" s="1"/>
  <c r="E238" i="1"/>
  <c r="F238" i="1" s="1"/>
  <c r="L424" i="1"/>
  <c r="L400" i="1"/>
  <c r="E150" i="1"/>
  <c r="F150" i="1" s="1"/>
  <c r="K150" i="1"/>
  <c r="L150" i="1"/>
  <c r="K120" i="1"/>
  <c r="E120" i="1"/>
  <c r="F120" i="1" s="1"/>
  <c r="K98" i="1"/>
  <c r="F98" i="1"/>
  <c r="F93" i="1"/>
  <c r="K93" i="1"/>
  <c r="L93" i="1"/>
  <c r="F112" i="1"/>
  <c r="L112" i="1"/>
  <c r="K112" i="1"/>
  <c r="K111" i="1"/>
  <c r="F111" i="1"/>
  <c r="F110" i="1"/>
  <c r="K110" i="1"/>
  <c r="L120" i="1"/>
  <c r="L98" i="1"/>
  <c r="M111" i="1"/>
  <c r="L111" i="1"/>
  <c r="L110" i="1"/>
  <c r="L50" i="1"/>
  <c r="K50" i="1"/>
  <c r="E50" i="1"/>
  <c r="F50" i="1" s="1"/>
  <c r="E369" i="1"/>
  <c r="F369" i="1" s="1"/>
  <c r="E367" i="1"/>
  <c r="F367" i="1" s="1"/>
  <c r="E378" i="1"/>
  <c r="F378" i="1" s="1"/>
  <c r="E379" i="1"/>
  <c r="F379" i="1" s="1"/>
  <c r="E380" i="1"/>
  <c r="F380" i="1" s="1"/>
  <c r="E373" i="1"/>
  <c r="F373" i="1" s="1"/>
  <c r="E374" i="1"/>
  <c r="F374" i="1" s="1"/>
  <c r="E375" i="1"/>
  <c r="F375" i="1" s="1"/>
  <c r="K309" i="1"/>
  <c r="E309" i="1"/>
  <c r="F309" i="1" s="1"/>
  <c r="K298" i="1"/>
  <c r="E298" i="1"/>
  <c r="F298" i="1" s="1"/>
  <c r="L309" i="1"/>
  <c r="L298" i="1"/>
  <c r="E235" i="1"/>
  <c r="F235" i="1" s="1"/>
  <c r="E237" i="1"/>
  <c r="K69" i="1"/>
  <c r="E69" i="1"/>
  <c r="L500" i="1"/>
  <c r="F499" i="1"/>
  <c r="L499" i="1"/>
  <c r="F498" i="1"/>
  <c r="L498" i="1"/>
  <c r="K344" i="1"/>
  <c r="E212" i="1"/>
  <c r="F212" i="1" s="1"/>
  <c r="K444" i="1"/>
  <c r="L444" i="1"/>
  <c r="E445" i="1"/>
  <c r="K445" i="1"/>
  <c r="L445" i="1"/>
  <c r="L524" i="1"/>
  <c r="F463" i="1"/>
  <c r="F464" i="1"/>
  <c r="F460" i="1"/>
  <c r="F461" i="1"/>
  <c r="F462" i="1"/>
  <c r="F34" i="1"/>
  <c r="E399" i="1"/>
  <c r="F399" i="1" s="1"/>
  <c r="K174" i="1"/>
  <c r="E174" i="1"/>
  <c r="F174" i="1" s="1"/>
  <c r="L174" i="1"/>
  <c r="F33" i="1"/>
  <c r="E32" i="1"/>
  <c r="L318" i="1"/>
  <c r="K318" i="1"/>
  <c r="E318" i="1"/>
  <c r="E366" i="1"/>
  <c r="F366" i="1" s="1"/>
  <c r="E363" i="1"/>
  <c r="F363" i="1" s="1"/>
  <c r="E364" i="1"/>
  <c r="F364" i="1" s="1"/>
  <c r="E365" i="1"/>
  <c r="F365" i="1" s="1"/>
  <c r="K365" i="1"/>
  <c r="K375" i="1"/>
  <c r="K373" i="1"/>
  <c r="K379" i="1"/>
  <c r="K364" i="1"/>
  <c r="K363" i="1"/>
  <c r="K500" i="1"/>
  <c r="K499" i="1"/>
  <c r="K498" i="1"/>
  <c r="E482" i="1"/>
  <c r="F482" i="1" s="1"/>
  <c r="E330" i="1"/>
  <c r="F330" i="1" s="1"/>
  <c r="E331" i="1"/>
  <c r="F331" i="1" s="1"/>
  <c r="E332" i="1"/>
  <c r="F332" i="1" s="1"/>
  <c r="E333" i="1"/>
  <c r="F333" i="1" s="1"/>
  <c r="E334" i="1"/>
  <c r="F334" i="1" s="1"/>
  <c r="E222" i="1"/>
  <c r="F222" i="1" s="1"/>
  <c r="L222" i="1"/>
  <c r="L223" i="1"/>
  <c r="L224" i="1"/>
  <c r="L234" i="1"/>
  <c r="L235" i="1"/>
  <c r="L236" i="1"/>
  <c r="L237" i="1"/>
  <c r="L238" i="1"/>
  <c r="L240" i="1"/>
  <c r="L241" i="1"/>
  <c r="L242" i="1"/>
  <c r="L243" i="1"/>
  <c r="L244" i="1"/>
  <c r="L247" i="1"/>
  <c r="L248" i="1"/>
  <c r="L249" i="1"/>
  <c r="L250" i="1"/>
  <c r="L251" i="1"/>
  <c r="L252" i="1"/>
  <c r="L281" i="1"/>
  <c r="L286" i="1"/>
  <c r="L320" i="1"/>
  <c r="L331" i="1"/>
  <c r="L332" i="1"/>
  <c r="L345" i="1"/>
  <c r="L356" i="1"/>
  <c r="L357" i="1"/>
  <c r="L358" i="1"/>
  <c r="L359" i="1"/>
  <c r="L361" i="1"/>
  <c r="L362" i="1"/>
  <c r="L368" i="1"/>
  <c r="L372" i="1"/>
  <c r="L377" i="1"/>
  <c r="L381" i="1"/>
  <c r="L382" i="1"/>
  <c r="L398" i="1"/>
  <c r="L409" i="1"/>
  <c r="L418" i="1"/>
  <c r="L420" i="1"/>
  <c r="L421" i="1"/>
  <c r="L422" i="1"/>
  <c r="L423" i="1"/>
  <c r="L425" i="1"/>
  <c r="L426" i="1"/>
  <c r="L428" i="1"/>
  <c r="L429" i="1"/>
  <c r="L430" i="1"/>
  <c r="L431" i="1"/>
  <c r="L432" i="1"/>
  <c r="L434" i="1"/>
  <c r="L435" i="1"/>
  <c r="L437" i="1"/>
  <c r="L438" i="1"/>
  <c r="L439" i="1"/>
  <c r="L440" i="1"/>
  <c r="L441" i="1"/>
  <c r="L442" i="1"/>
  <c r="L443" i="1"/>
  <c r="L455" i="1"/>
  <c r="L456" i="1"/>
  <c r="L459" i="1"/>
  <c r="L492" i="1"/>
  <c r="L493" i="1"/>
  <c r="L495" i="1"/>
  <c r="L496" i="1"/>
  <c r="L502" i="1"/>
  <c r="L506" i="1"/>
  <c r="L521" i="1"/>
  <c r="L522" i="1"/>
  <c r="L523" i="1"/>
  <c r="L161" i="1"/>
  <c r="L162" i="1"/>
  <c r="L164" i="1"/>
  <c r="L166" i="1"/>
  <c r="L94" i="1"/>
  <c r="L100" i="1"/>
  <c r="L43" i="1"/>
  <c r="K356" i="1"/>
  <c r="M425" i="1"/>
  <c r="M418" i="1"/>
  <c r="M252" i="1"/>
  <c r="M251" i="1"/>
  <c r="M250" i="1"/>
  <c r="M249" i="1"/>
  <c r="M248" i="1"/>
  <c r="M247" i="1"/>
  <c r="L344" i="1"/>
  <c r="K372" i="1"/>
  <c r="E372" i="1"/>
  <c r="F372" i="1" s="1"/>
  <c r="E443" i="1"/>
  <c r="L482" i="1"/>
  <c r="K381" i="1"/>
  <c r="K377" i="1"/>
  <c r="K368" i="1"/>
  <c r="K362" i="1"/>
  <c r="K361" i="1"/>
  <c r="K359" i="1"/>
  <c r="K358" i="1"/>
  <c r="K357" i="1"/>
  <c r="L494" i="1"/>
  <c r="L481" i="1"/>
  <c r="E368" i="1"/>
  <c r="E362" i="1"/>
  <c r="F362" i="1" s="1"/>
  <c r="E356" i="1"/>
  <c r="E357" i="1"/>
  <c r="F357" i="1" s="1"/>
  <c r="E358" i="1"/>
  <c r="F358" i="1" s="1"/>
  <c r="E359" i="1"/>
  <c r="E361" i="1"/>
  <c r="E377" i="1"/>
  <c r="F377" i="1" s="1"/>
  <c r="E381" i="1"/>
  <c r="F381" i="1" s="1"/>
  <c r="E382" i="1"/>
  <c r="F382" i="1" s="1"/>
  <c r="E398" i="1"/>
  <c r="E409" i="1"/>
  <c r="L513" i="1"/>
  <c r="L501" i="1"/>
  <c r="E437" i="1"/>
  <c r="F437" i="1" s="1"/>
  <c r="L436" i="1"/>
  <c r="E430" i="1"/>
  <c r="F430" i="1" s="1"/>
  <c r="L419" i="1"/>
  <c r="L334" i="1"/>
  <c r="L330" i="1"/>
  <c r="L308" i="1"/>
  <c r="L299" i="1"/>
  <c r="L283" i="1"/>
  <c r="L285" i="1"/>
  <c r="L246" i="1"/>
  <c r="L211" i="1"/>
  <c r="L210" i="1"/>
  <c r="L209" i="1"/>
  <c r="L199" i="1"/>
  <c r="L185" i="1"/>
  <c r="L184" i="1"/>
  <c r="L183" i="1"/>
  <c r="L182" i="1"/>
  <c r="L181" i="1"/>
  <c r="L167" i="1"/>
  <c r="L151" i="1"/>
  <c r="L143" i="1"/>
  <c r="L136" i="1"/>
  <c r="L129" i="1"/>
  <c r="L128" i="1"/>
  <c r="L127" i="1"/>
  <c r="L119" i="1"/>
  <c r="L109" i="1"/>
  <c r="L99" i="1"/>
  <c r="L97" i="1"/>
  <c r="L96" i="1"/>
  <c r="F95" i="1"/>
  <c r="L296" i="1"/>
  <c r="L221" i="1"/>
  <c r="L163" i="1"/>
  <c r="L433" i="1"/>
  <c r="L447" i="1"/>
  <c r="L55" i="1"/>
  <c r="L108" i="1"/>
  <c r="L51" i="1"/>
  <c r="L53" i="1"/>
  <c r="L57" i="1"/>
  <c r="L59" i="1"/>
  <c r="L52" i="1"/>
  <c r="L54" i="1"/>
  <c r="L56" i="1"/>
  <c r="L58" i="1"/>
  <c r="E167" i="1"/>
  <c r="F167" i="1" s="1"/>
  <c r="E433" i="1"/>
  <c r="F433" i="1" s="1"/>
  <c r="E436" i="1"/>
  <c r="F436" i="1" s="1"/>
  <c r="E151" i="1"/>
  <c r="F151" i="1" s="1"/>
  <c r="E127" i="1"/>
  <c r="F127" i="1" s="1"/>
  <c r="E185" i="1"/>
  <c r="E128" i="1"/>
  <c r="F128" i="1" s="1"/>
  <c r="E183" i="1"/>
  <c r="F183" i="1" s="1"/>
  <c r="E344" i="1"/>
  <c r="E299" i="1"/>
  <c r="F299" i="1" s="1"/>
  <c r="E136" i="1"/>
  <c r="F136" i="1" s="1"/>
  <c r="E184" i="1"/>
  <c r="F184" i="1" s="1"/>
  <c r="E143" i="1"/>
  <c r="E211" i="1"/>
  <c r="F211" i="1" s="1"/>
  <c r="E182" i="1"/>
  <c r="F182" i="1" s="1"/>
  <c r="E199" i="1"/>
  <c r="E285" i="1"/>
  <c r="F285" i="1" s="1"/>
  <c r="E210" i="1"/>
  <c r="F210" i="1" s="1"/>
  <c r="E129" i="1"/>
  <c r="F129" i="1" s="1"/>
  <c r="K523" i="1"/>
  <c r="K522" i="1"/>
  <c r="K521" i="1"/>
  <c r="K513" i="1"/>
  <c r="K506" i="1"/>
  <c r="K502" i="1"/>
  <c r="K501" i="1"/>
  <c r="K496" i="1"/>
  <c r="K495" i="1"/>
  <c r="K494" i="1"/>
  <c r="K493" i="1"/>
  <c r="K492" i="1"/>
  <c r="K482" i="1"/>
  <c r="K481" i="1"/>
  <c r="K459" i="1"/>
  <c r="K456" i="1"/>
  <c r="K455" i="1"/>
  <c r="K443" i="1"/>
  <c r="K442" i="1"/>
  <c r="K441" i="1"/>
  <c r="K440" i="1"/>
  <c r="K439" i="1"/>
  <c r="K438" i="1"/>
  <c r="K437" i="1"/>
  <c r="K436" i="1"/>
  <c r="K435" i="1"/>
  <c r="K434" i="1"/>
  <c r="K433" i="1"/>
  <c r="K432" i="1"/>
  <c r="K431" i="1"/>
  <c r="K428" i="1"/>
  <c r="K429" i="1"/>
  <c r="K430" i="1"/>
  <c r="K426" i="1"/>
  <c r="K423" i="1"/>
  <c r="K422" i="1"/>
  <c r="K421" i="1"/>
  <c r="K420" i="1"/>
  <c r="K419" i="1"/>
  <c r="K409" i="1"/>
  <c r="K398" i="1"/>
  <c r="K382" i="1"/>
  <c r="K345" i="1"/>
  <c r="K334" i="1"/>
  <c r="K332" i="1"/>
  <c r="K331" i="1"/>
  <c r="K330" i="1"/>
  <c r="K320" i="1"/>
  <c r="K308" i="1"/>
  <c r="K299" i="1"/>
  <c r="K296" i="1"/>
  <c r="K286" i="1"/>
  <c r="K285" i="1"/>
  <c r="K281" i="1"/>
  <c r="K246" i="1"/>
  <c r="K244" i="1"/>
  <c r="K243" i="1"/>
  <c r="K241" i="1"/>
  <c r="K240" i="1"/>
  <c r="K238" i="1"/>
  <c r="K237" i="1"/>
  <c r="K235" i="1"/>
  <c r="K234" i="1"/>
  <c r="K224" i="1"/>
  <c r="K223" i="1"/>
  <c r="K222" i="1"/>
  <c r="K221" i="1"/>
  <c r="K211" i="1"/>
  <c r="K210" i="1"/>
  <c r="K209" i="1"/>
  <c r="K199" i="1"/>
  <c r="K185" i="1"/>
  <c r="K184" i="1"/>
  <c r="K183" i="1"/>
  <c r="K182" i="1"/>
  <c r="K181" i="1"/>
  <c r="K167" i="1"/>
  <c r="K166" i="1"/>
  <c r="K165" i="1"/>
  <c r="K164" i="1"/>
  <c r="K163" i="1"/>
  <c r="K162" i="1"/>
  <c r="K161" i="1"/>
  <c r="K151" i="1"/>
  <c r="K143" i="1"/>
  <c r="K136" i="1"/>
  <c r="K129" i="1"/>
  <c r="K128" i="1"/>
  <c r="K127" i="1"/>
  <c r="K119" i="1"/>
  <c r="K109" i="1"/>
  <c r="K108" i="1"/>
  <c r="K100" i="1"/>
  <c r="K99" i="1"/>
  <c r="K97" i="1"/>
  <c r="K96" i="1"/>
  <c r="K95" i="1"/>
  <c r="K94" i="1"/>
  <c r="K70" i="1"/>
  <c r="K59" i="1"/>
  <c r="K58" i="1"/>
  <c r="K57" i="1"/>
  <c r="K56" i="1"/>
  <c r="K55" i="1"/>
  <c r="K54" i="1"/>
  <c r="K53" i="1"/>
  <c r="K52" i="1"/>
  <c r="K51" i="1"/>
  <c r="K43" i="1"/>
  <c r="F456" i="1"/>
  <c r="F455" i="1"/>
  <c r="E426" i="1"/>
  <c r="F426" i="1" s="1"/>
  <c r="E296" i="1"/>
  <c r="E281" i="1"/>
  <c r="E246" i="1"/>
  <c r="F246" i="1" s="1"/>
  <c r="E244" i="1"/>
  <c r="F244" i="1" s="1"/>
  <c r="E243" i="1"/>
  <c r="F243" i="1" s="1"/>
  <c r="E241" i="1"/>
  <c r="F241" i="1" s="1"/>
  <c r="E240" i="1"/>
  <c r="F240" i="1" s="1"/>
  <c r="E164" i="1"/>
  <c r="F164" i="1" s="1"/>
  <c r="F53" i="1"/>
  <c r="F52" i="1"/>
  <c r="F51" i="1"/>
  <c r="F522" i="1"/>
  <c r="E521" i="1"/>
  <c r="E513" i="1"/>
  <c r="F513" i="1" s="1"/>
  <c r="F506" i="1"/>
  <c r="F502" i="1"/>
  <c r="F501" i="1"/>
  <c r="F496" i="1"/>
  <c r="E492" i="1"/>
  <c r="M492" i="1" s="1"/>
  <c r="E481" i="1"/>
  <c r="E442" i="1"/>
  <c r="F442" i="1" s="1"/>
  <c r="E441" i="1"/>
  <c r="F441" i="1" s="1"/>
  <c r="E440" i="1"/>
  <c r="F440" i="1" s="1"/>
  <c r="E439" i="1"/>
  <c r="F439" i="1" s="1"/>
  <c r="E438" i="1"/>
  <c r="F438" i="1" s="1"/>
  <c r="E435" i="1"/>
  <c r="F435" i="1" s="1"/>
  <c r="E434" i="1"/>
  <c r="F434" i="1" s="1"/>
  <c r="E432" i="1"/>
  <c r="F432" i="1" s="1"/>
  <c r="E431" i="1"/>
  <c r="F431" i="1" s="1"/>
  <c r="E429" i="1"/>
  <c r="E428" i="1"/>
  <c r="F428" i="1" s="1"/>
  <c r="E423" i="1"/>
  <c r="F423" i="1" s="1"/>
  <c r="E422" i="1"/>
  <c r="E421" i="1"/>
  <c r="F421" i="1" s="1"/>
  <c r="E420" i="1"/>
  <c r="F420" i="1" s="1"/>
  <c r="E419" i="1"/>
  <c r="E345" i="1"/>
  <c r="F345" i="1" s="1"/>
  <c r="E308" i="1"/>
  <c r="E286" i="1"/>
  <c r="F286" i="1" s="1"/>
  <c r="E234" i="1"/>
  <c r="E224" i="1"/>
  <c r="E223" i="1"/>
  <c r="E221" i="1"/>
  <c r="E209" i="1"/>
  <c r="E181" i="1"/>
  <c r="F181" i="1" s="1"/>
  <c r="E166" i="1"/>
  <c r="F166" i="1" s="1"/>
  <c r="E165" i="1"/>
  <c r="F165" i="1" s="1"/>
  <c r="E163" i="1"/>
  <c r="F163" i="1" s="1"/>
  <c r="E162" i="1"/>
  <c r="F162" i="1" s="1"/>
  <c r="E161" i="1"/>
  <c r="M161" i="1" s="1"/>
  <c r="E119" i="1"/>
  <c r="F119" i="1" s="1"/>
  <c r="F109" i="1"/>
  <c r="F100" i="1"/>
  <c r="F97" i="1"/>
  <c r="F96" i="1"/>
  <c r="F94" i="1"/>
  <c r="E70" i="1"/>
  <c r="F70" i="1" s="1"/>
  <c r="F58" i="1"/>
  <c r="F56" i="1"/>
  <c r="F55" i="1"/>
  <c r="E43" i="1"/>
  <c r="F43" i="1" s="1"/>
  <c r="M94" i="1"/>
  <c r="M501" i="1"/>
  <c r="M52" i="1"/>
  <c r="M55" i="1"/>
  <c r="M100" i="1"/>
  <c r="M109" i="1"/>
  <c r="M494" i="1"/>
  <c r="M496" i="1"/>
  <c r="M502" i="1"/>
  <c r="M522" i="1"/>
  <c r="M51" i="1"/>
  <c r="M53" i="1"/>
  <c r="L410" i="1"/>
  <c r="M58" i="1"/>
  <c r="M96" i="1"/>
  <c r="M56" i="1"/>
  <c r="K242" i="1"/>
  <c r="M434" i="1" l="1"/>
  <c r="M377" i="1"/>
  <c r="M246" i="1"/>
  <c r="M331" i="1"/>
  <c r="M222" i="1"/>
  <c r="M174" i="1"/>
  <c r="M381" i="1"/>
  <c r="M439" i="1"/>
  <c r="M420" i="1"/>
  <c r="M167" i="1"/>
  <c r="M430" i="1"/>
  <c r="M441" i="1"/>
  <c r="M286" i="1"/>
  <c r="M166" i="1"/>
  <c r="M243" i="1"/>
  <c r="M162" i="1"/>
  <c r="M437" i="1"/>
  <c r="M165" i="1"/>
  <c r="M438" i="1"/>
  <c r="M482" i="1"/>
  <c r="M382" i="1"/>
  <c r="E424" i="1"/>
  <c r="F424" i="1" s="1"/>
  <c r="M372" i="1"/>
  <c r="M362" i="1"/>
  <c r="E410" i="1"/>
  <c r="F410" i="1" s="1"/>
  <c r="F409" i="1"/>
  <c r="F356" i="1"/>
  <c r="F521" i="1"/>
  <c r="F221" i="1"/>
  <c r="F281" i="1"/>
  <c r="F318" i="1"/>
  <c r="E321" i="1"/>
  <c r="F321" i="1" s="1"/>
  <c r="M296" i="1"/>
  <c r="E447" i="1"/>
  <c r="F447" i="1" s="1"/>
  <c r="M120" i="1"/>
  <c r="F32" i="1"/>
  <c r="M398" i="1"/>
  <c r="E400" i="1"/>
  <c r="F398" i="1"/>
  <c r="F492" i="1"/>
  <c r="M330" i="1"/>
  <c r="F481" i="1"/>
  <c r="M334" i="1"/>
  <c r="F161" i="1"/>
  <c r="M241" i="1"/>
  <c r="M499" i="1"/>
  <c r="M498" i="1"/>
  <c r="M481" i="1"/>
  <c r="M318" i="1"/>
  <c r="M309" i="1"/>
  <c r="M299" i="1"/>
  <c r="M298" i="1"/>
  <c r="M254" i="1"/>
  <c r="M210" i="1"/>
  <c r="M151" i="1"/>
  <c r="M136" i="1"/>
  <c r="M432" i="1"/>
  <c r="M285" i="1"/>
  <c r="M235" i="1"/>
  <c r="M523" i="1"/>
  <c r="F523" i="1"/>
  <c r="M513" i="1"/>
  <c r="M506" i="1"/>
  <c r="M500" i="1"/>
  <c r="F500" i="1"/>
  <c r="M493" i="1"/>
  <c r="F493" i="1"/>
  <c r="M495" i="1"/>
  <c r="F495" i="1"/>
  <c r="M459" i="1"/>
  <c r="M455" i="1"/>
  <c r="M456" i="1"/>
  <c r="M428" i="1"/>
  <c r="M429" i="1"/>
  <c r="F429" i="1"/>
  <c r="M444" i="1"/>
  <c r="M440" i="1"/>
  <c r="M445" i="1"/>
  <c r="F445" i="1"/>
  <c r="M443" i="1"/>
  <c r="F443" i="1"/>
  <c r="M426" i="1"/>
  <c r="M423" i="1"/>
  <c r="M419" i="1"/>
  <c r="F419" i="1"/>
  <c r="M421" i="1"/>
  <c r="M422" i="1"/>
  <c r="F422" i="1"/>
  <c r="M409" i="1"/>
  <c r="M368" i="1"/>
  <c r="F368" i="1"/>
  <c r="M361" i="1"/>
  <c r="F361" i="1"/>
  <c r="M358" i="1"/>
  <c r="M357" i="1"/>
  <c r="M359" i="1"/>
  <c r="F359" i="1"/>
  <c r="M344" i="1"/>
  <c r="F344" i="1"/>
  <c r="M320" i="1"/>
  <c r="F320" i="1"/>
  <c r="F308" i="1"/>
  <c r="F296" i="1"/>
  <c r="M281" i="1"/>
  <c r="M240" i="1"/>
  <c r="M244" i="1"/>
  <c r="M237" i="1"/>
  <c r="F237" i="1"/>
  <c r="M234" i="1"/>
  <c r="F234" i="1"/>
  <c r="M221" i="1"/>
  <c r="F223" i="1"/>
  <c r="M224" i="1"/>
  <c r="F224" i="1"/>
  <c r="F209" i="1"/>
  <c r="M211" i="1"/>
  <c r="M209" i="1"/>
  <c r="M199" i="1"/>
  <c r="F199" i="1"/>
  <c r="M182" i="1"/>
  <c r="M185" i="1"/>
  <c r="F185" i="1"/>
  <c r="M183" i="1"/>
  <c r="M163" i="1"/>
  <c r="M164" i="1"/>
  <c r="M150" i="1"/>
  <c r="M143" i="1"/>
  <c r="F143" i="1"/>
  <c r="M127" i="1"/>
  <c r="M128" i="1"/>
  <c r="M108" i="1"/>
  <c r="F108" i="1"/>
  <c r="M110" i="1"/>
  <c r="M99" i="1"/>
  <c r="F99" i="1"/>
  <c r="M70" i="1"/>
  <c r="M69" i="1"/>
  <c r="F69" i="1"/>
  <c r="M57" i="1"/>
  <c r="F57" i="1"/>
  <c r="M50" i="1"/>
  <c r="M59" i="1"/>
  <c r="F59" i="1"/>
  <c r="M54" i="1"/>
  <c r="F54" i="1"/>
  <c r="M95" i="1"/>
  <c r="M242" i="1"/>
  <c r="M238" i="1"/>
  <c r="M112" i="1"/>
  <c r="M442" i="1"/>
  <c r="M119" i="1"/>
  <c r="E236" i="1"/>
  <c r="F236" i="1" s="1"/>
  <c r="M435" i="1"/>
  <c r="E283" i="1"/>
  <c r="F283" i="1" s="1"/>
  <c r="L95" i="1"/>
  <c r="M93" i="1"/>
  <c r="M308" i="1"/>
  <c r="M345" i="1"/>
  <c r="M181" i="1"/>
  <c r="K283" i="1"/>
  <c r="M521" i="1"/>
  <c r="M332" i="1"/>
  <c r="M433" i="1"/>
  <c r="M223" i="1"/>
  <c r="M356" i="1"/>
  <c r="M431" i="1"/>
  <c r="M97" i="1"/>
  <c r="M43" i="1"/>
  <c r="K236" i="1"/>
  <c r="M129" i="1"/>
  <c r="M436" i="1"/>
  <c r="M98" i="1"/>
  <c r="M184" i="1"/>
  <c r="M410" i="1" l="1"/>
  <c r="M447" i="1"/>
  <c r="F400" i="1"/>
  <c r="M400" i="1"/>
  <c r="M321" i="1"/>
  <c r="M424" i="1"/>
  <c r="M466" i="1"/>
  <c r="M283" i="1"/>
  <c r="M236" i="1"/>
  <c r="K23" i="1" l="1"/>
  <c r="C24" i="1"/>
  <c r="L201" i="1" l="1"/>
  <c r="L200" i="1"/>
  <c r="L213" i="1" l="1"/>
  <c r="D24" i="1"/>
  <c r="L23" i="1"/>
  <c r="E23" i="1"/>
  <c r="C201" i="1"/>
  <c r="E200" i="1"/>
  <c r="K200" i="1"/>
  <c r="E24" i="1" l="1"/>
  <c r="L24" i="1"/>
  <c r="L214" i="1"/>
  <c r="F200" i="1"/>
  <c r="E201" i="1"/>
  <c r="M200" i="1"/>
  <c r="M23" i="1"/>
  <c r="F23" i="1"/>
  <c r="C15" i="1"/>
  <c r="E14" i="1"/>
  <c r="K14" i="1"/>
  <c r="L14" i="1"/>
  <c r="C214" i="1"/>
  <c r="K213" i="1"/>
  <c r="E213" i="1"/>
  <c r="L15" i="1" l="1"/>
  <c r="E15" i="1"/>
  <c r="F15" i="1" s="1"/>
  <c r="F14" i="1"/>
  <c r="M14" i="1"/>
  <c r="F201" i="1"/>
  <c r="M201" i="1"/>
  <c r="F213" i="1"/>
  <c r="M213" i="1"/>
  <c r="E214" i="1"/>
  <c r="F24" i="1"/>
  <c r="M24" i="1"/>
  <c r="M15" i="1" l="1"/>
  <c r="F214" i="1"/>
  <c r="M214" i="1"/>
  <c r="L152" i="1"/>
  <c r="L86" i="1"/>
  <c r="L36" i="1"/>
  <c r="C152" i="1" l="1"/>
  <c r="K86" i="1"/>
  <c r="E86" i="1"/>
  <c r="C60" i="1"/>
  <c r="E36" i="1"/>
  <c r="K36" i="1"/>
  <c r="F86" i="1" l="1"/>
  <c r="E152" i="1"/>
  <c r="M86" i="1"/>
  <c r="F36" i="1"/>
  <c r="M36" i="1"/>
  <c r="F152" i="1" l="1"/>
  <c r="M152" i="1"/>
  <c r="D466" i="1" l="1"/>
  <c r="L465" i="1"/>
  <c r="L466" i="1" l="1"/>
  <c r="C466" i="1"/>
  <c r="F466" i="1" s="1"/>
  <c r="E465" i="1"/>
  <c r="K465" i="1"/>
  <c r="D536" i="1"/>
  <c r="L536" i="1" s="1"/>
  <c r="L535" i="1"/>
  <c r="D485" i="1"/>
  <c r="L484" i="1"/>
  <c r="C536" i="1" l="1"/>
  <c r="K535" i="1"/>
  <c r="E535" i="1"/>
  <c r="E35" i="1"/>
  <c r="L35" i="1"/>
  <c r="M465" i="1"/>
  <c r="F465" i="1"/>
  <c r="L485" i="1"/>
  <c r="C485" i="1"/>
  <c r="K484" i="1"/>
  <c r="E484" i="1"/>
  <c r="L60" i="1" l="1"/>
  <c r="F535" i="1"/>
  <c r="M535" i="1"/>
  <c r="E536" i="1"/>
  <c r="F35" i="1"/>
  <c r="M35" i="1"/>
  <c r="E60" i="1"/>
  <c r="F484" i="1"/>
  <c r="M484" i="1"/>
  <c r="E485" i="1"/>
  <c r="F60" i="1" l="1"/>
  <c r="M60" i="1"/>
  <c r="M536" i="1"/>
  <c r="F536" i="1"/>
  <c r="M485" i="1"/>
  <c r="F485" i="1"/>
  <c r="L77" i="1" l="1"/>
  <c r="L273" i="1"/>
  <c r="L272" i="1"/>
  <c r="L78" i="1" l="1"/>
  <c r="C78" i="1"/>
  <c r="E77" i="1"/>
  <c r="K77" i="1"/>
  <c r="C273" i="1"/>
  <c r="E272" i="1"/>
  <c r="K272" i="1"/>
  <c r="L390" i="1" l="1"/>
  <c r="L389" i="1"/>
  <c r="F272" i="1"/>
  <c r="M272" i="1"/>
  <c r="E273" i="1"/>
  <c r="M77" i="1"/>
  <c r="E78" i="1"/>
  <c r="F77" i="1"/>
  <c r="K389" i="1" l="1"/>
  <c r="E389" i="1"/>
  <c r="F78" i="1"/>
  <c r="M78" i="1"/>
  <c r="F273" i="1"/>
  <c r="M273" i="1"/>
  <c r="F389" i="1" l="1"/>
  <c r="E390" i="1"/>
  <c r="M389" i="1"/>
  <c r="L505" i="1" l="1"/>
  <c r="F390" i="1"/>
  <c r="M390" i="1"/>
  <c r="L301" i="1" l="1"/>
  <c r="L300" i="1"/>
  <c r="L347" i="1"/>
  <c r="L346" i="1"/>
  <c r="L225" i="1"/>
  <c r="E505" i="1"/>
  <c r="K505" i="1"/>
  <c r="M505" i="1" l="1"/>
  <c r="F505" i="1"/>
  <c r="C226" i="1"/>
  <c r="E225" i="1"/>
  <c r="K225" i="1"/>
  <c r="L226" i="1"/>
  <c r="C347" i="1"/>
  <c r="K346" i="1"/>
  <c r="E346" i="1"/>
  <c r="C301" i="1"/>
  <c r="E300" i="1"/>
  <c r="K300" i="1"/>
  <c r="F346" i="1" l="1"/>
  <c r="M346" i="1"/>
  <c r="E347" i="1"/>
  <c r="F300" i="1"/>
  <c r="M300" i="1"/>
  <c r="E301" i="1"/>
  <c r="F225" i="1"/>
  <c r="E226" i="1"/>
  <c r="M225" i="1"/>
  <c r="L336" i="1"/>
  <c r="L335" i="1"/>
  <c r="F301" i="1" l="1"/>
  <c r="M301" i="1"/>
  <c r="C336" i="1"/>
  <c r="K335" i="1"/>
  <c r="E335" i="1"/>
  <c r="F226" i="1"/>
  <c r="M226" i="1"/>
  <c r="M347" i="1"/>
  <c r="F347" i="1"/>
  <c r="D514" i="1"/>
  <c r="L504" i="1"/>
  <c r="L514" i="1" l="1"/>
  <c r="C514" i="1"/>
  <c r="E504" i="1"/>
  <c r="K504" i="1"/>
  <c r="F335" i="1"/>
  <c r="E336" i="1"/>
  <c r="M335" i="1"/>
  <c r="F336" i="1" l="1"/>
  <c r="M336" i="1"/>
  <c r="M504" i="1"/>
  <c r="F504" i="1"/>
  <c r="E514" i="1"/>
  <c r="F514" i="1" l="1"/>
  <c r="M514" i="1"/>
  <c r="L287" i="1" l="1"/>
  <c r="L311" i="1"/>
  <c r="L310" i="1"/>
  <c r="L288" i="1" l="1"/>
  <c r="C288" i="1"/>
  <c r="K287" i="1"/>
  <c r="E287" i="1"/>
  <c r="C311" i="1"/>
  <c r="E310" i="1"/>
  <c r="K310" i="1"/>
  <c r="C322" i="1" l="1"/>
  <c r="F310" i="1"/>
  <c r="E311" i="1"/>
  <c r="M310" i="1"/>
  <c r="F287" i="1"/>
  <c r="E288" i="1"/>
  <c r="M287" i="1"/>
  <c r="L322" i="1"/>
  <c r="F288" i="1" l="1"/>
  <c r="M288" i="1"/>
  <c r="F311" i="1"/>
  <c r="M311" i="1"/>
  <c r="E322" i="1"/>
  <c r="F322" i="1" l="1"/>
  <c r="M322" i="1"/>
  <c r="D474" i="1" l="1"/>
  <c r="L473" i="1"/>
  <c r="L525" i="1"/>
  <c r="D527" i="1" l="1"/>
  <c r="D537" i="1" s="1"/>
  <c r="L526" i="1"/>
  <c r="L474" i="1"/>
  <c r="C474" i="1"/>
  <c r="K473" i="1"/>
  <c r="E473" i="1"/>
  <c r="C526" i="1"/>
  <c r="K525" i="1"/>
  <c r="E525" i="1"/>
  <c r="M473" i="1" l="1"/>
  <c r="E474" i="1"/>
  <c r="F473" i="1"/>
  <c r="L527" i="1"/>
  <c r="L537" i="1"/>
  <c r="C527" i="1"/>
  <c r="C537" i="1" s="1"/>
  <c r="C543" i="1" s="1"/>
  <c r="C544" i="1" s="1"/>
  <c r="M525" i="1"/>
  <c r="E526" i="1"/>
  <c r="F525" i="1"/>
  <c r="M474" i="1" l="1"/>
  <c r="F474" i="1"/>
  <c r="E527" i="1"/>
  <c r="F526" i="1"/>
  <c r="M526" i="1"/>
  <c r="F527" i="1" l="1"/>
  <c r="M527" i="1"/>
  <c r="E537" i="1"/>
  <c r="F537" i="1" l="1"/>
  <c r="M537" i="1"/>
</calcChain>
</file>

<file path=xl/sharedStrings.xml><?xml version="1.0" encoding="utf-8"?>
<sst xmlns="http://schemas.openxmlformats.org/spreadsheetml/2006/main" count="3362" uniqueCount="802">
  <si>
    <t>Penal</t>
  </si>
  <si>
    <t>LINEA ESTRATEGICA 1:</t>
  </si>
  <si>
    <t>POR TUS DERECHOS MAS CERCA</t>
  </si>
  <si>
    <t>COMPONENTE</t>
  </si>
  <si>
    <t>COMPONENTE 11 Entorno Protector Para Los Niños, Niñas, Adolescentes y Adultos Mayores</t>
  </si>
  <si>
    <t>PROGRAMA</t>
  </si>
  <si>
    <t>Programa 22 La comunidad frente a sus derechos y obligaciones</t>
  </si>
  <si>
    <t>PROCESO</t>
  </si>
  <si>
    <t>Guarda y Promoción de los DDHH</t>
  </si>
  <si>
    <t>ÁREA</t>
  </si>
  <si>
    <t>ACTIVIDAD</t>
  </si>
  <si>
    <t>META DE LA ACTIVIDAD</t>
  </si>
  <si>
    <t>%  POR EJECUTAR</t>
  </si>
  <si>
    <t>CONTRATISTA</t>
  </si>
  <si>
    <t>OBJETO CONTRATUAL</t>
  </si>
  <si>
    <t>OBSERVACIONES</t>
  </si>
  <si>
    <t>TOTALES  PENAL</t>
  </si>
  <si>
    <t>Atención al Público</t>
  </si>
  <si>
    <t>COMPONENTE 10 Atenciones integrales, ágiles y efectivas, de los servicios que presta la entidad</t>
  </si>
  <si>
    <t>Programa 20 Mayor cobertura y mejor calidad</t>
  </si>
  <si>
    <t xml:space="preserve">TOTALES ATENCIÓN AL PÚBLICO </t>
  </si>
  <si>
    <t>UPDH</t>
  </si>
  <si>
    <t xml:space="preserve">COMPONENTE 13 Salvaguarda de los derechos humanos </t>
  </si>
  <si>
    <t xml:space="preserve">Programa 25 Atención inmediata por la protección de los derechos humanos </t>
  </si>
  <si>
    <t>Programa 26 Fortalecimiento de los derechos humanos en pro de una paz duradera</t>
  </si>
  <si>
    <t>Semana de Los Derechos Humanos</t>
  </si>
  <si>
    <t>COMPONENTE 14 La personería por la protección de los derechos de las víctimas</t>
  </si>
  <si>
    <t>Programa 28 Por el restablecimiento de los derechos a las victimas</t>
  </si>
  <si>
    <t>TOTALES UPDH</t>
  </si>
  <si>
    <t xml:space="preserve">CONCILIACIONES </t>
  </si>
  <si>
    <t>Centro de Conciliaciones</t>
  </si>
  <si>
    <t>Programa 11 Reconcíliate (Jornadas conciliación en territorio)</t>
  </si>
  <si>
    <t>LINEA ESTRATEGICA 2:</t>
  </si>
  <si>
    <t>SOMOS PARA LA GENTE Y EL AMBIENTE</t>
  </si>
  <si>
    <t>TOTALES  CONCILIACIONES</t>
  </si>
  <si>
    <t>UPIP</t>
  </si>
  <si>
    <t>COMPONENTE 1 Acciones para la defensa de los derechos colectivos e individuales</t>
  </si>
  <si>
    <t>Programa 1 Acciones Constitucionales y legales.</t>
  </si>
  <si>
    <t>COMPONENTE 2 Acciones afirmativas para la promoción y construcción de entornos protectores</t>
  </si>
  <si>
    <t>Programa 2 Centro de pensamiento y Estudios en Derechos Humanos y Sociopolíticos “Adán Arriaga Andrade”</t>
  </si>
  <si>
    <t>Escuelas de paz, por tus derechos más cerca</t>
  </si>
  <si>
    <t>Curso en lengua de señas dirigido a personas oyentes</t>
  </si>
  <si>
    <t>Programa 3 Gobierno escolar</t>
  </si>
  <si>
    <t>Sensibilización, elección, posesión y rendición de cuentas de los personeros estudiantiles (Ley 115/94)</t>
  </si>
  <si>
    <t>Programa 4 Niños, niñas, adolescentes, jóvenes, mujeres y familia</t>
  </si>
  <si>
    <t xml:space="preserve">Promoción de los derechos y responsabilidades para la protección integral de los NNA y jóvenes en la escuela, la familia, las instituciones y los territorios </t>
  </si>
  <si>
    <t>COMPONENTE 3 Garantías para el ejercicio del control social y la participación</t>
  </si>
  <si>
    <t>Programa 5 Control social y veeduría ciudadana</t>
  </si>
  <si>
    <t>Reconocimiento al ejercicio de control social y veeduría ciudadana</t>
  </si>
  <si>
    <t>Jornadas de control social y participación ciudadana</t>
  </si>
  <si>
    <t>Programa 6 Vigilancia y control electoral</t>
  </si>
  <si>
    <t>Organización y/o acompañamiento a eventos o jornadas electorales</t>
  </si>
  <si>
    <t>COMPONENTE 4 Gestión y articulación interinstitucional</t>
  </si>
  <si>
    <t>Programa 8 Seguimiento a Políticas públicas</t>
  </si>
  <si>
    <t>COMPONENTE 16 Acciones afirmativas para la promoción y construcción de entornos protectores</t>
  </si>
  <si>
    <t xml:space="preserve">Programa 38 Grupos Especial de asuntos Étnicos y Población Migrante </t>
  </si>
  <si>
    <t>Sensibilización en temas étnicos y migrantes</t>
  </si>
  <si>
    <t>COMUNICACIONES</t>
  </si>
  <si>
    <t>LINEA ESTRATEGICA 3:</t>
  </si>
  <si>
    <t>CON CALIDAD HUMANA</t>
  </si>
  <si>
    <t>COMPONENTE 18 Una comunicación transparente y cercana</t>
  </si>
  <si>
    <t>Programa 41 Posicionamiento, publicidad y estrategia Digital</t>
  </si>
  <si>
    <t>Gestión de Comunicaciones</t>
  </si>
  <si>
    <t>Oficina de Comunicaciones</t>
  </si>
  <si>
    <t>Programa 42 Contenidos audiovisuales</t>
  </si>
  <si>
    <t xml:space="preserve">Programa 43 Estrategias de comunicación para el desarrollo. </t>
  </si>
  <si>
    <t>Programa 45 Comunicación Interna</t>
  </si>
  <si>
    <t>TOTALES COMUNICACIONES</t>
  </si>
  <si>
    <t>OBSERVATORIOS</t>
  </si>
  <si>
    <t>COMPONENTE 15 Acciones de vigilancia y seguimiento que permitan la protección, guarda y defensa de los derechos humanos en los diferentes campos de acción e investigación</t>
  </si>
  <si>
    <t>Programa 29 Observatorio del medio ambiente, reasentamientos y hábitat</t>
  </si>
  <si>
    <t>Investigación en Derechos Humanos</t>
  </si>
  <si>
    <t>ACTIVIDADES CON DIFERENTES GRUPOS FOCALES</t>
  </si>
  <si>
    <t>TOTALES MEDIO AMBIENTE Y HABITAT</t>
  </si>
  <si>
    <t>Programa 30 Observatorio de Participación Ciudadana</t>
  </si>
  <si>
    <t>Observatorio de Participación Ciudadana</t>
  </si>
  <si>
    <t xml:space="preserve">TOTALESPARTICIPACIÓN CIUDADANA </t>
  </si>
  <si>
    <t xml:space="preserve">Programa 31 Observatorio de Derecho fundamental a la Salud </t>
  </si>
  <si>
    <t xml:space="preserve">Observatorio de Derecho fundamental a la Salud </t>
  </si>
  <si>
    <t>INSPECCION, VIGILANCIA Y/O CONTROL EN SALUD</t>
  </si>
  <si>
    <t>REDES SOCIALES EN DEFENSA DEL DERECHO FUNDAMENTAL A LA SALUD</t>
  </si>
  <si>
    <t>TOTALES SALUD</t>
  </si>
  <si>
    <t xml:space="preserve">Programa 32 Observatorio Personería del Turismo </t>
  </si>
  <si>
    <t xml:space="preserve">Observatorio Personería del Turismo </t>
  </si>
  <si>
    <t>TOTALES TURISMO</t>
  </si>
  <si>
    <t>Programa 33 Observatorio de sistema Penal Penitenciario y carcelario.</t>
  </si>
  <si>
    <t>Observatorio de sistema Penal Penitenciario y carcelario.</t>
  </si>
  <si>
    <t>Programa 34 Observatorio de Mujeres y diversidad de género</t>
  </si>
  <si>
    <t>Observatorio de Mujeres y diversidad de género</t>
  </si>
  <si>
    <t>Construcción de observatorios comunitarios para la producción de conocimiento territorial y transferencia de información</t>
  </si>
  <si>
    <t>TOTALES MUJERES</t>
  </si>
  <si>
    <t>Investigadores</t>
  </si>
  <si>
    <t>Programa 37 Ruta de Investigación en Grupos Poblacionales</t>
  </si>
  <si>
    <t>TOTALES Ruta de Investigación en Grupos Poblacionales</t>
  </si>
  <si>
    <t>TOTALES DE OBSERVATORIOS E INVESTIGACIONES</t>
  </si>
  <si>
    <t>CONTROL INTERNO</t>
  </si>
  <si>
    <t>COMPONENTE 27 Ejercicio del control independiente, preventivo y con oportunidad</t>
  </si>
  <si>
    <t>Evaluación independiente</t>
  </si>
  <si>
    <t>Oficina de Control Interno</t>
  </si>
  <si>
    <t xml:space="preserve">Programa 65 Evaluación y seguimiento con enfoque hacia la prevención y gestión del riesgo. </t>
  </si>
  <si>
    <t>TOTALES CONTROL INTERNO</t>
  </si>
  <si>
    <t>OFICINA ASESORA DE PLANEACIÓN</t>
  </si>
  <si>
    <t>COMPONENTE 19 Planeación estratégica para una personería aplicando criterios de calidad</t>
  </si>
  <si>
    <t>Programa 46 Aseguramiento de la calidad</t>
  </si>
  <si>
    <t xml:space="preserve">Mejoramiento Continuo </t>
  </si>
  <si>
    <t>Oficina Asesora de Planeación</t>
  </si>
  <si>
    <t>Realizar  campaña  de  Toma de conciencia sobre importancia del SIG  dirigida a todos los integrantes de la organización</t>
  </si>
  <si>
    <t>TOTALES OFI DE PLANEACIÓN</t>
  </si>
  <si>
    <t>INFORMATICA</t>
  </si>
  <si>
    <t>COMPONENTE 20 PETI (Plan Estratégico de Tecnologías de la Información y las comunicaciones)</t>
  </si>
  <si>
    <t>Programa 52 Apropiación del PETI</t>
  </si>
  <si>
    <t xml:space="preserve">Personería Auxiliar </t>
  </si>
  <si>
    <t>Software Apoyo</t>
  </si>
  <si>
    <t>MANTENIMIENTOS Y SERVICIOS</t>
  </si>
  <si>
    <t>Programa 53 Sistema de Seguridad y Privacidad de la Información (SGSI)</t>
  </si>
  <si>
    <t>TOTALES INFORMATICA</t>
  </si>
  <si>
    <t>DISCIPLINARIOS</t>
  </si>
  <si>
    <t xml:space="preserve">COMPONENTE 8 Proceso disciplinario con confianza y credibilidad </t>
  </si>
  <si>
    <t>UVCO</t>
  </si>
  <si>
    <t>Disciplinarios</t>
  </si>
  <si>
    <t>Programa 16 Fortalecimiento de las competencias funcionales de las autoridades disciplinarias</t>
  </si>
  <si>
    <t>TOTALES DISCIPLINARIOS</t>
  </si>
  <si>
    <t>VIGILANCIA</t>
  </si>
  <si>
    <t>COMPONENTE 7 Vigilancia activa del cumplimiento de los principios de la función pública y aplicación del modelo preventivo</t>
  </si>
  <si>
    <t>Programa 13 Fortalecimiento en la capacidad del subproceso para realizar la  vigilancia administrativa</t>
  </si>
  <si>
    <t xml:space="preserve">Vigilancia        </t>
  </si>
  <si>
    <t>TOTALES VIGILANCIA</t>
  </si>
  <si>
    <t>PERSONERIA AUXILIAR</t>
  </si>
  <si>
    <t>COMPONENTE 22 Cultura, Capacitación, Bienestar y Riesgo Psicosocial para los servidores públicos de la Personería de Medellín</t>
  </si>
  <si>
    <t>Programa 55 Gerenciamiento del Talento Humano</t>
  </si>
  <si>
    <t>Personería Auxiliar</t>
  </si>
  <si>
    <t>Reinducción</t>
  </si>
  <si>
    <t xml:space="preserve">TOTALES PLAN DE CAPACITACIÓN </t>
  </si>
  <si>
    <t>Plan de bienestar</t>
  </si>
  <si>
    <t xml:space="preserve">Programa de fortalecimiento para auditores </t>
  </si>
  <si>
    <t>Actividades socio -  culturales (Encuesta SGC).</t>
  </si>
  <si>
    <t>Retiro laboral asistido</t>
  </si>
  <si>
    <t>Estimulo a la educación superior</t>
  </si>
  <si>
    <t>Mejores empleados</t>
  </si>
  <si>
    <t>En bici a la Perso</t>
  </si>
  <si>
    <t>TOTALES PLAN DE BIENESTAR Y EQUIPO DE TH</t>
  </si>
  <si>
    <t>Programa 56 Seguridad y Salud en el Trabajo</t>
  </si>
  <si>
    <t>COMPONENTE 23 Gestión de la actividad contractual</t>
  </si>
  <si>
    <t>Programa 57 Adquisición de bienes y servicios</t>
  </si>
  <si>
    <t xml:space="preserve">Gestión contractual </t>
  </si>
  <si>
    <t xml:space="preserve">TOTALES CONTRACTUAL </t>
  </si>
  <si>
    <t>COMPONENTE 24 Gestión documental con acceso, confiabilidad y con estándares de calidad</t>
  </si>
  <si>
    <t>Programa 58 Plan Institucional de Archivos (PINAR)</t>
  </si>
  <si>
    <t>Gestión documental</t>
  </si>
  <si>
    <t>Contratar el servicio de mensajería para el envío de las comunicaciones oficiales de la Personería de Medellín, garantizando el cumplimiento de los términos legales de trámites y emisión de respuestas a PQRSD.</t>
  </si>
  <si>
    <t xml:space="preserve">TOTALES DOCUMANTAL </t>
  </si>
  <si>
    <t>COMPONENTE 25 Bienes administrativos necesarios y debidamente utilizados para la prestación del servicio, alcanzando satisfacción</t>
  </si>
  <si>
    <t>Programa 59 Suministro de bienes suficientes para la prestación del servicio en óptimas condiciones</t>
  </si>
  <si>
    <t>Programa 60 Puestos de trabajo condiciones eficientes (5`S)</t>
  </si>
  <si>
    <t>COMPONENTE 21 Administración del Presupuesto asignado a la Personería de Medellín con criterios de eficiencia, oportunidad y transparencia</t>
  </si>
  <si>
    <t>Programa 54 Ejecución presupuestal</t>
  </si>
  <si>
    <t xml:space="preserve">Gestión Financiera </t>
  </si>
  <si>
    <t xml:space="preserve">TOTALES FINANCIERA </t>
  </si>
  <si>
    <t>TOTALES DE PERSONERÍA AUXILIAR</t>
  </si>
  <si>
    <t>COMPONENTE 26 Asesoramiento, protección y defensa de la entidad</t>
  </si>
  <si>
    <t>Programa 62 Fortalecimiento del conocimiento Jurídico</t>
  </si>
  <si>
    <t xml:space="preserve">TOTAL POAI </t>
  </si>
  <si>
    <t>Estructuración de equipo de trabajo</t>
  </si>
  <si>
    <t xml:space="preserve">Ejercer las acciones y funciones debidas como Secretaría Técnica de la MMPEV 2021-2023 según lo estipulado en los artículos 14 y 15 de la Resolución 1668 de 2020 (UARIV) - Ley de Víctimas y Restitución de Tierras; y las líneas de acción descritas en su plan de trabajo y comités temáticos; lo anterior en coherencia al Reglamento Interno estipulado. </t>
  </si>
  <si>
    <t>Participar, acompañar, gestionar y/o implementar lo referente al protocolo de participación niños, niñas y adolescentes víctimas del conflicto armado (ICBF-Alcaldía de Medellín-Personería de Medellín- UARIV)- Apoyo técnico al comité temático de la MMPEV de NNA.</t>
  </si>
  <si>
    <t>Acompañamiento, apoyo, ejecución y/o gestión fechas conmemorativas en el marco de los derechos de la población víctima del conflicto, DDHH y DIH</t>
  </si>
  <si>
    <t xml:space="preserve">Participar, acompañar, gestionar, sensibilizar y/o implementar acciones en el marco de la Ley 1448 de 2011, Decretos Étnicos y  reglamentarios. </t>
  </si>
  <si>
    <t xml:space="preserve">Rendición de cuentas de la MMPEV a las entidades competentes y organizaciones de víctimas </t>
  </si>
  <si>
    <t xml:space="preserve">Acompañamiento, apoyo, ejecución y/o gestión de jornadas de atención a población víctima del conflicto armado interno o jornadas descentralizadas de la MMPEV. </t>
  </si>
  <si>
    <t>Diplomados externos en diferentes temas</t>
  </si>
  <si>
    <t>Curso de gobierno escolar</t>
  </si>
  <si>
    <t>Seguimiento a la Política pública de juventud</t>
  </si>
  <si>
    <t xml:space="preserve">Campañas Cultura P: Procesos de sensibilización que pretendan contribuir a la Cultura de la Personería. </t>
  </si>
  <si>
    <t xml:space="preserve"> Red de monitoreo desde los territorios locales </t>
  </si>
  <si>
    <t xml:space="preserve">Encuentros comunitarios para seguimiento y aportar a los Planes de Desarrollo que aporten al cumplimiento de los de DDHH y ODS. </t>
  </si>
  <si>
    <t>Semilleros Nuevos liderazgos</t>
  </si>
  <si>
    <t>Planteamiento del problema y diseño de instrumentos</t>
  </si>
  <si>
    <t>Recolección de información</t>
  </si>
  <si>
    <t>Depuración de información</t>
  </si>
  <si>
    <t>Informe</t>
  </si>
  <si>
    <t>SONDEO  ESTANDÌSTICO SOBRE EL ACCESO AL SERVICIO DE SALUD DEL CENTRO REGULACIÒN ,  URGNENCIAS   Y EMERGENCIAS METROSALUD, BARRERAS IDENTIFICADAS.</t>
  </si>
  <si>
    <t>Verificación de la accesibilidad y oportunidad en la entrega de los medicamentos por las aseguradoras a través de las farmacias dispensadoras</t>
  </si>
  <si>
    <t>Verificación de la accesibilidad y oportunidad a los servicios de urgencias</t>
  </si>
  <si>
    <t>Mesas de trabajo  -PPL-</t>
  </si>
  <si>
    <t>Mesas de trabajo con EPS, Rama Judicial y Ministerio Público Departamental</t>
  </si>
  <si>
    <t>Acompañamiento a las Veedurías en Salud y copacos</t>
  </si>
  <si>
    <t>Recolección, análisis y seguimiento PQRS</t>
  </si>
  <si>
    <t>Diálogos en Salud (con diversos actores del SGSSS)</t>
  </si>
  <si>
    <t>Momentos de verdad en salud</t>
  </si>
  <si>
    <t xml:space="preserve">Sensibilización a la comunidad en derechos y deberes en salud </t>
  </si>
  <si>
    <t>Orientación en salud a las victimas del conflicto armado en los CAV</t>
  </si>
  <si>
    <t>Visibilización del Observatorio del Derecho Fundamental a la Salud (Publicación impreso)</t>
  </si>
  <si>
    <t>Acompañamiento mesas de salud (protección a misión médica y urgencias)</t>
  </si>
  <si>
    <t>Apoyo a grupos focales y acciones  que conlleven a la materialización del goce efectivo del derecho fundamental a la salud  por medio de la resolución de casos  y reacciones inmediatas.</t>
  </si>
  <si>
    <t>Asistencia al Concejo (sesiones ordinarias o comisiones accidentales en salud)</t>
  </si>
  <si>
    <t>Acompañamiento y apoyo a reuniones de la Red de Apoyo Interinstitucional en Salud -RAIS-</t>
  </si>
  <si>
    <t>Encuentros para la socialización de avances e información relacionada con las investigaciones en DDHH y Observatorios; Círculos de calidad</t>
  </si>
  <si>
    <t xml:space="preserve">Acompañamiento y seguimiento a las actividades que garanticen las acciones de salud publica </t>
  </si>
  <si>
    <t>DESARROLLO DE INVESTIGACIONES EN TORNO AL COMPORTAMIENTO DEL TURISMO</t>
  </si>
  <si>
    <t>COOPERACION Y ARTICULACION INSTITUCIONAL</t>
  </si>
  <si>
    <t>DESARROLLO DE CAMPANAS PARA EL BUEN TURISMO</t>
  </si>
  <si>
    <t xml:space="preserve">Participación de evento de turismo de ciudad </t>
  </si>
  <si>
    <t>Seguimiento a la política pública penitenciaria y carcelaria.</t>
  </si>
  <si>
    <t>Presentación de informe que de cuenta de la situación de DDHH de la población privada de la libertad en la ciudad de Medellín.</t>
  </si>
  <si>
    <t xml:space="preserve">Gestión del conocimiento </t>
  </si>
  <si>
    <t xml:space="preserve">Mantener el certificado de calidad bajo la norma NTC ISO 9001:2015. </t>
  </si>
  <si>
    <t>Outsourcing de impresión por 900.000 impresiones y fotocopias papel incluido carta y folio con tipo de papel bond y opalina</t>
  </si>
  <si>
    <t>Salario Emocional</t>
  </si>
  <si>
    <t>Adquisición de celulares</t>
  </si>
  <si>
    <t>Jornada 5S</t>
  </si>
  <si>
    <t>CONVERSATORIOS,  FOROS, CAPACITACIONES, ENTRE OTROS</t>
  </si>
  <si>
    <t>Estructuración de equipo de trabajo conductores</t>
  </si>
  <si>
    <t>Adquisión del servicio de suministro de combustible para la Personería de Medellín.</t>
  </si>
  <si>
    <t xml:space="preserve">Custodia del archivo de la Personería </t>
  </si>
  <si>
    <t>DERECHO DE ACCESO A LA JUSTICIA DE LAS PERSONAS  VULNERABLES -Especial referencia a personas en situación de pobreza extrema, migrantes, personas con discapacidad y afrodescendientes, y con respecto a la planeación Personería - UdeM</t>
  </si>
  <si>
    <t xml:space="preserve">Actividades relacionadas con la atención del despacho del Señor Personero </t>
  </si>
  <si>
    <t>Pago de afiliaciones</t>
  </si>
  <si>
    <t>POSPRE</t>
  </si>
  <si>
    <t>Estructuración de equipo de trabajo conductores UPDH</t>
  </si>
  <si>
    <t>Hardware</t>
  </si>
  <si>
    <t>Equipos de trabajo (asignación de recursos para los mejores equipos de trabajo de la entidad)</t>
  </si>
  <si>
    <t>TOTALES SST</t>
  </si>
  <si>
    <t xml:space="preserve">Rendición de Cuentas: Informe de gestión al Honorable Concejo sobre la gestión de la Personería y audiencia pública. </t>
  </si>
  <si>
    <t xml:space="preserve">Material promocional institucional para público interno, externo y para el despacho. </t>
  </si>
  <si>
    <t xml:space="preserve">Vocerías activas: Fortalecer la red de voceros conformada por líderes territoriales capacitados durante los años anteriores de manera voluntaria para que multipliquen la información Institucional de la Personería de Medellín. </t>
  </si>
  <si>
    <t>Voz a voz: Estrategia de promoción social para la apropiación ciudadana de La Personería de Medellín como visitas domiciliarias, reuniones, acercamientos, encuentros comunitarios, eventos, apoyo a otras áreas.</t>
  </si>
  <si>
    <t>Bienes Administrativos</t>
  </si>
  <si>
    <t>ATENCIÓN AL PÚBLICO</t>
  </si>
  <si>
    <t>TOTAL JURIDICA</t>
  </si>
  <si>
    <t>&lt;</t>
  </si>
  <si>
    <t xml:space="preserve"> </t>
  </si>
  <si>
    <t xml:space="preserve">                                                                                                                     </t>
  </si>
  <si>
    <t>TOTALES BIENES  ADMINISTRATIVOS</t>
  </si>
  <si>
    <t>TALENTO HUMANO</t>
  </si>
  <si>
    <t>Seguridad y Salud en el Trabajo</t>
  </si>
  <si>
    <t>TOTALES PENITENCIARIA Y CARCELARIA</t>
  </si>
  <si>
    <t>Actualizar las Tablas de Retención Documental (fase I y II: elaboración de las encuestas en dependencias y presentación de propuesta al Comité de Archivo)</t>
  </si>
  <si>
    <t>PENAL, FAMILIA Y CONVIVENCIA</t>
  </si>
  <si>
    <t>SONDEO ESTADÌSTICO TUTELAS, SOLICITUD DE CUMPLIMIENTO DE FALLO E INCIDENTES DE DESACATO EN SALUD  DE LA PERSONERÌA DE MEDELLÌN Y DE LA RAMA JUDICIAL 2021</t>
  </si>
  <si>
    <t xml:space="preserve">Comité de convivencia laboral </t>
  </si>
  <si>
    <t>Auditoría a la Contratación</t>
  </si>
  <si>
    <t xml:space="preserve">Auditoría a la estrategia del Sistema de Información Gobierno Digital, seguridad de la información y proceso de informática </t>
  </si>
  <si>
    <t>Campaña Interna de Control y Autocontrol</t>
  </si>
  <si>
    <t>Jornada independiente por cada proceso sobre el que hacer y acompañamiento que brinda la "OCI"</t>
  </si>
  <si>
    <t>Liderar espacios de socialización con actores nacionales/ Internacionales relevantes del sector turístico.</t>
  </si>
  <si>
    <t>Dotación de chalecos Brigadas de emergencia</t>
  </si>
  <si>
    <t xml:space="preserve">Señalización y cambio de planos de emergencia  actualizados </t>
  </si>
  <si>
    <t xml:space="preserve">Compra de  elementos botiquín de primeros auxilios </t>
  </si>
  <si>
    <t>Semana de la Salud</t>
  </si>
  <si>
    <t>Jornadas de salud y actividades afines de seguridad y salud en el trabajo.</t>
  </si>
  <si>
    <t xml:space="preserve">Aplicación de baterías de riesgo psicosocial e implementación de sistema de vigilancia Epidemiológico (SVE) con énfasis en riesgo psicosocial </t>
  </si>
  <si>
    <t xml:space="preserve">Dotación para adecuación de puestos de trabajo ergonómicos </t>
  </si>
  <si>
    <t>Conductores y comité PESV</t>
  </si>
  <si>
    <t>Mantenimiento de instalaciones</t>
  </si>
  <si>
    <t>GPS</t>
  </si>
  <si>
    <t>Conversatorio Equipo de trabajo sobre Gestión Financiera Pública</t>
  </si>
  <si>
    <t>Sistema de Seguridad y Privacidad de la Información (SGSI)</t>
  </si>
  <si>
    <t>Renovación ESET Protect Entry Cloud x 350 licencias, por un (1) año</t>
  </si>
  <si>
    <t>Renovación COTERM END DATE 2024-12-30 EQUIPOS DE SEGURIDAD PERIMETRAL. Fortigate – Fortiweb, por un (1) año</t>
  </si>
  <si>
    <t>Renovar Validación de organización (OV) por un año autentication segura de dominio personeriamedellin.gov.co</t>
  </si>
  <si>
    <t>Suministro de ordenadores personales tipo ALL IN ONE con disco duro solido</t>
  </si>
  <si>
    <t>Switche de 48 de puertos</t>
  </si>
  <si>
    <t>Mantenimiento aire acondicionado centro de datos realizar uno mensual</t>
  </si>
  <si>
    <t>Renovar licenciamiento de Acrobat Pro DC</t>
  </si>
  <si>
    <t>Renovar licenciamiento de Photoshop</t>
  </si>
  <si>
    <t>Migración  servicios a la nube de Pagina web y sistema de información misional sip</t>
  </si>
  <si>
    <t>Disco duros solidos para repotenciar equipos de computo</t>
  </si>
  <si>
    <t>Office 365 E1 y PowerBy TRM $4.400</t>
  </si>
  <si>
    <t>Renovar licenciamiento de Exchange Plan 1 en la nube TRM $4.400</t>
  </si>
  <si>
    <t xml:space="preserve">Organizador de cables </t>
  </si>
  <si>
    <t>Capacitaciones en DDHH y convenios interinstitucionales con otras personerías con el fin de llevar el informe anual de DDHH 2023 con los personeros del Valle de Aburra</t>
  </si>
  <si>
    <t>Acompañamiento y apoyo a las reuniones de las ligas y alianzas de usuarios</t>
  </si>
  <si>
    <t xml:space="preserve">Acompañamiento a movilizaciones de la cuidad </t>
  </si>
  <si>
    <t xml:space="preserve">Programa Institucional: "Por tus derechos, más cerca". Este ítem es para comprar el software de Stream Yard que es la plataforma para hacer el programa en vivo de manera simultánea. Esto puede estar asignado incluso en el presupuesto de Sistemas. </t>
  </si>
  <si>
    <t xml:space="preserve">Suscripción a periódico: 3 ejemplares impresos y digitales con El Colombiano. </t>
  </si>
  <si>
    <t>RECURSOS ASIGNADOS 2023</t>
  </si>
  <si>
    <t xml:space="preserve">Brigadas seres sintientes </t>
  </si>
  <si>
    <t>Actualización en los diferentes temas que se tratan en el centro de conciliación  para el personal que lo conforma: Obligación de capacitar de manera permanente el personal asignado al centro de Conciliación</t>
  </si>
  <si>
    <t>Campaña Institucional de promoción y prevención del conflicto a través de la prestación del servicio del Centro de Conciliación e interacción con otros centros de conciliación: Difundir el servicio del Centro de Conciliación de la Personería de Medellín, como una opción gratuita y efectiva para la población más vulnerable (estratos 1,2 y 3) de la ciudad de Medellín y municipios circundantes.</t>
  </si>
  <si>
    <t>Foro: Estrategias para reducir el hacinamiento en centros de detención transitoria y cárceles.</t>
  </si>
  <si>
    <t>Jornadas de sensibilización al personal de custodia de la PPL.</t>
  </si>
  <si>
    <t>Seminario. Situación de feminicidios y transfeminicidios en Medellín. Retos y necesidades.</t>
  </si>
  <si>
    <t>Atención y orientación integral a victimas del conflicto armado interno (asesorías, activación rutas, atención psicológica, entre otras acciones)</t>
  </si>
  <si>
    <t>Intercambio de experiencias o apoyo acciones de participación</t>
  </si>
  <si>
    <t>Solución alternativa del Conflicto</t>
  </si>
  <si>
    <t>Unidad para la Protección del Interés Público</t>
  </si>
  <si>
    <t>Semillero de veeduría ciudadana y defensores de DH</t>
  </si>
  <si>
    <t xml:space="preserve">Sensibilización y seguimiento a veedurías ciudadanas </t>
  </si>
  <si>
    <t>Monitoreo de medios e información valorada (Free press): Reporte con noticias de ciudad y de actualidad relevantes con nuestro accionar y noticias de la Personería que han sido publicados en los diferentes medios de comunicación que permita conocer el posicionamiento de nuestra gestión.</t>
  </si>
  <si>
    <t>Observatorio de Medio Ambiente y Hábitat</t>
  </si>
  <si>
    <t>Coloquios con escritores (conversatorios sobre participación en diferentes sitios de la ciudad)</t>
  </si>
  <si>
    <t>Interpretación de datos</t>
  </si>
  <si>
    <t>Verificación del Derecho Fundamental a la salud articulación con  ministerio público.</t>
  </si>
  <si>
    <t>Apoyo a la estrategia Personero en tu comuna u otras actividades en territorio</t>
  </si>
  <si>
    <t>Acompañamiento a los programas y acciones en salud a  poblaciones de protección especial (Niños, niñas y adolescentes, mesa de cáncer infantil, apoyo al ICBF entre otras)</t>
  </si>
  <si>
    <t>Reunión de equipo de trabajo / comité primario</t>
  </si>
  <si>
    <t>Acompañamiento a la acciones de políticas publicas de salud mental de Medellín.</t>
  </si>
  <si>
    <t>Semillero, Curso, Capacitación o Diplomado relacionado con el SGSSS</t>
  </si>
  <si>
    <t>Apoyo a la gestión del observatorio y otras áreas de la Personeria de Medellín</t>
  </si>
  <si>
    <t>Estructuración de equipo de trabajo: PROFESIONAL (1) PROFESIONAL CON EXPERIENCIA (4) TECNOLOGO(1)</t>
  </si>
  <si>
    <t>Operación logística</t>
  </si>
  <si>
    <t>Sensibilización y socialización Código de Ética Institucional de la Personería de Medellín</t>
  </si>
  <si>
    <t>Informática</t>
  </si>
  <si>
    <t>Renovar Licenciamiento de sistema de Backus Veritas Backus Exc</t>
  </si>
  <si>
    <t>Renovación Licencia de Adobe Illustrator CC por un año para Mac: VIP Gobierno Illustrator CC for teams ALL Licencia Nueva CCT Múltiple Plataformas Multi Latín American Languages 12 Meses 1 Usuario Nivel 1 1 - 9</t>
  </si>
  <si>
    <t>Teléfonos IP</t>
  </si>
  <si>
    <t>Renovar licenciamiento de TeamViewer Para equipos a la ultima versión que permita la realización de tres (3) sesiones simultaneas soporte remoto</t>
  </si>
  <si>
    <t>Software  grabación de audiencias verbales</t>
  </si>
  <si>
    <t>Mantenimiento sistema Biométrico y el CCTV.</t>
  </si>
  <si>
    <t>Mantenimiento y actualización de Personeria en Línea y APP MasCercapp.</t>
  </si>
  <si>
    <t>Mantenimiento de escáner e impresoras térmicas todo costo</t>
  </si>
  <si>
    <t>Revisión, mantenimiento Unidad de energía interrumpible (UPS)</t>
  </si>
  <si>
    <t>Plan de capacitación de TH</t>
  </si>
  <si>
    <t>Plan de Capacitación Individual</t>
  </si>
  <si>
    <t>Plan de Capacitación Grupal</t>
  </si>
  <si>
    <t>Diplomado en materia de Derechos de Asociación Colectiva - Acuerdo laboral anterior articulo 9</t>
  </si>
  <si>
    <t>Mejoramiento Continuo de Servidores Públicos para la asociación(20% de las capacitaciones individuales)  Acuerdo laboral: Resolución 368 de 2020  articulo 6</t>
  </si>
  <si>
    <t>Préstamo de Calamidad  y urgencia familiar</t>
  </si>
  <si>
    <t>Vivienda- Acuerdo laboral: Acuerdo laboral:  Resolución 368 de 2020  articulo 19</t>
  </si>
  <si>
    <t xml:space="preserve">Evento de Entregas de escudos por reconocimiento de Labores Acuerdo laboral:  Acuerdo laboral: Resolución 368 de 2020  articulo 10, </t>
  </si>
  <si>
    <t>Prevención del riesgo psico-social y/o clima laboral</t>
  </si>
  <si>
    <t>Caminatas ecológicas</t>
  </si>
  <si>
    <t>Día del Servidor Publico Acuerdo laboral:     Resolución 368 de 2020  articulo 15</t>
  </si>
  <si>
    <t>Exámenes médicos ejecutivos- Acuerdo laboral: Resolución 368 de 2020  articulo 15</t>
  </si>
  <si>
    <t>Comunidad cuidado y protección animal - Día de la mascota - Acuerdo laboral: Resolución 368 de 2020  articulo 14 parágrafo</t>
  </si>
  <si>
    <t>Aseo y cafetería (insumos y mano de obra)</t>
  </si>
  <si>
    <t xml:space="preserve">adquisición de útiles de oficina </t>
  </si>
  <si>
    <t>Mantenimiento de vehículos</t>
  </si>
  <si>
    <t>Electrodomésticos</t>
  </si>
  <si>
    <t xml:space="preserve">Ejecución de fondo fijo para adquisición insumos menores </t>
  </si>
  <si>
    <t xml:space="preserve">Ejecución de fondo fijo para adquisición mensajería y transporte menores </t>
  </si>
  <si>
    <t xml:space="preserve">Ejecución de fondo fijo para adquisición mantenimiento  menores </t>
  </si>
  <si>
    <t>Gestión Jurídica</t>
  </si>
  <si>
    <t>Atención en capacitaciones y reuniones</t>
  </si>
  <si>
    <t>Estructuración de equipo de trabajo Código de Policía</t>
  </si>
  <si>
    <t>Personeros por los derechos ambientales más cerca (Territorios verdes)</t>
  </si>
  <si>
    <t>Buscando convivencia en los entornos</t>
  </si>
  <si>
    <t>Encuentros zonales con líderes estudiantiles</t>
  </si>
  <si>
    <t>Capacitación sobre la Vigilancia de la Conducta oficial para Personeros municipales o entidades del orden municipal- Responsable Vigilancia Administrativa.</t>
  </si>
  <si>
    <t>Campaña para la promoción de los Derechos de las Mujeres "cuarta feria de autonómia ecónomica"</t>
  </si>
  <si>
    <t xml:space="preserve">Brindar asesoría y acompañamiento especializado a los grupos étnicos,  migrantes y refugiados  </t>
  </si>
  <si>
    <t>Sensibilización, fortalecimiento, empoderamiento, formacion, gestión y promoción para la inscripción y revisión de requisitos y elección de las mesas de participación efectiva de victimas 2023-2027</t>
  </si>
  <si>
    <t>Seminario y sensibilización  dirigido a la comunidad en derecho al consumidor- Responsable- Seguimiento Consumidor</t>
  </si>
  <si>
    <t>Fortalecimiento de la red de personeros, ex personeros, representantes estudiantiles  de Medellín y el área metropolitana.</t>
  </si>
  <si>
    <t xml:space="preserve">Plan de medios de comunicación: pauta comercial a través de una central de medios para el posicionamiento y publicidad como agencia del Ministerio Público con contenidos en los medios tradicionales como prensa, radio, televisión, internet, plataformas digitales.
Pauta impresa en medios de comunicación - Informe Especial Gestión </t>
  </si>
  <si>
    <t>Campañas de DDHH: Campañas que le permitan a la comunidad en general conocer sus derechos, deberes y a movilizarse en torno a la apropiación de la Personería de Medellín como  entidad  que trabaja  por la defensa de los Derechos Humanos; y promoción con entes externos</t>
  </si>
  <si>
    <t>Estructuración de equipo de trabajo: Líder del proceso (1) politóloga(1), tecnologo (1)</t>
  </si>
  <si>
    <t xml:space="preserve">Integración de todos los servicios de la Personeria al SIP a la APP y modelo de datos que integre la información y permita la toma de desiciones </t>
  </si>
  <si>
    <t>Charlas focalizadas a los personeros delegados y profesionales universitarios en temas de derecho disciplinarios y probatorio</t>
  </si>
  <si>
    <t>Estructuración de equipo de trabajo (entre sicologos y trabajadores sociales)</t>
  </si>
  <si>
    <t>Estructuración de equipo de trabajo (8 abogados y 3 auxiliares)</t>
  </si>
  <si>
    <t>Estructuración de equipo de trabajo (abogado, siciloga y 2 auxiliares)</t>
  </si>
  <si>
    <t>Estructuración de equipo de trabajo (6 abogados, 1 politologa)</t>
  </si>
  <si>
    <t>Estructuración de equipo de trabajo: ingeniero y/o arquitecto, 2 dcho peticiones, etnias, Auxiliar de apoyo (2) Acciones Constitucionales- Abogado (1) Efectividad-Abogado (1) Consumidor-Abogado (1) Centro Pensamiento-Interpreta Lengua Señas (1) Centro Pensamiento-Abogado (2) Gobierno Escolar- Administrador de Empresa(1) Gobierno Escolar- Abogado (1) NNA y Políticas Públicas- Abogado(2) Veedurías y Control Electoral- Abogados (2) Líder Etnias(1) GAEMR- Abogados(4)</t>
  </si>
  <si>
    <t>concurso institucional de cartilla de dh personero escolar</t>
  </si>
  <si>
    <t>Bienvenida la navidad y Jornada navideña</t>
  </si>
  <si>
    <t>Compra de Vehiculos (revisar contratos de veh)</t>
  </si>
  <si>
    <t>Brigada de emergencia</t>
  </si>
  <si>
    <t>Gestión con los medios de comunicación</t>
  </si>
  <si>
    <t>Foros barriales sobre DH (12 en pneros y 13 en otros)</t>
  </si>
  <si>
    <t>Personería en mi comuna:
Actividad de Movilización Ciudadana y articulación Institucional, que busca brindar asesorías sobre los servicios misionales de la Personería de Medellín, dirigido a las poblaciones más vulnerables de la ciudad. Se articula con foros barriales no plata</t>
  </si>
  <si>
    <t>Campañas impresas (folleto, cartilla, o campañas conjuntas con otras instituciones)
llevar costos a comunicaciones</t>
  </si>
  <si>
    <t>RECURSOS EJECUTADOS 2023</t>
  </si>
  <si>
    <t>SALDO</t>
  </si>
  <si>
    <t xml:space="preserve">Comité COPASST </t>
  </si>
  <si>
    <t>Estructuración de equipo de trabajo:
Contratar 2 profesionales con el fin de apoyar las labores de evaluación y seguimiento de la OCI: 1 Profesional abogado - área jurídica 1 Profesional financiero - área financiera</t>
  </si>
  <si>
    <t>A Solicitud</t>
  </si>
  <si>
    <t>Capacitaciones en vigilancia</t>
  </si>
  <si>
    <t xml:space="preserve">Viáticos </t>
  </si>
  <si>
    <t>Gastos de transporte</t>
  </si>
  <si>
    <t>PRESUPUESTO AÑO 2023</t>
  </si>
  <si>
    <r>
      <rPr>
        <b/>
        <sz val="14"/>
        <color theme="1"/>
        <rFont val="Arial"/>
        <family val="2"/>
      </rPr>
      <t xml:space="preserve"> -</t>
    </r>
    <r>
      <rPr>
        <sz val="8"/>
        <color theme="1"/>
        <rFont val="Arial"/>
        <family val="2"/>
      </rPr>
      <t xml:space="preserve"> Cesantias Parciales</t>
    </r>
  </si>
  <si>
    <r>
      <t xml:space="preserve"> </t>
    </r>
    <r>
      <rPr>
        <b/>
        <sz val="14"/>
        <color theme="1"/>
        <rFont val="Arial"/>
        <family val="2"/>
      </rPr>
      <t>-</t>
    </r>
    <r>
      <rPr>
        <sz val="8"/>
        <color theme="1"/>
        <rFont val="Arial"/>
        <family val="2"/>
      </rPr>
      <t xml:space="preserve"> Gastos Asociados a la Nomina</t>
    </r>
  </si>
  <si>
    <r>
      <t xml:space="preserve"> </t>
    </r>
    <r>
      <rPr>
        <b/>
        <sz val="14"/>
        <color theme="1"/>
        <rFont val="Arial"/>
        <family val="2"/>
      </rPr>
      <t>-</t>
    </r>
    <r>
      <rPr>
        <sz val="8"/>
        <color theme="1"/>
        <rFont val="Arial"/>
        <family val="2"/>
      </rPr>
      <t xml:space="preserve"> Plan de Accion 2023</t>
    </r>
  </si>
  <si>
    <r>
      <rPr>
        <b/>
        <sz val="12"/>
        <color theme="1"/>
        <rFont val="Arial"/>
        <family val="2"/>
      </rPr>
      <t xml:space="preserve"> </t>
    </r>
    <r>
      <rPr>
        <b/>
        <sz val="14"/>
        <color theme="1"/>
        <rFont val="Arial"/>
        <family val="2"/>
      </rPr>
      <t>-</t>
    </r>
    <r>
      <rPr>
        <sz val="8"/>
        <color theme="1"/>
        <rFont val="Arial"/>
        <family val="2"/>
      </rPr>
      <t xml:space="preserve"> Servicios de Telecomunicaciones</t>
    </r>
  </si>
  <si>
    <r>
      <t xml:space="preserve"> </t>
    </r>
    <r>
      <rPr>
        <b/>
        <sz val="14"/>
        <color theme="1"/>
        <rFont val="Arial"/>
        <family val="2"/>
      </rPr>
      <t>-</t>
    </r>
    <r>
      <rPr>
        <sz val="8"/>
        <color theme="1"/>
        <rFont val="Arial"/>
        <family val="2"/>
      </rPr>
      <t xml:space="preserve"> Sentencias</t>
    </r>
  </si>
  <si>
    <t>COMPONENTE 6 Entornos de conciliación con enfoque SALDOl</t>
  </si>
  <si>
    <t>COMPONENTE 17 Entornos de conciliación con enfoque SALDOl</t>
  </si>
  <si>
    <t>Programa 40 Conciliaciones Presenciales. Con enfoque SALDOl</t>
  </si>
  <si>
    <t>Estimulo por Antigüedad</t>
  </si>
  <si>
    <t>Concurso de derechos humanos, diseñar y ejecutar concurso de dh convocando a la comunidad en geenral</t>
  </si>
  <si>
    <t>operación logística</t>
  </si>
  <si>
    <t>Imagen institucional:  Garantizar el uso de la imagen institucional y la identificación de los colaboradores de la Personería Distrital de Medellín en el territorio.</t>
  </si>
  <si>
    <t xml:space="preserve">Eventos y certámenes: Acompañamiento, diseño, producción y coordinacion de eventos institucionales ya sean presenciales o virtuales de la Personería de Medellín que fortalezcan las relaciones públicas de la entidad. (Se incluyen la solicitudes internas de las áreas y otros apoyos que decidan hacer a otros entes).   </t>
  </si>
  <si>
    <t>PROGRAMA 44 Eventos y relaciones públicas</t>
  </si>
  <si>
    <t xml:space="preserve">Conversatorios con la población de Medellín en Pautas de Crianza, manejo de ira y autoridad de Padres/ Capacitación en respeto, amor y responsabilidad frente a los adultos mayores de la ciudad de Medellín. </t>
  </si>
  <si>
    <t>TOTALES UPIP</t>
  </si>
  <si>
    <t>GESTION JURIDICA (ASESOR DEL DESPACHO )</t>
  </si>
  <si>
    <t>Aniversario del centro de conciliaciones</t>
  </si>
  <si>
    <t>Investigación Académica: Comportamiento de las vulneraciones asociadas a la vulneracion de dererchos humanos en turismo</t>
  </si>
  <si>
    <t>Total Disponible Otras Inversiones (Contratistas)</t>
  </si>
  <si>
    <t>Exaltaciones y conmemoración especiales</t>
  </si>
  <si>
    <t>212020200600 y 
21202020080503</t>
  </si>
  <si>
    <t>212020100300 y 212020100303</t>
  </si>
  <si>
    <t>Se destinaron $750.000 a través del FFR para cubrir las necesidades de combustible al iniciar la vigencia</t>
  </si>
  <si>
    <t>Insumos $83.832.792 y servicios de aseo $160.583.997</t>
  </si>
  <si>
    <t>Es impresos sale por comunicaciones</t>
  </si>
  <si>
    <t>Tienda virtual</t>
  </si>
  <si>
    <t>Comunicaciones</t>
  </si>
  <si>
    <t>Promoción del tiempo libre y actividades saludables (Propuesta $1.160.000)</t>
  </si>
  <si>
    <t>LA ACTIVIDAD DIPLOMADO SE ELIMINA Y LOS RECURSOS POR 10 MILLONES PASAN PARA EL FORO</t>
  </si>
  <si>
    <t>Otras Inversiones (Contratistas)</t>
  </si>
  <si>
    <t>POAI
Actividades</t>
  </si>
  <si>
    <t>Disponible para Ejecucion de
Enero a Diciembre 2023</t>
  </si>
  <si>
    <t>SE LE ADICION 10 MILLONES QUE SE LE RESTAN A EXAMENES MEDICOS (VER CORREO 373/2023)</t>
  </si>
  <si>
    <t>Inscripcion de vacantes en la CNSC</t>
  </si>
  <si>
    <t>Adoptaton</t>
  </si>
  <si>
    <t>Marcela Sanchez, CANCELO contratoYonier Alexander Asprilla CANCELO contrato 24 de marzo</t>
  </si>
  <si>
    <t>Luis Alejandro Monsalve CANCELO contrato 16 febrero</t>
  </si>
  <si>
    <t>Globalnews Group Colombia S A S</t>
  </si>
  <si>
    <t>Comunicaciones y Relaciones Globales S.A.S.</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</si>
  <si>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</si>
  <si>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Adopatdo por Resolucion Nº002 del 2023
</t>
  </si>
  <si>
    <t>Código UNSPSC (cada código separado por ;)</t>
  </si>
  <si>
    <t>Descripción</t>
  </si>
  <si>
    <t>Fecha estimada de inicio de proceso de selección (mes)</t>
  </si>
  <si>
    <t>Fecha estimada de presentación de ofertas (mes)</t>
  </si>
  <si>
    <t>Duración del contrato (en dias)</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</si>
  <si>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</si>
  <si>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</si>
  <si>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</si>
  <si>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</si>
  <si>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</si>
  <si>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</si>
  <si>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</si>
  <si>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</si>
  <si>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</si>
  <si>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</si>
  <si>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</si>
  <si>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</si>
  <si>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Contrato</t>
  </si>
  <si>
    <t>Procesos / Area</t>
  </si>
  <si>
    <t>80111600</t>
  </si>
  <si>
    <t>Actividades de los diferentes procesos de la Entidad para desarrollar la contratacion con el Operador Logistico durante el año 2023</t>
  </si>
  <si>
    <t>CCE-16</t>
  </si>
  <si>
    <t>GESTION CONTRACTUAL</t>
  </si>
  <si>
    <t>CO-ANT-05001</t>
  </si>
  <si>
    <t>Pablo Andres Murillo Posso</t>
  </si>
  <si>
    <t>3849999</t>
  </si>
  <si>
    <t>contratos@personeriamedellin.gov.co</t>
  </si>
  <si>
    <t>Operador Logistico</t>
  </si>
  <si>
    <t>Penal, UPDH, Conciliaciones, UPIP, Comunicaciones, Observatorios, Planificacion, Talento Humano, Bienes Adtivos, Financiera</t>
  </si>
  <si>
    <t>Prestación de servicios para apoyar la al proceso de Penal, Familia y Convivencia</t>
  </si>
  <si>
    <t>Ana Cristina Monroy</t>
  </si>
  <si>
    <t>Penal, Familia y Convivencia</t>
  </si>
  <si>
    <t>Prestación de servicios profesionales para brindar apoyo a  Atención al Público</t>
  </si>
  <si>
    <t xml:space="preserve">Olga Lucia Rodriguez Palacios  </t>
  </si>
  <si>
    <t>Luis Alejandro Monsalve Jaramillo</t>
  </si>
  <si>
    <t>Atencion al Publico</t>
  </si>
  <si>
    <t xml:space="preserve">Walter  Alveiro Gómez  Gil </t>
  </si>
  <si>
    <t>Prestación de servicios para brindar apoyo a  Atención al Público</t>
  </si>
  <si>
    <t>Ana Fernanda Tellez</t>
  </si>
  <si>
    <t>Yesseli  Montenegro Cuesta</t>
  </si>
  <si>
    <t>Mairena Gaviria Marin</t>
  </si>
  <si>
    <t>Prestación de servicios para brindar apoyo a  Atención al Público de laPersoneria Distrital de Medellin</t>
  </si>
  <si>
    <t>Dolly Bedoya Carvaja</t>
  </si>
  <si>
    <t>Maria Antonieta Laverde</t>
  </si>
  <si>
    <t>Maria Victoria Peña</t>
  </si>
  <si>
    <t>Valentina Ochoa Gomez</t>
  </si>
  <si>
    <t>Wendy Rubio</t>
  </si>
  <si>
    <t>Sindy Rodriguez Gaviaria</t>
  </si>
  <si>
    <t>Prestación de servicios profesionales para brindar apoyo a la UPDH</t>
  </si>
  <si>
    <t>Sandra Tatiana Palacios</t>
  </si>
  <si>
    <t>Rebeca Roa Fabra</t>
  </si>
  <si>
    <t>Mateo Duque Aguirre</t>
  </si>
  <si>
    <t>Juan David Gonzalez</t>
  </si>
  <si>
    <t>Yaneth Yirliasny Casas Dunlap</t>
  </si>
  <si>
    <t>Jorge Humberto Arcila Herrera</t>
  </si>
  <si>
    <t>Prestación de servicios profesionales para brindar apoyo a la UPDH al Codigo de Policia</t>
  </si>
  <si>
    <t>Felipe Palacio Hinestroza</t>
  </si>
  <si>
    <t>Eleuterio Rentería</t>
  </si>
  <si>
    <t>Prestación de servicios de conductor para brindar apoyo a la UPDH</t>
  </si>
  <si>
    <t>Ruby Daniela Villegas Ramírez</t>
  </si>
  <si>
    <t>Sirley Vásquez Agudelo</t>
  </si>
  <si>
    <t>Prestación de servicios para brindar apoyo a la UPDH</t>
  </si>
  <si>
    <t>Heidy Maricela Moreno Mosquera</t>
  </si>
  <si>
    <t>Carlos Enrique Rivas Asprilla</t>
  </si>
  <si>
    <t>Omaira Jaramillo</t>
  </si>
  <si>
    <t>Carlos  Eduardo Ascuntar  Hernández</t>
  </si>
  <si>
    <t>Prestación de servicios para brindar apoyo el Centro de Conciliaciones</t>
  </si>
  <si>
    <t>Carolina Castillo Vargas</t>
  </si>
  <si>
    <t>Conciliaciones</t>
  </si>
  <si>
    <t>Yenny Londoño</t>
  </si>
  <si>
    <t>Prestación de servicios para brindar apoyo a la UPIP</t>
  </si>
  <si>
    <t>Carolina Correa</t>
  </si>
  <si>
    <t>Prestación de servicios profesionales para brindar apoyo a la UPIP</t>
  </si>
  <si>
    <t>Sonia  Ines Peña  Renteria</t>
  </si>
  <si>
    <t>Andrea Del Pilar Mosquera</t>
  </si>
  <si>
    <t>Flor Cecilia Velasquez Arce</t>
  </si>
  <si>
    <t>David Alberto Gaviria</t>
  </si>
  <si>
    <t>Claudia Yaneth Naranjo</t>
  </si>
  <si>
    <t>Breyner Mendoza</t>
  </si>
  <si>
    <t>Edwin Emilio Cuero Moreno</t>
  </si>
  <si>
    <t>Diego Alejandro García Muños</t>
  </si>
  <si>
    <t>Ana Catalina Osorio Echeverri</t>
  </si>
  <si>
    <t>Ana Emira Lozano</t>
  </si>
  <si>
    <t>Evelin Rengifo</t>
  </si>
  <si>
    <t>CCE-10</t>
  </si>
  <si>
    <t>Sandra Raigoza Raigoza</t>
  </si>
  <si>
    <t>Yenny Cardona Montoya</t>
  </si>
  <si>
    <t>Prestación de servicios profesionales para brindar apoyo a la Oficina de Comunicaciones</t>
  </si>
  <si>
    <t>Beatriz Ivonne Martinez Julio</t>
  </si>
  <si>
    <t>Oriana Mariana Gallego Gil</t>
  </si>
  <si>
    <t>Maria Paula Duque León</t>
  </si>
  <si>
    <t>Alma Beatriz Diaz Bonilla</t>
  </si>
  <si>
    <t>Prestación de servicios para brindar apoyo a la Oficina de Comunicaciones</t>
  </si>
  <si>
    <t xml:space="preserve">Diana Alexandra Gomez Builes      </t>
  </si>
  <si>
    <t>Nasly Daiana Rodriguez Higuita</t>
  </si>
  <si>
    <t>Jorge Alejandro Monsalve Bedoya</t>
  </si>
  <si>
    <t>Diana Valencia</t>
  </si>
  <si>
    <t>Alejandra Ramirez Velasquez</t>
  </si>
  <si>
    <t>Anderson Bracho</t>
  </si>
  <si>
    <t>Miguel Angel Moran</t>
  </si>
  <si>
    <t>Katherine Cadavid Ospina</t>
  </si>
  <si>
    <t>Kelly Yohana Noriega Mesa</t>
  </si>
  <si>
    <t>CANELADO</t>
  </si>
  <si>
    <t>Daniela Gonzalez Velasquez</t>
  </si>
  <si>
    <t xml:space="preserve">Plan de Medios </t>
  </si>
  <si>
    <t>Contratación para el monitoreo de información en los diferentes medios de difusión masivos y especializados de comunicación</t>
  </si>
  <si>
    <t>Monitoreo de Medios</t>
  </si>
  <si>
    <t>Prestación de servicios profesionales para brindar apoyo al Observatorio de medio Ambiente</t>
  </si>
  <si>
    <t>Leslie Milena Perea Gil</t>
  </si>
  <si>
    <t>Observatorio Medio Ambiente</t>
  </si>
  <si>
    <t>Prestación de servicios profesionales para brindar apoyo al Observatorio de Medio Ambiente</t>
  </si>
  <si>
    <t>Edna Divey Romero Casas</t>
  </si>
  <si>
    <t>Marleny Stella Alvarez Osorio</t>
  </si>
  <si>
    <t>Yonier Alexander Asprilla Garcia</t>
  </si>
  <si>
    <t>Santiago Fernando Ortega Mateos</t>
  </si>
  <si>
    <t>Jhovanny Mosquera Aluma</t>
  </si>
  <si>
    <t>Marcela  Sánchez Gutiérrez</t>
  </si>
  <si>
    <t>Prestación de servicios profesionales para brindar apoyo al Observatorio de Participacion</t>
  </si>
  <si>
    <t>Leonor  Gaviria Bedoya</t>
  </si>
  <si>
    <t>Observatorio Participacion</t>
  </si>
  <si>
    <t>Magaly Florez</t>
  </si>
  <si>
    <t>Juliana  Murillo Hoyos</t>
  </si>
  <si>
    <t>Gloria Patricia Alvarez Cano</t>
  </si>
  <si>
    <t>Juan Manuel Ramirez Chin</t>
  </si>
  <si>
    <t>Prestación de servicios profesionales para brindar apoyo a los Observatorios como coordinador</t>
  </si>
  <si>
    <t>Jilmar Jackson Renteria Delgado</t>
  </si>
  <si>
    <t>Observatorio Salud</t>
  </si>
  <si>
    <t>Prestación de servicios profesionales para brindar apoyo al Observatorio Salud</t>
  </si>
  <si>
    <t>Cristina Isabel Posada Arango</t>
  </si>
  <si>
    <t>Janith Alfredo Segura</t>
  </si>
  <si>
    <t>Yamile Andrea Jimenez Tamayo</t>
  </si>
  <si>
    <t xml:space="preserve">Sandra  Janeth Villarreal  Valencia </t>
  </si>
  <si>
    <t>Martha Cecilia Ospina</t>
  </si>
  <si>
    <t>Prestación de servicios profesionales para brindar apoyo al Observatorio Turismo</t>
  </si>
  <si>
    <t>Carlos  Calle Galvis</t>
  </si>
  <si>
    <t>Observatorio Turismo</t>
  </si>
  <si>
    <t>Ana Lucia Mesa</t>
  </si>
  <si>
    <t xml:space="preserve">Desarrollo de Investigacion en torno a las Problematicas asociadas a la Vulneracion de derechos humanos en turismo </t>
  </si>
  <si>
    <t>Investigacion</t>
  </si>
  <si>
    <t>Prestación de servicios profesionales para brindar apoyo al Observatorio Sistema Penal</t>
  </si>
  <si>
    <t>Angulo Lopez Angelica Patricia</t>
  </si>
  <si>
    <t>Observatorio Sistema Penal, Penitenciario y Carcelario</t>
  </si>
  <si>
    <t>Prestación de servicios para brindar apoyo al Observatorio Sistema Penal</t>
  </si>
  <si>
    <t>Jorge Alberto Carmona</t>
  </si>
  <si>
    <t>Eudelmis Vallejo Ruiz</t>
  </si>
  <si>
    <t>Mariana Holguin</t>
  </si>
  <si>
    <t>Edgar Hernan Ascuntar Hernández</t>
  </si>
  <si>
    <t>Prestación de servicios profesionales para brindar apoyo al Observatorio Mujeres</t>
  </si>
  <si>
    <t>Laura  Estefania Morales Arango</t>
  </si>
  <si>
    <t>Observatorio Mujeres</t>
  </si>
  <si>
    <t>Daniela Pulgarin</t>
  </si>
  <si>
    <t>Prestación de servicios para brindar apoyo a la Oficina de Control Interno</t>
  </si>
  <si>
    <t>Aura Helena Castaño</t>
  </si>
  <si>
    <t>Evaluacion Independiente</t>
  </si>
  <si>
    <t>Prestación de servicios profesionales para brindar apoyo a la Oficina Asesora de Planeación</t>
  </si>
  <si>
    <t>Juan David Marulanda</t>
  </si>
  <si>
    <t>Planificacion Institucional</t>
  </si>
  <si>
    <t>Maria Alejandra Botero</t>
  </si>
  <si>
    <t>Prestación de servicios para brindar apoyo a la Oficina Asesora de Planeación</t>
  </si>
  <si>
    <t>Luis Fernando Alvarez</t>
  </si>
  <si>
    <t>Julied Marin</t>
  </si>
  <si>
    <t>Prestación de servicios profesionales para brindar apoyo a la Personería Auxiliar-Informatica</t>
  </si>
  <si>
    <t>Diego Alexander Hoyos Arroyave</t>
  </si>
  <si>
    <t>Informatica</t>
  </si>
  <si>
    <t>Olga Lucia  Roldan  Ruiz</t>
  </si>
  <si>
    <t>Prestación de servicios para brindar apoyo a la Personería Auxiliar-Informatica</t>
  </si>
  <si>
    <t>Edwin Miranda</t>
  </si>
  <si>
    <t>Luis Carlos Cuesta</t>
  </si>
  <si>
    <t>43211500;
32151802</t>
  </si>
  <si>
    <t xml:space="preserve">Contratar el servicio de  Outsourcing de impresión por 900.000 impresiones y fotocopias de la Personería de Medellin </t>
  </si>
  <si>
    <t>CCE-07</t>
  </si>
  <si>
    <t>CO-ANT-05333</t>
  </si>
  <si>
    <t>Impresos y fotocopias</t>
  </si>
  <si>
    <t>Prestación de servicios para apoyar la al proceso de Vigilancia Administrativa</t>
  </si>
  <si>
    <t>Anny Maturana</t>
  </si>
  <si>
    <t>Vigilancia Adminstrativa</t>
  </si>
  <si>
    <t>Prestación de servicios para apoyar la Personería Auxiliar - Talento Humano</t>
  </si>
  <si>
    <t>Mary Luz Gallego</t>
  </si>
  <si>
    <t>Talento Humano</t>
  </si>
  <si>
    <t>Doris Muñoz Montoya</t>
  </si>
  <si>
    <t>Sara Cardona</t>
  </si>
  <si>
    <t>Francy Plata</t>
  </si>
  <si>
    <t>86101705</t>
  </si>
  <si>
    <t>Prestación de servicios para la ejecución del Plan de Capacitacion Grupal de la Personería de Medellín</t>
  </si>
  <si>
    <t>Plan Capacitacion</t>
  </si>
  <si>
    <t>Prestación de servicios para ejecutar la actividad "Examenes medicos ejecutivos "</t>
  </si>
  <si>
    <t>Examenes Medicos</t>
  </si>
  <si>
    <t>Destinacion Presupuestal para la inscripcion de las vacantes de la Personeria Distrital de Medellin ante la CNSC</t>
  </si>
  <si>
    <t>CNSC</t>
  </si>
  <si>
    <t>Prestación de servicios profesionales para brindar apoyo a la Personería Auxiliar-Gestion contractual</t>
  </si>
  <si>
    <t>Julian Alberto Marín</t>
  </si>
  <si>
    <t>Gestion Contractual</t>
  </si>
  <si>
    <t xml:space="preserve">Yassy Yisney Machado </t>
  </si>
  <si>
    <t>Abraham Cadavid Blandon</t>
  </si>
  <si>
    <t>Yaisa Osiris Palacios Navia</t>
  </si>
  <si>
    <t>78102203; 24102000</t>
  </si>
  <si>
    <t>Servicios de apoyo a la gestión para almacenamiento, custodia, inventario y atencion de consultas; de documentación que se encuentra en fase de archivo central</t>
  </si>
  <si>
    <t>Custodia</t>
  </si>
  <si>
    <t>Documental</t>
  </si>
  <si>
    <t>Contratar el servicio de mensajería para el envío de las comunicaciones oficiales de la Personería Distrital de Medellín, garantizando el cumplimiento de los términos legales de trámites y emisión de respuestas a PQRSD.</t>
  </si>
  <si>
    <t>Mensajeria</t>
  </si>
  <si>
    <t>Prestación de servicios para brindar apoyo a la Oficina de Gestion Documental</t>
  </si>
  <si>
    <t>Maria Alejandra Hoyos Duque</t>
  </si>
  <si>
    <t>David Alexis Escobar</t>
  </si>
  <si>
    <t>Victoria Elena Cordaba Ruiz</t>
  </si>
  <si>
    <t>Prestación de servicios profesionales para brindar apoyo a la Personería Auxiliar-Bienes Administrativos</t>
  </si>
  <si>
    <t>Saul Cortes Rivera</t>
  </si>
  <si>
    <t>Prestación de servicios profesionales para brindar apoyo a la Personería Auxiliar - Bienes Administrativos</t>
  </si>
  <si>
    <t>Estiwin Cordoba Ramos</t>
  </si>
  <si>
    <t>Martin Palacios</t>
  </si>
  <si>
    <t>Prestación de servicios para brindar apoyo a la Personería Auxiliar-Bienes Administrativos</t>
  </si>
  <si>
    <t>Jenny Velez</t>
  </si>
  <si>
    <t>Prestación de servicios de apoyo a la Personería Auxiliar-Bienes Administrativos</t>
  </si>
  <si>
    <t>Hugo Fernando Gomes Ramirez</t>
  </si>
  <si>
    <t>Prestación de servicios de mensajero -conductor para brindar apoyo a la Personería Auxiliar-Bienes Administrativos</t>
  </si>
  <si>
    <t>Jhon Alexander Cardona Diaz</t>
  </si>
  <si>
    <t>Prestación de servicios de conductor para brindar apoyo a la Personería Auxiliar-Bienes Administrativos</t>
  </si>
  <si>
    <t xml:space="preserve">Juan Andres Quinto </t>
  </si>
  <si>
    <t>Nicolás Mosquera</t>
  </si>
  <si>
    <t>Juan Carlos Torres</t>
  </si>
  <si>
    <t>Arnol David Amaya Cardona</t>
  </si>
  <si>
    <t>78181701</t>
  </si>
  <si>
    <t>Adquisión del servicio de suministro de combustible</t>
  </si>
  <si>
    <t>Combustible (Tienda Virtual)</t>
  </si>
  <si>
    <t>80111600 47131700</t>
  </si>
  <si>
    <t>Contratar la Aseo y cafeteria (insumos y mano de obra)</t>
  </si>
  <si>
    <t>Aseo</t>
  </si>
  <si>
    <t>80111600; 47131700</t>
  </si>
  <si>
    <t>Contratar la adquisicion de utilies de oficina de la Personeria de Medellin</t>
  </si>
  <si>
    <t>Utiles</t>
  </si>
  <si>
    <t>60101725</t>
  </si>
  <si>
    <t>Compra de celulares para la entidad</t>
  </si>
  <si>
    <t>Celulares</t>
  </si>
  <si>
    <t>N/A</t>
  </si>
  <si>
    <t>Ejecución de fondo fijo para adquisición insumos menores, adquisición mensajería y transporte menores y manteniminetos menores</t>
  </si>
  <si>
    <t>Fondos Fijos Entidad</t>
  </si>
  <si>
    <t>Gestion Financiera</t>
  </si>
  <si>
    <t>Prestación de servicios profesionales para brindar apoyo a la Personería Auxiliar-Gestion Financiera</t>
  </si>
  <si>
    <t>Jordan Daniel Lopera</t>
  </si>
  <si>
    <t>Luz Xiomara Garrido Palacios</t>
  </si>
  <si>
    <t>Prestación de servicios profesionales para brindar apoyo a la Personería Auxiliar en el area financiera</t>
  </si>
  <si>
    <t>Dayra Piedad Mosquera Garrido</t>
  </si>
  <si>
    <t>Prestación de servicios profesionales para brindar apoyo a Gestion Juridica-Asesores del Despacho</t>
  </si>
  <si>
    <t>Martha Isabel Gutierrez</t>
  </si>
  <si>
    <t>Gestion Juridica</t>
  </si>
  <si>
    <t>Prestación de servicios profesionales para brindar apoyo a Juridica</t>
  </si>
  <si>
    <t>Maria Camila Zuluaga Rios</t>
  </si>
  <si>
    <t>Prestación de servicios profesionales para brindar apoyo a Bienes Juridica - Asesores del Despacho de la Personeria Distrital de Medellin</t>
  </si>
  <si>
    <t>Tayla Silima Valdés</t>
  </si>
  <si>
    <t>Jhon Fernando Reales</t>
  </si>
  <si>
    <t>Prestación de servicios para brindar apoyo a Bienes Juridica - Asesores del Despacho de la Personeria Distrital de Medellin</t>
  </si>
  <si>
    <t>Yeidy Yulieth Ramirez Galeano</t>
  </si>
  <si>
    <t>Melecio Quinto</t>
  </si>
  <si>
    <t>CANCELO</t>
  </si>
  <si>
    <t>Nelson Valois</t>
  </si>
  <si>
    <t>Yuri Yulieth Moreno Rodríguez</t>
  </si>
  <si>
    <t>TOTALES ESTIMADO - VIGENCIA ACTUAL AÑO 2023</t>
  </si>
  <si>
    <t>Servicio de mantenimiento preventivo y correctivo integral con suministro de repuestos, mano de obra y revisión técnico mecánica para los vehículos que conforman el parque automotor de la Personería Distrital de Medellín para la vigencia 2023</t>
  </si>
  <si>
    <t>Mantenimiento Vehiculos</t>
  </si>
  <si>
    <t>78181507</t>
  </si>
  <si>
    <t xml:space="preserve">Contratar el manteniemiento de los vehiculos de la Personería de Medellin </t>
  </si>
  <si>
    <t>Disson Alfonso Mosquera Moreno</t>
  </si>
  <si>
    <t>43232100;43232200;43233502</t>
  </si>
  <si>
    <t>Renovacion de licencias y mantenimiento de equipos en informatica</t>
  </si>
  <si>
    <t>Sandra Tatiana ejecuto contrato por $12.474.900, según acta termnacion de abril</t>
  </si>
  <si>
    <t>Se trasladaron 40 millones para actividades relacionadas con atencion al despacho del Personero</t>
  </si>
  <si>
    <t>Icontec</t>
  </si>
  <si>
    <t>Realizar las auditorías externas de calidad con el objetivo de cumplir mantener el certificado de calidad bajo la norma NTC ISO 9001:2015</t>
  </si>
  <si>
    <t>Plan Institucional de Bienestar Social para los servidores públicos de la Personería Distrital de Medellín</t>
  </si>
  <si>
    <t>Plan Bienestar</t>
  </si>
  <si>
    <t>Según correo del 21 de abril del 2023 se liberaron recuros por valor de 20 millones</t>
  </si>
  <si>
    <t>Se liberan recursos a efectos que sean utilizados por la entidad. Lo anterior en atención a que esta Auditoría está siendo realizada con personal de la entidad.</t>
  </si>
  <si>
    <t>Se adicionan recurso que vienen trasladados de la actividad "Auditoria a la Contratacion" por valor de 11 millones</t>
  </si>
  <si>
    <t>Se trasladan recursos por valor de 11 millones para la actividad "Jornada Independiente"</t>
  </si>
  <si>
    <t xml:space="preserve">Operación logistica, hacer adicion </t>
  </si>
  <si>
    <t>Se adicionan $30,000,000, que se descuentan de la actividad de mantenimiento locativo</t>
  </si>
  <si>
    <t>Se eliminan los $10,000,000 porque esta actividad es del contrato de impresoras</t>
  </si>
  <si>
    <t>Se tenian asignados para esta actividad $10.298126, se realizo por $9.632.453 los $665.673 pasaran a la activiadad "Toma de Conciencia" para ejecutarsen con el Operador Logistico</t>
  </si>
  <si>
    <t>Se trasladaron $665.673 que vienen de la activiadad "Mantener el certificado de calidad"</t>
  </si>
  <si>
    <t>Jorge Valencia Pérez</t>
  </si>
  <si>
    <t>Laura Londoño Echeverry</t>
  </si>
  <si>
    <t>Jorge Esteban Jiménez Charlo</t>
  </si>
  <si>
    <t>Cristian David Gallego Gutierrez</t>
  </si>
  <si>
    <t>Cristian Camilo Acevedo</t>
  </si>
  <si>
    <t>Otros Gasto de Funcionamiento</t>
  </si>
  <si>
    <t>Sondeo estadístico tutelas, solicitud de cumplimiento de fallo e incidentes de desacato en salud  de la personería de Medellín y de la rama judicial 2021
Sondeo  estadístico sobre el acceso al servicio de salud del centro regulación ,  urgencias   y emergencias metro salud, barreras identificadas</t>
  </si>
  <si>
    <t>Vienen trasladados 40 millones del proceso de Decisión Disciplinaria de la actividad charlas focalizadas</t>
  </si>
  <si>
    <t>Elementos de Botiquin</t>
  </si>
  <si>
    <t>Diplomados</t>
  </si>
  <si>
    <t>Prestación de servicios para la formación ciudadana externa (diplomados) del programa de centro de pensamiento y formación en derechos humanos y estudios sociopolíticos “adán arriaga andrade”, de la personería de medellín</t>
  </si>
  <si>
    <t>Mauricio Ocampo Arcila</t>
  </si>
  <si>
    <t>Elmer Rentería Vivas</t>
  </si>
  <si>
    <t>Luis Guillermo Lozano Tapias</t>
  </si>
  <si>
    <t>Linda Tatiana Ramirez Gomez</t>
  </si>
  <si>
    <t>Marcelo Maturana</t>
  </si>
  <si>
    <t>Yimmy Arriaga Lemus</t>
  </si>
  <si>
    <t>(337 ) CANCELO  ANTICIPADAMENTE</t>
  </si>
  <si>
    <t>(180)  CANCELO  ANTICIPADAMENTE</t>
  </si>
  <si>
    <t>Esteban Lopez Salazar</t>
  </si>
  <si>
    <t xml:space="preserve">Acompañamiento y apoyo técnico para los CTJT y  sus Subcomites Técnicos </t>
  </si>
  <si>
    <t>Modificado Res 300 del 2023</t>
  </si>
  <si>
    <t>Adoptada por Resolución Nº002 de 2023</t>
  </si>
  <si>
    <t>Juan, esto es lo ejecutado al 12-04-2023
Se le adciono $5.800.000 de equipos de trabajo</t>
  </si>
  <si>
    <t>Se remplazo la actividad "Acompañamiento a la Mesa Subregional (Valle de Aburrá)" por "Apoyo Tecnico CTJT y Subcomites, según Resolucion 300 de Junio 1 del 2023</t>
  </si>
  <si>
    <r>
      <t xml:space="preserve">SE TRASLADAN 10 MILLONES PARA PLAN GRUPAL (VER CORREO 3/3/2023)
</t>
    </r>
    <r>
      <rPr>
        <sz val="8"/>
        <color theme="1"/>
        <rFont val="Arial"/>
        <family val="2"/>
      </rPr>
      <t>se llevan a "Exaltaciones y Conmemoraciones" 15 millone</t>
    </r>
    <r>
      <rPr>
        <sz val="6"/>
        <color theme="1"/>
        <rFont val="Arial"/>
        <family val="2"/>
      </rPr>
      <t>s</t>
    </r>
  </si>
  <si>
    <t>se llevan a "Exaltaciones y Conmemoraciones" 5 millones</t>
  </si>
  <si>
    <t>se llevan a "Exaltaciones y Conmemoraciones" $3747140 millones</t>
  </si>
  <si>
    <t>Se trasladan a esta actividad  5 millones de clima laboral, 15 millones de examenes medicos y  $3,747,140 de aplicación de baterias</t>
  </si>
  <si>
    <t>Se liberan 14 millones y pasan a la actividad de la UPDH "Atención en capacitaciones y reuniones", según correo de junio 8 del 2023</t>
  </si>
  <si>
    <t>Se cargan 14 millones que viene del procesos de la UPIP y se adicionan $4.221.661 mas</t>
  </si>
  <si>
    <t>CANCELO JUNIO 20</t>
  </si>
  <si>
    <t>Jeison James Riascos Copete</t>
  </si>
  <si>
    <t>Natalia Baena Lopez</t>
  </si>
  <si>
    <t>Carlos Andres Zuluaga</t>
  </si>
  <si>
    <t>TERMINACION ANTICIPADA (JULIO 4)</t>
  </si>
  <si>
    <t>TERMINACION ANTICIPADA (JULIO 2023)</t>
  </si>
  <si>
    <t>Yorlidis Palacios angulo</t>
  </si>
  <si>
    <t>Fanny Santos Ferrer</t>
  </si>
  <si>
    <t>INVERSIONES Y SUMINISTROS RI S.A.S</t>
  </si>
  <si>
    <t>SERVIAUTOMOTIRZ
MECAIRES JF S.A.S.
Selección Abreviada</t>
  </si>
  <si>
    <t>SE AJUSTO AL VALOR DEL CONTRATO</t>
  </si>
  <si>
    <t>Contratar el plan de medios comunicaciones</t>
  </si>
  <si>
    <t>Enlace 7 S.A.S.</t>
  </si>
  <si>
    <t>Juan, esto es lo ejecutado en Q12-2023</t>
  </si>
  <si>
    <t>Juan, esto es lo ejecutado al Q12-2023</t>
  </si>
  <si>
    <t>COMFAMA</t>
  </si>
  <si>
    <t>Enlace 7 S.A.S</t>
  </si>
  <si>
    <t>En reunión con el Personero Auxiliar, se informa que la administración desiste de esta compra en la vigencia. Los recursos se trasladan a la pospre 212020200800</t>
  </si>
  <si>
    <t>Juan, esto es lo ejecutado al 17-07-2023</t>
  </si>
  <si>
    <t>Se realizo adicion de 50 millones
Juan, esto es lo ejecutado al 17-07-2023</t>
  </si>
  <si>
    <t>Operación logística
Adicionar al operador 40 millones</t>
  </si>
  <si>
    <t>Se incrementó en $15.000.000 para la compra de tres celulares
Queda saldo de $1.969.500</t>
  </si>
  <si>
    <t>Operación logística
Hacer Adicion por $23.747.140</t>
  </si>
  <si>
    <t>1 - 8</t>
  </si>
  <si>
    <t>Guillermo Leon Giraldo</t>
  </si>
  <si>
    <t>2- 8</t>
  </si>
  <si>
    <t>CANCELO JULIO 9
SE REALIZA OTRO SI POR 92 DIAS</t>
  </si>
  <si>
    <t>2 - 8</t>
  </si>
  <si>
    <t>TERMINACION ANTICIPADA (JULIO 25)</t>
  </si>
  <si>
    <t>UPDH, Control Interno, Planificacion, Comunicaciones, Observatorios, Talento Humano, Bienes Adtivos, SST</t>
  </si>
  <si>
    <t>Elcy Dayana Cuesta</t>
  </si>
  <si>
    <t>Alejandra Paz Solarte</t>
  </si>
  <si>
    <t>Arias Zapata Dario Hildebrando</t>
  </si>
  <si>
    <t>Juliana Victoria Londoño</t>
  </si>
  <si>
    <t>Laura Magaly Flórez</t>
  </si>
  <si>
    <t>Jhonathan Monsalve Valencia</t>
  </si>
  <si>
    <t>Gloria Gaviria Diez</t>
  </si>
  <si>
    <t>SE ADICIONAN 5 MILLONES QUE VIENEN DE COMUNICACIONES DE LA ACTIVIDAD "DOTACION DE CHALECOS", SEGÚN CORREO DEL PERSONERO AUX DEL 25/7/2023</t>
  </si>
  <si>
    <t>Unificación de imagen y diseño</t>
  </si>
  <si>
    <t>Gessy porras palacios</t>
  </si>
  <si>
    <t>Carlos Andrés Murillo</t>
  </si>
  <si>
    <t>Diego Ortiz Galvis</t>
  </si>
  <si>
    <t>Rubén Monsalve Franco</t>
  </si>
  <si>
    <t>Yadir Torres Palacio</t>
  </si>
  <si>
    <t>Carolina Olmedo Arche</t>
  </si>
  <si>
    <t>Edwar Mosquera Porras</t>
  </si>
  <si>
    <t>Jhon David Becerra Palacio</t>
  </si>
  <si>
    <t>8</t>
  </si>
  <si>
    <t>Luis Fernando del Santisimo</t>
  </si>
  <si>
    <t>Difererncia</t>
  </si>
  <si>
    <t>Total PAA</t>
  </si>
  <si>
    <t>V/r Total POAI Estructuracion Equipos de Trabajo</t>
  </si>
  <si>
    <t>Valor Total Contratistas</t>
  </si>
  <si>
    <t>INICIO EN FEB Y CANCELADO-Marzo 24</t>
  </si>
  <si>
    <t>1 - 7</t>
  </si>
  <si>
    <t>Prestación de servicios profesionales para brindar apoyo a la UPDH, ADICION AL CONTRATO  4600097059</t>
  </si>
  <si>
    <t>Adicion al Operador logistico</t>
  </si>
  <si>
    <t>Es Operador Logistico</t>
  </si>
  <si>
    <t>Se trasladan para  mantenimiento locativo a disposición de la Personería Auxiliar para la modernización de la sede</t>
  </si>
  <si>
    <t>Tenía $100,000,000 se libera el resto, teniendo en cuenta la posibilidad del cambio de sede
Se incrementa el $10 millones que se trasladan de adecuación de puestos de trabajo..
Se incrementa el $50 millones que se trasladan de adecuación de puestos de trabajo.</t>
  </si>
  <si>
    <t>En el Círculo de Calidad de Personería Auxiliar realizado el 02-agosto-2023 el Personero Auxiliar tomó la decisión de no realizar la compra de electrodomésticos por el problema de carga eléctrica que actualmente hay en esta sede y la posibilidad de pasarnos a otras instalaciones.</t>
  </si>
  <si>
    <t>Unificación de imagen y diseño: Suministro de impresos y material publicitario para imagen institucional de la Personería de Medellín. Como impresos, diseños de plegables, carátulas, campañas internas, tarjetas, cartillas, avisos publicitarios para la entidad, avisos internos, buzones, señalética para otras sedes, dummi, chalecos (Turismo, updh,migrantes,disciplinarios, cartillas concurso dh, suman 50 millones)</t>
  </si>
  <si>
    <t>Talita Usma Blanco</t>
  </si>
  <si>
    <t>Adicion</t>
  </si>
  <si>
    <t>PLAN OPERATIVO ANUAL DE INVERSION (POAI)  2023
PERSONERIA DE MEDELLIN</t>
  </si>
  <si>
    <t>Presupuesto Inicial Año 2023</t>
  </si>
  <si>
    <t>Presupuesto Total año 2023</t>
  </si>
  <si>
    <t>Hugo Horacio Rodriguez Patiño</t>
  </si>
  <si>
    <t>Yair Valencia Vargas</t>
  </si>
  <si>
    <t>Julian Ramirez</t>
  </si>
  <si>
    <t>Yeison Copete</t>
  </si>
  <si>
    <t>Layvis Paz Palomeque</t>
  </si>
  <si>
    <t>Jairo Alonso Martínez Zapata</t>
  </si>
  <si>
    <t>Decision Disciplinaria</t>
  </si>
  <si>
    <t>Prestación de servicios profesionales para apoyar al proceso de Decision e Instrucción Disciplinaria</t>
  </si>
  <si>
    <t>Hiovanny Mosquera Aluma</t>
  </si>
  <si>
    <t>Segun Artículo Segundo Res 263 de 2023, “Por la cual se declara desierto el concurso de Incentivos “Mejores Equipos de Trabajo” se traslada este recurso por valor $5.800.000, a la partida del crédito de "Calamidad", se elimino según Resolucion 476 del 2023</t>
  </si>
  <si>
    <t>Se trasladan 5 millones a Comunicaciones para la actividad "Unificación de imagen y diseño", SEGÚN CORREO DEL PERSONERO AUX DEL 25/7/2023, e elimino según Resolucion 476 del 2023</t>
  </si>
  <si>
    <t>SE TRSLADARON LOS DINDEROS DE GASTOS ASOCIADOS A LA NOMINA (SE EJECUTO EN MARZO LA INSCRIPCION)
Se incrementó por solicitud de vacantes a inscribir en el proceso de selección Antioquia III, Se crea actividad según Resolucion 476 del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</si>
</sst>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 #,##0.00_-;\-&quot;$&quot;\ * #,##0.00_-;_-&quot;$&quot;\ * &quot;-&quot;??_-;_-@_-"/>
    <numFmt numFmtId="164" formatCode="_-* #,##0.00\ &quot;€&quot;_-;\-* #,##0.00\ &quot;€&quot;_-;_-* &quot;-&quot;??\ &quot;€&quot;_-;_-@_-"/>
    <numFmt numFmtId="165" formatCode="_-[$$-240A]\ * #,##0_-;\-[$$-240A]\ * #,##0_-;_-[$$-240A]\ * &quot;-&quot;_-;_-@_-"/>
    <numFmt numFmtId="166" formatCode="_-&quot;$&quot;\ * #,##0_-;\-&quot;$&quot;\ * #,##0_-;_-&quot;$&quot;\ * &quot;-&quot;??_-;_-@_-"/>
    <numFmt numFmtId="167" formatCode="_-* #,##0.000_-;\-* #,##0.000_-;_-* &quot;-&quot;_-;_-@_-"/>
    <numFmt numFmtId="168" formatCode="&quot;$&quot;\ #,##0"/>
    <numFmt numFmtId="169" formatCode="&quot;$&quot;\ #,##0.00"/>
  </numFmts>
  <fonts count="20" x14ac:knownFonts="1">
    <font>
      <sz val="11"/>
      <color theme="1"/>
      <name val="Calibri"/>
      <family val="2"/>
      <scheme val="minor"/>
    </font>
    <font>
      <sz val="11"/>
      <color theme="1"/>
      <name val="Calibri"/>
      <family val="2"/>
      <scheme val="minor"/>
    </font>
    <font>
      <sz val="10"/>
      <name val="Arial"/>
      <family val="2"/>
    </font>
    <font>
      <sz val="8"/>
      <color theme="1"/>
      <name val="Arial"/>
      <family val="2"/>
    </font>
    <font>
      <sz val="8"/>
      <color rgb="FF000000"/>
      <name val="Arial"/>
      <family val="2"/>
    </font>
    <font>
      <b/>
      <sz val="14"/>
      <color theme="1"/>
      <name val="Arial"/>
      <family val="2"/>
    </font>
    <font>
      <b/>
      <sz val="14"/>
      <color theme="0"/>
      <name val="Arial"/>
      <family val="2"/>
    </font>
    <font>
      <b/>
      <sz val="12"/>
      <color theme="1"/>
      <name val="Arial"/>
      <family val="2"/>
    </font>
    <font>
      <b/>
      <sz val="9"/>
      <color theme="1"/>
      <name val="Arial"/>
      <family val="2"/>
    </font>
    <font>
      <sz val="8"/>
      <color rgb="FFFF0000"/>
      <name val="Arial"/>
      <family val="2"/>
    </font>
    <font>
      <sz val="8"/>
      <name val="Arial"/>
      <family val="2"/>
    </font>
    <font>
      <sz val="6"/>
      <color theme="1"/>
      <name val="Arial"/>
      <family val="2"/>
    </font>
    <font>
      <b/>
      <sz val="10"/>
      <color theme="1"/>
      <name val="Verdana"/>
      <family val="2"/>
    </font>
    <font>
      <sz val="10"/>
      <color theme="1"/>
      <name val="Arial"/>
      <family val="2"/>
    </font>
    <font>
      <sz val="11"/>
      <color theme="1"/>
      <name val="Arial"/>
      <family val="2"/>
    </font>
    <font>
      <sz val="10"/>
      <color theme="1"/>
      <name val="Verdana"/>
      <family val="2"/>
    </font>
    <font>
      <sz val="8"/>
      <color rgb="FF000000"/>
      <name val="Tahoma"/>
      <family val="2"/>
    </font>
    <font>
      <sz val="10"/>
      <color rgb="FF000000"/>
      <name val="Arial"/>
      <family val="2"/>
    </font>
    <font>
      <sz val="9"/>
      <color theme="1"/>
      <name val="Arial"/>
      <family val="2"/>
    </font>
    <font>
      <b/>
      <sz val="8"/>
      <color rgb="FFFF0000"/>
      <name val="Arial"/>
      <family val="2"/>
    </font>
  </fonts>
  <fills count="2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rgb="FFFFFFFF"/>
      </patternFill>
    </fill>
    <fill>
      <patternFill patternType="solid">
        <fgColor theme="0" tint="-0.14999847407452621"/>
        <bgColor rgb="FF969696"/>
      </patternFill>
    </fill>
    <fill>
      <patternFill patternType="solid">
        <fgColor theme="0" tint="-0.14999847407452621"/>
        <bgColor rgb="FFCCCCFF"/>
      </patternFill>
    </fill>
    <fill>
      <patternFill patternType="solid">
        <fgColor theme="3" tint="0.79998168889431442"/>
        <bgColor rgb="FF969696"/>
      </patternFill>
    </fill>
    <fill>
      <patternFill patternType="solid">
        <fgColor theme="3" tint="0.39997558519241921"/>
        <bgColor rgb="FF808080"/>
      </patternFill>
    </fill>
    <fill>
      <patternFill patternType="solid">
        <fgColor theme="0"/>
        <bgColor rgb="FFCCCCFF"/>
      </patternFill>
    </fill>
    <fill>
      <patternFill patternType="solid">
        <fgColor theme="8" tint="0.59999389629810485"/>
        <bgColor rgb="FF969696"/>
      </patternFill>
    </fill>
    <fill>
      <patternFill patternType="solid">
        <fgColor theme="8" tint="0.59999389629810485"/>
        <bgColor indexed="64"/>
      </patternFill>
    </fill>
    <fill>
      <patternFill patternType="solid">
        <fgColor theme="0"/>
        <bgColor rgb="FF000000"/>
      </patternFill>
    </fill>
    <fill>
      <patternFill patternType="solid">
        <fgColor theme="0"/>
        <bgColor rgb="FF969696"/>
      </patternFill>
    </fill>
    <fill>
      <patternFill patternType="solid">
        <fgColor rgb="FF00FF00"/>
        <bgColor indexed="64"/>
      </patternFill>
    </fill>
    <fill>
      <patternFill patternType="solid">
        <fgColor rgb="FFFFFF00"/>
        <bgColor indexed="64"/>
      </patternFill>
    </fill>
    <fill>
      <patternFill patternType="solid">
        <fgColor rgb="FF808080"/>
        <bgColor indexed="64"/>
      </patternFill>
    </fill>
    <fill>
      <patternFill patternType="solid">
        <fgColor rgb="FFDBE5F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FF"/>
        <bgColor indexed="64"/>
      </patternFill>
    </fill>
    <fill>
      <patternFill patternType="solid">
        <fgColor theme="9" tint="0.79998168889431442"/>
        <bgColor indexed="64"/>
      </patternFill>
    </fill>
    <fill>
      <patternFill patternType="solid">
        <fgColor theme="4"/>
        <bgColor rgb="FF808080"/>
      </patternFill>
    </fill>
    <fill>
      <patternFill patternType="solid">
        <fgColor theme="4"/>
        <bgColor rgb="FF96969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41" fontId="1" fillId="0" borderId="0" applyFont="0" applyFill="0" applyBorder="0" applyAlignment="0" applyProtection="0"/>
    <xf numFmtId="0" fontId="12" fillId="16" borderId="1" applyNumberFormat="0" applyProtection="0">
      <alignment horizontal="left" vertical="center" wrapText="1"/>
    </xf>
    <xf numFmtId="0" fontId="12" fillId="17" borderId="0" applyNumberFormat="0" applyBorder="0" applyProtection="0">
      <alignment horizontal="center" vertical="center"/>
    </xf>
    <xf numFmtId="49" fontId="15" fillId="0" borderId="0" applyFill="0" applyBorder="0" applyProtection="0">
      <alignment horizontal="left" vertical="center"/>
    </xf>
    <xf numFmtId="3" fontId="15" fillId="0" borderId="0" applyFill="0" applyBorder="0" applyProtection="0">
      <alignment horizontal="right" vertical="center"/>
    </xf>
  </cellStyleXfs>
  <cellXfs count="416">
    <xf numFmtId="0" fontId="0" fillId="0" borderId="0" xfId="0"/>
    <xf numFmtId="0" fontId="3" fillId="0" borderId="0" xfId="0" applyFont="1" applyAlignment="1">
      <alignment vertical="center"/>
    </xf>
    <xf numFmtId="0" fontId="3" fillId="0" borderId="0" xfId="0" applyFont="1"/>
    <xf numFmtId="165" fontId="3" fillId="2" borderId="1" xfId="0" applyNumberFormat="1" applyFont="1" applyFill="1" applyBorder="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0" fontId="3" fillId="3" borderId="1" xfId="0" applyFont="1" applyFill="1" applyBorder="1" applyAlignment="1">
      <alignment vertical="center"/>
    </xf>
    <xf numFmtId="0" fontId="3" fillId="0" borderId="0" xfId="0" applyFont="1" applyAlignment="1">
      <alignment horizontal="center" vertical="center"/>
    </xf>
    <xf numFmtId="165" fontId="3" fillId="0" borderId="1" xfId="0" applyNumberFormat="1" applyFont="1" applyBorder="1" applyAlignment="1">
      <alignment vertical="center"/>
    </xf>
    <xf numFmtId="0" fontId="3" fillId="0" borderId="1" xfId="0" applyFont="1" applyBorder="1" applyAlignment="1">
      <alignment vertical="center"/>
    </xf>
    <xf numFmtId="166" fontId="3" fillId="0" borderId="1" xfId="0" applyNumberFormat="1" applyFont="1" applyBorder="1" applyAlignment="1">
      <alignment vertical="center"/>
    </xf>
    <xf numFmtId="165" fontId="3" fillId="3" borderId="1" xfId="0" applyNumberFormat="1" applyFont="1" applyFill="1" applyBorder="1" applyAlignment="1">
      <alignment vertical="center"/>
    </xf>
    <xf numFmtId="0" fontId="3" fillId="2" borderId="1" xfId="0" applyFont="1" applyFill="1" applyBorder="1" applyAlignment="1">
      <alignment vertical="center" wrapText="1"/>
    </xf>
    <xf numFmtId="0" fontId="3" fillId="0" borderId="0" xfId="0" applyFont="1" applyAlignment="1">
      <alignment horizontal="center"/>
    </xf>
    <xf numFmtId="41" fontId="3" fillId="0" borderId="0" xfId="6" applyFont="1"/>
    <xf numFmtId="41" fontId="3" fillId="2" borderId="0" xfId="6" applyFont="1" applyFill="1" applyAlignment="1">
      <alignment vertical="center"/>
    </xf>
    <xf numFmtId="41" fontId="3" fillId="2" borderId="0" xfId="6" applyFont="1" applyFill="1" applyBorder="1" applyAlignment="1">
      <alignment vertical="center"/>
    </xf>
    <xf numFmtId="167" fontId="3" fillId="0" borderId="0" xfId="6" applyNumberFormat="1" applyFont="1"/>
    <xf numFmtId="0" fontId="3" fillId="3"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9" fontId="3" fillId="10" borderId="1" xfId="2" applyFont="1" applyFill="1" applyBorder="1" applyAlignment="1" applyProtection="1">
      <alignment horizontal="center" vertical="center"/>
    </xf>
    <xf numFmtId="0" fontId="3" fillId="10" borderId="1" xfId="0" applyNumberFormat="1" applyFont="1" applyFill="1" applyBorder="1" applyAlignment="1">
      <alignment horizontal="center" vertical="center" wrapText="1"/>
    </xf>
    <xf numFmtId="0" fontId="3" fillId="10" borderId="1" xfId="0" applyFont="1" applyFill="1" applyBorder="1" applyAlignment="1">
      <alignment vertical="center" wrapText="1"/>
    </xf>
    <xf numFmtId="0" fontId="3" fillId="11" borderId="1" xfId="0" applyFont="1" applyFill="1" applyBorder="1" applyAlignment="1">
      <alignment vertical="center"/>
    </xf>
    <xf numFmtId="165" fontId="3" fillId="11" borderId="1" xfId="0" applyNumberFormat="1" applyFont="1" applyFill="1" applyBorder="1" applyAlignment="1">
      <alignment vertical="center"/>
    </xf>
    <xf numFmtId="0" fontId="3" fillId="10" borderId="1" xfId="0" applyFont="1" applyFill="1" applyBorder="1" applyAlignment="1">
      <alignment vertical="center"/>
    </xf>
    <xf numFmtId="165" fontId="3" fillId="10" borderId="1" xfId="0" applyNumberFormat="1" applyFont="1" applyFill="1" applyBorder="1" applyAlignment="1">
      <alignment vertical="center"/>
    </xf>
    <xf numFmtId="0" fontId="3" fillId="10" borderId="1" xfId="0" applyFont="1" applyFill="1" applyBorder="1" applyAlignment="1">
      <alignment horizontal="center" vertical="center" wrapText="1"/>
    </xf>
    <xf numFmtId="9" fontId="3" fillId="11" borderId="1" xfId="2" applyFont="1" applyFill="1" applyBorder="1" applyAlignment="1" applyProtection="1">
      <alignment horizontal="center" vertical="center"/>
    </xf>
    <xf numFmtId="166" fontId="3" fillId="2" borderId="1" xfId="0" applyNumberFormat="1" applyFont="1" applyFill="1" applyBorder="1" applyAlignment="1">
      <alignment vertical="center"/>
    </xf>
    <xf numFmtId="168" fontId="3" fillId="3" borderId="1" xfId="3" applyNumberFormat="1" applyFont="1" applyFill="1" applyBorder="1" applyAlignment="1">
      <alignment horizontal="center" vertical="center" wrapText="1"/>
    </xf>
    <xf numFmtId="168" fontId="3" fillId="3" borderId="1" xfId="0" applyNumberFormat="1" applyFont="1" applyFill="1" applyBorder="1" applyAlignment="1">
      <alignment horizontal="center" vertical="center" wrapText="1"/>
    </xf>
    <xf numFmtId="168" fontId="3" fillId="10" borderId="1" xfId="3" applyNumberFormat="1" applyFont="1" applyFill="1" applyBorder="1" applyAlignment="1" applyProtection="1">
      <alignment horizontal="right" vertical="center"/>
    </xf>
    <xf numFmtId="168" fontId="3" fillId="6" borderId="1" xfId="3" applyNumberFormat="1" applyFont="1" applyFill="1" applyBorder="1" applyAlignment="1">
      <alignment horizontal="center" vertical="center" wrapText="1"/>
    </xf>
    <xf numFmtId="168" fontId="3" fillId="6" borderId="1" xfId="0" applyNumberFormat="1" applyFont="1" applyFill="1" applyBorder="1" applyAlignment="1">
      <alignment horizontal="center" vertical="center" wrapText="1"/>
    </xf>
    <xf numFmtId="168" fontId="3" fillId="2" borderId="1" xfId="1" applyNumberFormat="1" applyFont="1" applyFill="1" applyBorder="1" applyAlignment="1" applyProtection="1">
      <alignment horizontal="right" vertical="center" wrapText="1"/>
      <protection locked="0"/>
    </xf>
    <xf numFmtId="168" fontId="3" fillId="0" borderId="0" xfId="0" applyNumberFormat="1" applyFont="1" applyAlignment="1">
      <alignment horizontal="right"/>
    </xf>
    <xf numFmtId="168" fontId="3" fillId="3" borderId="1" xfId="3" applyNumberFormat="1" applyFont="1" applyFill="1" applyBorder="1" applyAlignment="1">
      <alignment horizontal="right" vertical="center" wrapText="1"/>
    </xf>
    <xf numFmtId="168" fontId="3" fillId="2" borderId="1" xfId="3" applyNumberFormat="1" applyFont="1" applyFill="1" applyBorder="1" applyAlignment="1">
      <alignment horizontal="right" vertical="center" wrapText="1"/>
    </xf>
    <xf numFmtId="168" fontId="3" fillId="2" borderId="1" xfId="0" applyNumberFormat="1" applyFont="1" applyFill="1" applyBorder="1" applyAlignment="1">
      <alignment horizontal="right" vertical="center" wrapText="1"/>
    </xf>
    <xf numFmtId="168" fontId="3" fillId="2" borderId="1" xfId="1" applyNumberFormat="1" applyFont="1" applyFill="1" applyBorder="1" applyAlignment="1">
      <alignment horizontal="right" vertical="center"/>
    </xf>
    <xf numFmtId="168" fontId="3" fillId="10" borderId="1" xfId="0" applyNumberFormat="1" applyFont="1" applyFill="1" applyBorder="1" applyAlignment="1">
      <alignment horizontal="right" vertical="center"/>
    </xf>
    <xf numFmtId="168" fontId="4" fillId="12" borderId="1" xfId="0" applyNumberFormat="1" applyFont="1" applyFill="1" applyBorder="1" applyAlignment="1">
      <alignment horizontal="right" vertical="center"/>
    </xf>
    <xf numFmtId="168" fontId="3" fillId="11" borderId="1" xfId="0" applyNumberFormat="1" applyFont="1" applyFill="1" applyBorder="1" applyAlignment="1">
      <alignment horizontal="right" vertical="center" wrapText="1"/>
    </xf>
    <xf numFmtId="9" fontId="3" fillId="2" borderId="1" xfId="0" applyNumberFormat="1" applyFont="1" applyFill="1" applyBorder="1" applyAlignment="1">
      <alignment horizontal="center" vertical="center" wrapText="1"/>
    </xf>
    <xf numFmtId="168" fontId="3" fillId="11" borderId="1" xfId="3" applyNumberFormat="1" applyFont="1" applyFill="1" applyBorder="1" applyAlignment="1" applyProtection="1">
      <alignment horizontal="right" vertical="center"/>
    </xf>
    <xf numFmtId="41" fontId="3" fillId="0" borderId="0" xfId="6" applyFont="1" applyAlignment="1">
      <alignment horizontal="center" vertical="center"/>
    </xf>
    <xf numFmtId="41" fontId="3" fillId="0" borderId="0" xfId="6" applyFont="1" applyAlignment="1">
      <alignment vertical="center"/>
    </xf>
    <xf numFmtId="41" fontId="3" fillId="0" borderId="0" xfId="6" applyFont="1" applyBorder="1" applyAlignment="1">
      <alignment vertical="center"/>
    </xf>
    <xf numFmtId="0" fontId="3" fillId="0" borderId="0" xfId="0" applyFont="1" applyBorder="1" applyAlignment="1">
      <alignment vertical="center"/>
    </xf>
    <xf numFmtId="41" fontId="3" fillId="0" borderId="0" xfId="6" applyFont="1" applyBorder="1" applyAlignment="1">
      <alignment horizontal="center" vertical="center"/>
    </xf>
    <xf numFmtId="0" fontId="3" fillId="0" borderId="0" xfId="0" applyFont="1" applyBorder="1" applyAlignment="1">
      <alignment horizontal="center" vertical="center"/>
    </xf>
    <xf numFmtId="41" fontId="3" fillId="2" borderId="0" xfId="6" applyFont="1" applyFill="1" applyAlignment="1">
      <alignment horizontal="center" vertical="center"/>
    </xf>
    <xf numFmtId="0" fontId="3" fillId="2" borderId="0" xfId="0" applyFont="1" applyFill="1" applyAlignment="1">
      <alignment horizontal="center" vertical="center"/>
    </xf>
    <xf numFmtId="0" fontId="3" fillId="5" borderId="1" xfId="0" applyFont="1" applyFill="1" applyBorder="1" applyAlignment="1">
      <alignment horizontal="center" vertical="center"/>
    </xf>
    <xf numFmtId="41" fontId="3" fillId="3" borderId="0" xfId="6" applyFont="1" applyFill="1" applyAlignment="1">
      <alignment vertical="center"/>
    </xf>
    <xf numFmtId="0" fontId="3" fillId="3" borderId="0" xfId="0" applyFont="1" applyFill="1" applyAlignment="1">
      <alignment vertical="center"/>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168" fontId="3" fillId="2" borderId="1" xfId="0" applyNumberFormat="1" applyFont="1" applyFill="1" applyBorder="1" applyAlignment="1">
      <alignment horizontal="right" vertical="center"/>
    </xf>
    <xf numFmtId="168" fontId="3" fillId="2" borderId="1" xfId="3" applyNumberFormat="1" applyFont="1" applyFill="1" applyBorder="1" applyAlignment="1" applyProtection="1">
      <alignment horizontal="right" vertical="center"/>
    </xf>
    <xf numFmtId="9" fontId="3" fillId="2" borderId="1" xfId="2" applyFont="1" applyFill="1" applyBorder="1" applyAlignment="1" applyProtection="1">
      <alignment horizontal="center" vertical="center"/>
    </xf>
    <xf numFmtId="0" fontId="3" fillId="2" borderId="1" xfId="0" applyNumberFormat="1" applyFont="1" applyFill="1" applyBorder="1" applyAlignment="1">
      <alignment horizontal="center" vertical="center" wrapText="1"/>
    </xf>
    <xf numFmtId="9" fontId="3" fillId="2" borderId="0" xfId="2" applyFont="1" applyFill="1" applyBorder="1" applyAlignment="1" applyProtection="1">
      <alignment horizontal="center" vertical="center"/>
    </xf>
    <xf numFmtId="0" fontId="3" fillId="13" borderId="0" xfId="0" applyNumberFormat="1" applyFont="1" applyFill="1" applyBorder="1" applyAlignment="1">
      <alignment horizontal="center" vertical="center" wrapText="1"/>
    </xf>
    <xf numFmtId="0" fontId="3" fillId="13" borderId="0" xfId="0" applyFont="1" applyFill="1" applyBorder="1" applyAlignment="1">
      <alignment vertical="center" wrapText="1"/>
    </xf>
    <xf numFmtId="0" fontId="3" fillId="13" borderId="0" xfId="0" applyFont="1" applyFill="1" applyBorder="1" applyAlignment="1">
      <alignment vertical="center"/>
    </xf>
    <xf numFmtId="165" fontId="3" fillId="13" borderId="0" xfId="0" applyNumberFormat="1" applyFont="1" applyFill="1" applyBorder="1" applyAlignment="1">
      <alignment vertical="center"/>
    </xf>
    <xf numFmtId="168" fontId="3" fillId="0" borderId="1" xfId="0" applyNumberFormat="1" applyFont="1" applyBorder="1" applyAlignment="1">
      <alignment horizontal="right" vertical="center"/>
    </xf>
    <xf numFmtId="168" fontId="8" fillId="3" borderId="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168" fontId="3" fillId="2" borderId="1" xfId="0" applyNumberFormat="1" applyFont="1" applyFill="1" applyBorder="1" applyAlignment="1">
      <alignment horizontal="right" vertical="center"/>
    </xf>
    <xf numFmtId="168" fontId="3" fillId="2" borderId="1" xfId="3" applyNumberFormat="1" applyFont="1" applyFill="1" applyBorder="1" applyAlignment="1" applyProtection="1">
      <alignment horizontal="right" vertical="center"/>
    </xf>
    <xf numFmtId="9" fontId="3" fillId="2" borderId="1" xfId="2" applyFont="1" applyFill="1" applyBorder="1" applyAlignment="1" applyProtection="1">
      <alignment horizontal="center" vertical="center"/>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168" fontId="3" fillId="2" borderId="1" xfId="0" applyNumberFormat="1" applyFont="1" applyFill="1" applyBorder="1" applyAlignment="1">
      <alignment horizontal="right" vertical="center"/>
    </xf>
    <xf numFmtId="168" fontId="3" fillId="2" borderId="1" xfId="3" applyNumberFormat="1" applyFont="1" applyFill="1" applyBorder="1" applyAlignment="1" applyProtection="1">
      <alignment horizontal="right" vertical="center"/>
    </xf>
    <xf numFmtId="9" fontId="3" fillId="2" borderId="1" xfId="2" applyFont="1" applyFill="1" applyBorder="1" applyAlignment="1" applyProtection="1">
      <alignment horizontal="center" vertical="center"/>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68" fontId="3" fillId="2" borderId="1" xfId="3" applyNumberFormat="1" applyFont="1" applyFill="1" applyBorder="1" applyAlignment="1" applyProtection="1">
      <alignment horizontal="right" vertical="center"/>
    </xf>
    <xf numFmtId="9" fontId="3" fillId="2" borderId="1" xfId="2" applyFont="1" applyFill="1" applyBorder="1" applyAlignment="1" applyProtection="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68" fontId="3" fillId="2" borderId="1" xfId="3" applyNumberFormat="1" applyFont="1" applyFill="1" applyBorder="1" applyAlignment="1" applyProtection="1">
      <alignment horizontal="right" vertical="center"/>
    </xf>
    <xf numFmtId="9" fontId="3" fillId="2" borderId="1" xfId="2" applyFont="1" applyFill="1" applyBorder="1" applyAlignment="1" applyProtection="1">
      <alignment horizontal="center" vertical="center"/>
    </xf>
    <xf numFmtId="0" fontId="3"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68" fontId="3" fillId="2" borderId="1" xfId="0" applyNumberFormat="1" applyFont="1" applyFill="1" applyBorder="1" applyAlignment="1">
      <alignment horizontal="right" vertical="center"/>
    </xf>
    <xf numFmtId="168" fontId="3" fillId="14" borderId="1" xfId="0" applyNumberFormat="1" applyFont="1" applyFill="1" applyBorder="1" applyAlignment="1">
      <alignment vertical="center"/>
    </xf>
    <xf numFmtId="0" fontId="3" fillId="2" borderId="1" xfId="0" applyFont="1" applyFill="1" applyBorder="1" applyAlignment="1">
      <alignment horizontal="center" vertical="center" wrapText="1"/>
    </xf>
    <xf numFmtId="0" fontId="10" fillId="0" borderId="0" xfId="0" applyFont="1" applyAlignment="1">
      <alignment horizontal="center" vertical="center"/>
    </xf>
    <xf numFmtId="1" fontId="10" fillId="2" borderId="1" xfId="6" applyNumberFormat="1" applyFont="1" applyFill="1" applyBorder="1" applyAlignment="1">
      <alignment horizontal="center" vertical="center" wrapText="1"/>
    </xf>
    <xf numFmtId="1" fontId="10" fillId="0" borderId="1" xfId="6" applyNumberFormat="1" applyFont="1" applyBorder="1" applyAlignment="1">
      <alignment horizontal="center" vertical="center"/>
    </xf>
    <xf numFmtId="0" fontId="10" fillId="11" borderId="1" xfId="0" applyFont="1" applyFill="1" applyBorder="1" applyAlignment="1">
      <alignment horizontal="center" vertical="center"/>
    </xf>
    <xf numFmtId="0" fontId="10" fillId="10" borderId="1" xfId="0" applyFont="1" applyFill="1" applyBorder="1" applyAlignment="1">
      <alignment horizontal="center" vertical="center"/>
    </xf>
    <xf numFmtId="1" fontId="10" fillId="0" borderId="1" xfId="0" applyNumberFormat="1" applyFont="1" applyBorder="1" applyAlignment="1">
      <alignment horizontal="center" vertical="center"/>
    </xf>
    <xf numFmtId="1" fontId="10" fillId="2" borderId="1" xfId="0" applyNumberFormat="1" applyFont="1" applyFill="1" applyBorder="1" applyAlignment="1">
      <alignment horizontal="center" vertical="center"/>
    </xf>
    <xf numFmtId="1" fontId="10" fillId="0" borderId="1" xfId="0" applyNumberFormat="1" applyFont="1" applyBorder="1" applyAlignment="1">
      <alignment horizontal="center" vertical="center" wrapText="1"/>
    </xf>
    <xf numFmtId="0" fontId="10" fillId="3" borderId="1" xfId="0" applyFont="1" applyFill="1" applyBorder="1" applyAlignment="1">
      <alignment horizontal="center" vertical="center"/>
    </xf>
    <xf numFmtId="0" fontId="10" fillId="0" borderId="1" xfId="0" applyFont="1" applyBorder="1" applyAlignment="1">
      <alignment horizontal="center" vertical="center"/>
    </xf>
    <xf numFmtId="1" fontId="10" fillId="2" borderId="1" xfId="0" applyNumberFormat="1" applyFont="1" applyFill="1" applyBorder="1" applyAlignment="1">
      <alignment horizontal="center" vertical="center" wrapText="1"/>
    </xf>
    <xf numFmtId="0" fontId="10" fillId="13" borderId="0" xfId="0" applyFont="1" applyFill="1" applyBorder="1" applyAlignment="1">
      <alignment horizontal="center" vertical="center"/>
    </xf>
    <xf numFmtId="0" fontId="9" fillId="2" borderId="1" xfId="0" applyFont="1" applyFill="1" applyBorder="1" applyAlignment="1">
      <alignment horizontal="center" vertical="center" wrapText="1"/>
    </xf>
    <xf numFmtId="168" fontId="10" fillId="2" borderId="1" xfId="0" applyNumberFormat="1" applyFont="1" applyFill="1" applyBorder="1" applyAlignment="1">
      <alignment horizontal="right" vertical="center"/>
    </xf>
    <xf numFmtId="168" fontId="10" fillId="2" borderId="1" xfId="3" applyNumberFormat="1" applyFont="1" applyFill="1" applyBorder="1" applyAlignment="1" applyProtection="1">
      <alignment horizontal="right" vertical="center"/>
    </xf>
    <xf numFmtId="9" fontId="10" fillId="2" borderId="1" xfId="2" applyFont="1" applyFill="1" applyBorder="1" applyAlignment="1" applyProtection="1">
      <alignment horizontal="center" vertical="center"/>
    </xf>
    <xf numFmtId="0"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 fontId="10" fillId="0" borderId="1" xfId="0" applyNumberFormat="1" applyFont="1" applyBorder="1" applyAlignment="1">
      <alignment horizontal="center" vertical="center"/>
    </xf>
    <xf numFmtId="0" fontId="11" fillId="2" borderId="1" xfId="0" applyFont="1" applyFill="1" applyBorder="1" applyAlignment="1">
      <alignment horizontal="center" vertical="center" wrapText="1"/>
    </xf>
    <xf numFmtId="168" fontId="3" fillId="2" borderId="1" xfId="0" applyNumberFormat="1" applyFont="1" applyFill="1" applyBorder="1" applyAlignment="1">
      <alignment horizontal="right" vertical="center"/>
    </xf>
    <xf numFmtId="168" fontId="3" fillId="11" borderId="1" xfId="0" applyNumberFormat="1" applyFont="1" applyFill="1" applyBorder="1" applyAlignment="1">
      <alignment horizontal="center" vertical="center" wrapText="1"/>
    </xf>
    <xf numFmtId="168" fontId="3" fillId="0" borderId="0" xfId="0" applyNumberFormat="1" applyFont="1" applyAlignment="1">
      <alignment horizontal="center" vertical="center"/>
    </xf>
    <xf numFmtId="0" fontId="3" fillId="2" borderId="1" xfId="0" applyFont="1" applyFill="1" applyBorder="1" applyAlignment="1">
      <alignment horizontal="left" vertical="center" wrapText="1"/>
    </xf>
    <xf numFmtId="168" fontId="3" fillId="2" borderId="1" xfId="0" applyNumberFormat="1" applyFont="1" applyFill="1" applyBorder="1" applyAlignment="1">
      <alignment horizontal="right" vertical="center"/>
    </xf>
    <xf numFmtId="168" fontId="3" fillId="2" borderId="1" xfId="3" applyNumberFormat="1" applyFont="1" applyFill="1" applyBorder="1" applyAlignment="1" applyProtection="1">
      <alignment horizontal="right" vertical="center"/>
    </xf>
    <xf numFmtId="9" fontId="3" fillId="2" borderId="1" xfId="2" applyFont="1" applyFill="1" applyBorder="1" applyAlignment="1" applyProtection="1">
      <alignment horizontal="center" vertical="center"/>
    </xf>
    <xf numFmtId="0" fontId="3" fillId="2" borderId="1" xfId="0" applyFont="1" applyFill="1" applyBorder="1" applyAlignment="1">
      <alignment horizontal="center" vertical="center" wrapText="1"/>
    </xf>
    <xf numFmtId="1" fontId="10"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left" vertical="center" wrapText="1"/>
    </xf>
    <xf numFmtId="168" fontId="3" fillId="2" borderId="1" xfId="0" applyNumberFormat="1" applyFont="1" applyFill="1" applyBorder="1" applyAlignment="1">
      <alignment horizontal="right" vertical="center"/>
    </xf>
    <xf numFmtId="168" fontId="3" fillId="15" borderId="1" xfId="3" applyNumberFormat="1" applyFont="1" applyFill="1" applyBorder="1" applyAlignment="1">
      <alignment horizontal="right" vertical="center" wrapText="1"/>
    </xf>
    <xf numFmtId="168" fontId="3" fillId="15" borderId="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 fontId="10" fillId="0" borderId="1" xfId="0" applyNumberFormat="1" applyFont="1" applyBorder="1" applyAlignment="1">
      <alignment horizontal="center" vertical="center"/>
    </xf>
    <xf numFmtId="168" fontId="3" fillId="0" borderId="0" xfId="0" applyNumberFormat="1" applyFont="1"/>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xf>
    <xf numFmtId="0" fontId="14" fillId="3" borderId="1" xfId="0" applyFont="1" applyFill="1" applyBorder="1" applyAlignment="1">
      <alignment horizontal="center" vertical="center" wrapText="1"/>
    </xf>
    <xf numFmtId="0" fontId="3" fillId="3" borderId="1" xfId="8" applyFont="1" applyFill="1" applyBorder="1" applyAlignment="1" applyProtection="1">
      <alignment horizontal="center" vertical="center" wrapText="1"/>
    </xf>
    <xf numFmtId="168" fontId="3" fillId="3" borderId="1" xfId="1" applyNumberFormat="1" applyFont="1" applyFill="1" applyBorder="1" applyAlignment="1" applyProtection="1">
      <alignment horizontal="center" vertical="center" wrapText="1"/>
      <protection locked="0"/>
    </xf>
    <xf numFmtId="0" fontId="3" fillId="18" borderId="1" xfId="0" applyFont="1" applyFill="1" applyBorder="1" applyAlignment="1">
      <alignment horizontal="center" vertical="center" wrapText="1"/>
    </xf>
    <xf numFmtId="49" fontId="3" fillId="2" borderId="1" xfId="9" applyFont="1" applyFill="1" applyBorder="1" applyAlignment="1" applyProtection="1">
      <alignment horizontal="center" vertical="center" wrapText="1"/>
      <protection locked="0"/>
    </xf>
    <xf numFmtId="0" fontId="3" fillId="2" borderId="1" xfId="8" applyFont="1" applyFill="1" applyBorder="1" applyAlignment="1" applyProtection="1">
      <alignment horizontal="left" vertical="center" wrapText="1"/>
    </xf>
    <xf numFmtId="0" fontId="3" fillId="2" borderId="1" xfId="8" applyFont="1" applyFill="1" applyBorder="1" applyAlignment="1" applyProtection="1">
      <alignment horizontal="center" vertical="center" wrapText="1"/>
    </xf>
    <xf numFmtId="49" fontId="3" fillId="2" borderId="1" xfId="9" applyFont="1" applyFill="1" applyBorder="1" applyAlignment="1" applyProtection="1">
      <alignment horizontal="center" vertical="center"/>
    </xf>
    <xf numFmtId="49" fontId="3" fillId="2" borderId="1" xfId="9" applyFont="1" applyFill="1" applyBorder="1" applyAlignment="1" applyProtection="1">
      <alignment horizontal="center" vertical="center"/>
      <protection locked="0"/>
    </xf>
    <xf numFmtId="0" fontId="3" fillId="2" borderId="5" xfId="0" applyFont="1" applyFill="1" applyBorder="1" applyAlignment="1">
      <alignment horizontal="center" vertical="center" wrapText="1"/>
    </xf>
    <xf numFmtId="168" fontId="3" fillId="0" borderId="1" xfId="1" applyNumberFormat="1" applyFont="1" applyBorder="1" applyAlignment="1" applyProtection="1">
      <alignment horizontal="right" vertical="center"/>
      <protection locked="0"/>
    </xf>
    <xf numFmtId="0" fontId="3" fillId="2" borderId="0" xfId="0" applyFont="1" applyFill="1" applyAlignment="1">
      <alignment horizontal="center" vertical="center" wrapText="1"/>
    </xf>
    <xf numFmtId="0" fontId="16" fillId="2" borderId="0" xfId="0" applyFont="1" applyFill="1" applyAlignment="1">
      <alignment horizontal="center" vertical="center"/>
    </xf>
    <xf numFmtId="0" fontId="16"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xf>
    <xf numFmtId="168" fontId="3" fillId="2" borderId="1" xfId="1" applyNumberFormat="1" applyFont="1" applyFill="1" applyBorder="1" applyAlignment="1" applyProtection="1">
      <alignment horizontal="right" vertical="center"/>
      <protection locked="0"/>
    </xf>
    <xf numFmtId="0" fontId="16" fillId="2" borderId="1" xfId="0" applyFont="1" applyFill="1" applyBorder="1" applyAlignment="1">
      <alignment horizontal="center" vertical="center" wrapText="1"/>
    </xf>
    <xf numFmtId="49" fontId="3" fillId="19" borderId="1" xfId="9" applyFont="1" applyFill="1" applyBorder="1" applyAlignment="1" applyProtection="1">
      <alignment horizontal="center" vertical="center"/>
      <protection locked="0"/>
    </xf>
    <xf numFmtId="49" fontId="3" fillId="2" borderId="7" xfId="9" applyFont="1" applyFill="1" applyBorder="1" applyAlignment="1" applyProtection="1">
      <alignment horizontal="center" vertical="center" wrapText="1"/>
      <protection locked="0"/>
    </xf>
    <xf numFmtId="0" fontId="3" fillId="2" borderId="7" xfId="8" applyFont="1" applyFill="1" applyBorder="1" applyAlignment="1" applyProtection="1">
      <alignment horizontal="left" vertical="center" wrapText="1"/>
    </xf>
    <xf numFmtId="0" fontId="3" fillId="20" borderId="1" xfId="0" applyFont="1" applyFill="1" applyBorder="1" applyAlignment="1">
      <alignment horizontal="center" vertical="center" wrapText="1"/>
    </xf>
    <xf numFmtId="0" fontId="3" fillId="19" borderId="1" xfId="8" applyFont="1" applyFill="1" applyBorder="1" applyAlignment="1" applyProtection="1">
      <alignment horizontal="center" vertical="center" wrapText="1"/>
    </xf>
    <xf numFmtId="49" fontId="3" fillId="19" borderId="7" xfId="9" applyFont="1" applyFill="1" applyBorder="1" applyAlignment="1" applyProtection="1">
      <alignment horizontal="center" vertical="center" wrapText="1"/>
      <protection locked="0"/>
    </xf>
    <xf numFmtId="49" fontId="3" fillId="19" borderId="1" xfId="9" applyFont="1" applyFill="1" applyBorder="1" applyAlignment="1" applyProtection="1">
      <alignment horizontal="center" vertical="center" wrapText="1"/>
      <protection locked="0"/>
    </xf>
    <xf numFmtId="0" fontId="3" fillId="2" borderId="0" xfId="0" applyFont="1" applyFill="1"/>
    <xf numFmtId="168" fontId="4" fillId="2" borderId="1" xfId="0" applyNumberFormat="1" applyFont="1" applyFill="1" applyBorder="1" applyAlignment="1">
      <alignment horizontal="right" vertical="center" wrapText="1"/>
    </xf>
    <xf numFmtId="49" fontId="3" fillId="20" borderId="1" xfId="9" applyFont="1" applyFill="1" applyBorder="1" applyAlignment="1" applyProtection="1">
      <alignment horizontal="center" vertical="center" wrapText="1"/>
      <protection locked="0"/>
    </xf>
    <xf numFmtId="0" fontId="10" fillId="20" borderId="1" xfId="0" applyFont="1" applyFill="1" applyBorder="1" applyAlignment="1">
      <alignment horizontal="left" vertical="center" wrapText="1"/>
    </xf>
    <xf numFmtId="3" fontId="3" fillId="2" borderId="1" xfId="10" applyFont="1" applyFill="1" applyBorder="1" applyAlignment="1" applyProtection="1">
      <alignment horizontal="center" vertical="center"/>
    </xf>
    <xf numFmtId="168" fontId="3" fillId="19" borderId="1" xfId="1" applyNumberFormat="1" applyFont="1" applyFill="1" applyBorder="1" applyAlignment="1" applyProtection="1">
      <alignment horizontal="right" vertical="center" wrapText="1"/>
      <protection locked="0"/>
    </xf>
    <xf numFmtId="3" fontId="3" fillId="19" borderId="1" xfId="0" applyNumberFormat="1" applyFont="1" applyFill="1" applyBorder="1" applyAlignment="1">
      <alignment horizontal="center" vertical="center"/>
    </xf>
    <xf numFmtId="49" fontId="3" fillId="19" borderId="1" xfId="9" applyFont="1" applyFill="1" applyBorder="1" applyAlignment="1" applyProtection="1">
      <alignment horizontal="right" vertical="center"/>
      <protection locked="0"/>
    </xf>
    <xf numFmtId="0" fontId="3" fillId="2" borderId="8" xfId="0" applyFont="1" applyFill="1" applyBorder="1" applyAlignment="1">
      <alignment horizontal="center" vertical="center" wrapText="1"/>
    </xf>
    <xf numFmtId="168" fontId="3" fillId="19" borderId="1" xfId="1" applyNumberFormat="1" applyFont="1" applyFill="1" applyBorder="1" applyAlignment="1" applyProtection="1">
      <alignment vertical="center"/>
      <protection locked="0"/>
    </xf>
    <xf numFmtId="168" fontId="3" fillId="19" borderId="1" xfId="1" applyNumberFormat="1" applyFont="1" applyFill="1" applyBorder="1" applyAlignment="1" applyProtection="1">
      <alignment horizontal="right" vertical="center"/>
      <protection locked="0"/>
    </xf>
    <xf numFmtId="0" fontId="3" fillId="19" borderId="1" xfId="0" applyFont="1" applyFill="1" applyBorder="1" applyAlignment="1">
      <alignment horizontal="center" vertical="center" wrapText="1"/>
    </xf>
    <xf numFmtId="49" fontId="3" fillId="20" borderId="1" xfId="9" applyFont="1" applyFill="1" applyBorder="1" applyAlignment="1" applyProtection="1">
      <alignment horizontal="center" vertical="center" wrapText="1"/>
    </xf>
    <xf numFmtId="3" fontId="3" fillId="2" borderId="1"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3" fillId="20" borderId="1" xfId="8" applyFont="1" applyFill="1" applyBorder="1" applyAlignment="1" applyProtection="1">
      <alignment horizontal="left" vertical="center" wrapText="1"/>
    </xf>
    <xf numFmtId="0" fontId="3" fillId="19" borderId="7" xfId="0" applyFont="1" applyFill="1" applyBorder="1" applyAlignment="1">
      <alignment horizontal="center" vertical="center" wrapText="1"/>
    </xf>
    <xf numFmtId="168" fontId="3" fillId="3" borderId="1" xfId="1" applyNumberFormat="1" applyFont="1" applyFill="1" applyBorder="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lignment horizontal="center" vertical="center" wrapText="1"/>
    </xf>
    <xf numFmtId="168" fontId="3" fillId="2" borderId="0" xfId="0" applyNumberFormat="1" applyFont="1" applyFill="1" applyAlignment="1">
      <alignment horizontal="center" vertical="center" wrapText="1"/>
    </xf>
    <xf numFmtId="0" fontId="3" fillId="0" borderId="0" xfId="0" applyFont="1" applyAlignment="1" applyProtection="1">
      <alignment horizontal="center" vertical="center" wrapText="1"/>
      <protection locked="0"/>
    </xf>
    <xf numFmtId="168" fontId="3" fillId="0" borderId="0" xfId="1" applyNumberFormat="1" applyFont="1" applyAlignment="1" applyProtection="1">
      <alignment horizontal="right" vertical="center"/>
      <protection locked="0"/>
    </xf>
    <xf numFmtId="168" fontId="3" fillId="0" borderId="0" xfId="0" applyNumberFormat="1" applyFont="1" applyAlignment="1">
      <alignment horizontal="center" vertical="center" wrapText="1"/>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168" fontId="3" fillId="0" borderId="0" xfId="1" applyNumberFormat="1" applyFont="1" applyBorder="1" applyAlignment="1" applyProtection="1">
      <alignment horizontal="right" vertical="center"/>
      <protection locked="0"/>
    </xf>
    <xf numFmtId="0" fontId="17" fillId="0" borderId="0" xfId="0" applyNumberFormat="1" applyFont="1" applyBorder="1" applyAlignment="1">
      <alignment horizontal="center" vertical="center"/>
    </xf>
    <xf numFmtId="0" fontId="17" fillId="21" borderId="0" xfId="0" applyNumberFormat="1" applyFont="1" applyFill="1" applyBorder="1" applyAlignment="1">
      <alignment horizontal="center" vertical="center"/>
    </xf>
    <xf numFmtId="168" fontId="3" fillId="2" borderId="1" xfId="0" applyNumberFormat="1" applyFont="1" applyFill="1" applyBorder="1" applyAlignment="1">
      <alignment horizontal="right" vertical="center"/>
    </xf>
    <xf numFmtId="1" fontId="3" fillId="20" borderId="1" xfId="0" quotePrefix="1" applyNumberFormat="1" applyFont="1" applyFill="1" applyBorder="1" applyAlignment="1">
      <alignment horizontal="center" vertical="center" wrapText="1"/>
    </xf>
    <xf numFmtId="1" fontId="3" fillId="20" borderId="1" xfId="0" quotePrefix="1" applyNumberFormat="1" applyFont="1" applyFill="1" applyBorder="1" applyAlignment="1">
      <alignment horizontal="left" vertical="center" wrapText="1"/>
    </xf>
    <xf numFmtId="1" fontId="10"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168"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8" fontId="3" fillId="2" borderId="1" xfId="0" applyNumberFormat="1" applyFont="1" applyFill="1" applyBorder="1" applyAlignment="1">
      <alignment horizontal="right" vertical="center"/>
    </xf>
    <xf numFmtId="0" fontId="3" fillId="20" borderId="1" xfId="0" applyFont="1" applyFill="1" applyBorder="1" applyAlignment="1">
      <alignment horizontal="center" vertical="center"/>
    </xf>
    <xf numFmtId="0" fontId="3" fillId="2" borderId="1" xfId="0" applyFont="1" applyFill="1" applyBorder="1" applyAlignment="1">
      <alignment horizontal="left" vertical="center" wrapText="1"/>
    </xf>
    <xf numFmtId="168" fontId="3" fillId="0" borderId="0" xfId="0" applyNumberFormat="1" applyFont="1" applyAlignment="1">
      <alignment horizontal="center"/>
    </xf>
    <xf numFmtId="168" fontId="3" fillId="11" borderId="1" xfId="1" applyNumberFormat="1" applyFont="1" applyFill="1" applyBorder="1" applyAlignment="1">
      <alignment horizontal="right" vertical="center"/>
    </xf>
    <xf numFmtId="168" fontId="3" fillId="11" borderId="1" xfId="0" applyNumberFormat="1" applyFont="1" applyFill="1" applyBorder="1" applyAlignment="1">
      <alignment horizontal="right" vertical="center"/>
    </xf>
    <xf numFmtId="168" fontId="3" fillId="0" borderId="1" xfId="0" applyNumberFormat="1" applyFont="1" applyBorder="1" applyAlignment="1">
      <alignment vertical="center"/>
    </xf>
    <xf numFmtId="168" fontId="3" fillId="20" borderId="1" xfId="0" applyNumberFormat="1" applyFont="1" applyFill="1" applyBorder="1" applyAlignment="1">
      <alignment horizontal="right" vertical="center"/>
    </xf>
    <xf numFmtId="168" fontId="10" fillId="2" borderId="1" xfId="3" applyNumberFormat="1" applyFont="1" applyFill="1" applyBorder="1" applyAlignment="1">
      <alignment horizontal="right" vertical="center" wrapText="1"/>
    </xf>
    <xf numFmtId="168" fontId="10" fillId="15" borderId="1" xfId="0" applyNumberFormat="1" applyFont="1" applyFill="1" applyBorder="1" applyAlignment="1">
      <alignment horizontal="right" vertical="center"/>
    </xf>
    <xf numFmtId="0" fontId="3" fillId="3" borderId="1" xfId="8" applyNumberFormat="1" applyFont="1" applyFill="1" applyBorder="1" applyAlignment="1" applyProtection="1">
      <alignment horizontal="center" vertical="center" wrapText="1"/>
    </xf>
    <xf numFmtId="0" fontId="3" fillId="2" borderId="1" xfId="8" applyNumberFormat="1" applyFont="1" applyFill="1" applyBorder="1" applyAlignment="1" applyProtection="1">
      <alignment horizontal="center" vertical="center" wrapText="1"/>
    </xf>
    <xf numFmtId="0" fontId="3" fillId="0" borderId="1" xfId="0" applyNumberFormat="1" applyFont="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protection locked="0"/>
    </xf>
    <xf numFmtId="0" fontId="3" fillId="2" borderId="1" xfId="0" quotePrefix="1" applyNumberFormat="1" applyFont="1" applyFill="1" applyBorder="1" applyAlignment="1">
      <alignment horizontal="center" vertical="center"/>
    </xf>
    <xf numFmtId="0" fontId="3" fillId="20" borderId="1" xfId="0" quotePrefix="1" applyNumberFormat="1" applyFont="1" applyFill="1" applyBorder="1" applyAlignment="1">
      <alignment horizontal="center" vertical="center"/>
    </xf>
    <xf numFmtId="0" fontId="3" fillId="20" borderId="1" xfId="0" applyNumberFormat="1" applyFont="1" applyFill="1" applyBorder="1" applyAlignment="1">
      <alignment horizontal="center" vertical="center"/>
    </xf>
    <xf numFmtId="0" fontId="3" fillId="0" borderId="0" xfId="0" applyNumberFormat="1" applyFont="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3" fillId="19" borderId="1" xfId="1" applyNumberFormat="1" applyFont="1" applyFill="1" applyBorder="1" applyAlignment="1" applyProtection="1">
      <alignment horizontal="center" vertical="center"/>
      <protection locked="0"/>
    </xf>
    <xf numFmtId="0"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8" fontId="3" fillId="20" borderId="1" xfId="0" applyNumberFormat="1" applyFont="1" applyFill="1" applyBorder="1" applyAlignment="1">
      <alignment horizontal="center" vertical="center"/>
    </xf>
    <xf numFmtId="0" fontId="3" fillId="20" borderId="1" xfId="0" quotePrefix="1" applyNumberFormat="1" applyFont="1" applyFill="1" applyBorder="1" applyAlignment="1">
      <alignment horizontal="center" vertical="center" wrapText="1"/>
    </xf>
    <xf numFmtId="0" fontId="3" fillId="20" borderId="1" xfId="0" quotePrefix="1"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6" fillId="8" borderId="3" xfId="0" applyFont="1" applyFill="1" applyBorder="1" applyAlignment="1">
      <alignment vertical="center"/>
    </xf>
    <xf numFmtId="0" fontId="6" fillId="8" borderId="4" xfId="0" applyFont="1" applyFill="1" applyBorder="1" applyAlignment="1">
      <alignment vertical="center"/>
    </xf>
    <xf numFmtId="0" fontId="6" fillId="8"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168" fontId="3" fillId="2" borderId="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0" borderId="1" xfId="0" applyFont="1" applyFill="1" applyBorder="1" applyAlignment="1">
      <alignment horizontal="center" vertical="center"/>
    </xf>
    <xf numFmtId="168" fontId="3" fillId="19" borderId="1" xfId="1" applyNumberFormat="1" applyFont="1" applyFill="1" applyBorder="1" applyAlignment="1" applyProtection="1">
      <alignment horizontal="center" vertical="center"/>
      <protection locked="0"/>
    </xf>
    <xf numFmtId="1" fontId="3" fillId="3" borderId="1" xfId="8" applyNumberFormat="1" applyFont="1" applyFill="1" applyBorder="1" applyAlignment="1" applyProtection="1">
      <alignment horizontal="center" vertical="center" wrapText="1"/>
    </xf>
    <xf numFmtId="1" fontId="3" fillId="2" borderId="1" xfId="8" applyNumberFormat="1" applyFont="1" applyFill="1" applyBorder="1" applyAlignment="1" applyProtection="1">
      <alignment horizontal="center" vertical="center" wrapText="1"/>
    </xf>
    <xf numFmtId="1" fontId="3" fillId="20" borderId="1" xfId="0" applyNumberFormat="1" applyFont="1" applyFill="1" applyBorder="1" applyAlignment="1">
      <alignment horizontal="center" vertical="center"/>
    </xf>
    <xf numFmtId="1" fontId="3" fillId="19" borderId="1" xfId="1" applyNumberFormat="1" applyFont="1" applyFill="1" applyBorder="1" applyAlignment="1" applyProtection="1">
      <alignment horizontal="center" vertical="center"/>
      <protection locked="0"/>
    </xf>
    <xf numFmtId="1" fontId="3" fillId="0" borderId="0" xfId="0" applyNumberFormat="1" applyFont="1" applyAlignment="1" applyProtection="1">
      <alignment horizontal="center" vertical="center"/>
      <protection locked="0"/>
    </xf>
    <xf numFmtId="1" fontId="3" fillId="0" borderId="0" xfId="0" applyNumberFormat="1" applyFont="1" applyAlignment="1">
      <alignment horizontal="center"/>
    </xf>
    <xf numFmtId="1" fontId="3" fillId="0" borderId="0" xfId="0" applyNumberFormat="1" applyFont="1" applyBorder="1" applyAlignment="1" applyProtection="1">
      <alignment horizontal="center" vertical="center"/>
      <protection locked="0"/>
    </xf>
    <xf numFmtId="168" fontId="3" fillId="2" borderId="1" xfId="9" applyNumberFormat="1" applyFont="1" applyFill="1" applyBorder="1" applyAlignment="1" applyProtection="1">
      <alignment horizontal="right" vertical="center" wrapText="1"/>
      <protection locked="0"/>
    </xf>
    <xf numFmtId="168" fontId="10" fillId="19" borderId="1" xfId="1" applyNumberFormat="1" applyFont="1" applyFill="1" applyBorder="1" applyAlignment="1" applyProtection="1">
      <alignment horizontal="right" vertical="center"/>
      <protection locked="0"/>
    </xf>
    <xf numFmtId="49" fontId="3" fillId="2" borderId="1" xfId="9" applyFont="1" applyFill="1" applyBorder="1" applyAlignment="1" applyProtection="1">
      <alignment horizontal="left" vertical="center" wrapText="1"/>
      <protection locked="0"/>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68" fontId="3" fillId="2" borderId="1" xfId="3" applyNumberFormat="1" applyFont="1" applyFill="1" applyBorder="1" applyAlignment="1" applyProtection="1">
      <alignment horizontal="right" vertical="center"/>
    </xf>
    <xf numFmtId="0" fontId="3" fillId="2" borderId="1" xfId="0" applyNumberFormat="1" applyFont="1" applyFill="1" applyBorder="1" applyAlignment="1">
      <alignment horizontal="center" vertical="center" wrapText="1"/>
    </xf>
    <xf numFmtId="168" fontId="3" fillId="2" borderId="1" xfId="0" applyNumberFormat="1" applyFont="1" applyFill="1" applyBorder="1" applyAlignment="1">
      <alignment horizontal="right" vertical="center"/>
    </xf>
    <xf numFmtId="9" fontId="3" fillId="2" borderId="1" xfId="2" applyFont="1" applyFill="1" applyBorder="1" applyAlignment="1" applyProtection="1">
      <alignment horizontal="center" vertical="center"/>
    </xf>
    <xf numFmtId="49" fontId="3" fillId="2" borderId="1" xfId="8"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168" fontId="10" fillId="13" borderId="1" xfId="3" applyNumberFormat="1" applyFont="1" applyFill="1" applyBorder="1" applyAlignment="1" applyProtection="1">
      <alignment horizontal="right" vertical="center"/>
    </xf>
    <xf numFmtId="0" fontId="3" fillId="2" borderId="5" xfId="0" applyFont="1" applyFill="1" applyBorder="1" applyAlignment="1">
      <alignment horizontal="center" vertical="center" wrapText="1"/>
    </xf>
    <xf numFmtId="49" fontId="3" fillId="2" borderId="5" xfId="9" applyFont="1" applyFill="1" applyBorder="1" applyAlignment="1" applyProtection="1">
      <alignment horizontal="center" vertical="center"/>
      <protection locked="0"/>
    </xf>
    <xf numFmtId="49" fontId="3" fillId="2" borderId="5" xfId="9"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0" borderId="1" xfId="0" applyFont="1" applyFill="1" applyBorder="1" applyAlignment="1">
      <alignment horizontal="center" vertical="center"/>
    </xf>
    <xf numFmtId="49" fontId="3" fillId="2" borderId="2" xfId="9" applyFont="1" applyFill="1" applyBorder="1" applyAlignment="1" applyProtection="1">
      <alignment horizontal="center" vertical="center"/>
      <protection locked="0"/>
    </xf>
    <xf numFmtId="168" fontId="3" fillId="0" borderId="0" xfId="0" applyNumberFormat="1" applyFont="1" applyAlignment="1" applyProtection="1">
      <alignment horizontal="center" vertical="center"/>
      <protection locked="0"/>
    </xf>
    <xf numFmtId="0" fontId="3" fillId="22" borderId="1" xfId="0" applyFont="1" applyFill="1" applyBorder="1" applyAlignment="1">
      <alignment horizontal="left" vertical="center" wrapText="1"/>
    </xf>
    <xf numFmtId="0" fontId="3" fillId="22" borderId="1" xfId="0" applyFont="1" applyFill="1" applyBorder="1" applyAlignment="1">
      <alignment horizontal="center" vertical="center" wrapText="1"/>
    </xf>
    <xf numFmtId="168" fontId="3" fillId="22" borderId="1" xfId="0" applyNumberFormat="1" applyFont="1" applyFill="1" applyBorder="1" applyAlignment="1">
      <alignment horizontal="right" vertical="center"/>
    </xf>
    <xf numFmtId="168" fontId="10" fillId="22" borderId="1" xfId="0" applyNumberFormat="1" applyFont="1" applyFill="1" applyBorder="1" applyAlignment="1">
      <alignment horizontal="center" vertical="center"/>
    </xf>
    <xf numFmtId="0" fontId="3" fillId="2" borderId="2" xfId="0" applyFont="1" applyFill="1" applyBorder="1" applyAlignment="1">
      <alignment vertical="center"/>
    </xf>
    <xf numFmtId="0" fontId="3" fillId="2" borderId="4" xfId="0" applyFont="1" applyFill="1" applyBorder="1" applyAlignment="1">
      <alignment vertical="center"/>
    </xf>
    <xf numFmtId="168" fontId="18" fillId="0" borderId="0" xfId="0" applyNumberFormat="1" applyFont="1" applyAlignment="1">
      <alignment horizontal="right" vertical="center"/>
    </xf>
    <xf numFmtId="168" fontId="3" fillId="22" borderId="1" xfId="1" applyNumberFormat="1" applyFont="1" applyFill="1" applyBorder="1" applyAlignment="1" applyProtection="1">
      <alignment horizontal="right" vertical="center"/>
      <protection locked="0"/>
    </xf>
    <xf numFmtId="49" fontId="19" fillId="20" borderId="1" xfId="9" applyFont="1" applyFill="1" applyBorder="1" applyAlignment="1" applyProtection="1">
      <alignment horizontal="center" vertical="center" wrapText="1"/>
      <protection locked="0"/>
    </xf>
    <xf numFmtId="0" fontId="19" fillId="2" borderId="0" xfId="0" applyFont="1" applyFill="1"/>
    <xf numFmtId="0" fontId="3" fillId="0" borderId="0" xfId="0" applyFont="1" applyAlignment="1">
      <alignment horizontal="right"/>
    </xf>
    <xf numFmtId="0" fontId="10" fillId="2" borderId="0" xfId="0" applyFont="1" applyFill="1" applyAlignment="1">
      <alignment horizontal="center"/>
    </xf>
    <xf numFmtId="168" fontId="19" fillId="19" borderId="1" xfId="1" applyNumberFormat="1" applyFont="1" applyFill="1" applyBorder="1" applyAlignment="1" applyProtection="1">
      <alignment horizontal="center" vertical="center" wrapText="1"/>
      <protection locked="0"/>
    </xf>
    <xf numFmtId="168" fontId="10" fillId="3" borderId="1" xfId="0" applyNumberFormat="1" applyFont="1" applyFill="1" applyBorder="1" applyAlignment="1">
      <alignment horizontal="center" vertical="center"/>
    </xf>
    <xf numFmtId="168" fontId="10" fillId="2" borderId="0" xfId="0" applyNumberFormat="1" applyFont="1" applyFill="1" applyAlignment="1">
      <alignment horizontal="center"/>
    </xf>
    <xf numFmtId="0" fontId="3" fillId="20" borderId="1" xfId="0" applyFont="1" applyFill="1" applyBorder="1" applyAlignment="1">
      <alignment horizontal="left" vertical="center" wrapText="1"/>
    </xf>
    <xf numFmtId="0" fontId="3" fillId="2" borderId="5" xfId="8" applyFont="1" applyFill="1" applyBorder="1" applyAlignment="1" applyProtection="1">
      <alignment horizontal="left" vertical="center" wrapText="1"/>
    </xf>
    <xf numFmtId="168" fontId="3" fillId="19" borderId="1" xfId="1" applyNumberFormat="1" applyFont="1" applyFill="1" applyBorder="1" applyAlignment="1" applyProtection="1">
      <alignment horizontal="left" vertical="center"/>
      <protection locked="0"/>
    </xf>
    <xf numFmtId="0" fontId="3" fillId="20" borderId="0" xfId="0" applyFont="1" applyFill="1" applyAlignment="1" applyProtection="1">
      <alignment horizontal="left" vertical="center" wrapText="1"/>
      <protection locked="0"/>
    </xf>
    <xf numFmtId="49" fontId="19" fillId="20" borderId="1" xfId="9" applyFont="1" applyFill="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0" xfId="0" applyFont="1" applyAlignment="1">
      <alignment horizontal="left"/>
    </xf>
    <xf numFmtId="0" fontId="3" fillId="0" borderId="0" xfId="0" applyFont="1" applyBorder="1" applyAlignment="1" applyProtection="1">
      <alignment horizontal="left" vertical="center" wrapText="1"/>
      <protection locked="0"/>
    </xf>
    <xf numFmtId="49" fontId="3" fillId="2" borderId="1" xfId="9" applyFont="1" applyFill="1" applyBorder="1" applyAlignment="1" applyProtection="1">
      <alignment horizontal="right" vertical="center" wrapText="1"/>
      <protection locked="0"/>
    </xf>
    <xf numFmtId="169" fontId="3" fillId="2" borderId="1" xfId="1" applyNumberFormat="1" applyFont="1" applyFill="1" applyBorder="1" applyAlignment="1" applyProtection="1">
      <alignment horizontal="right" vertical="center"/>
      <protection locked="0"/>
    </xf>
    <xf numFmtId="168" fontId="3" fillId="20" borderId="1" xfId="1" applyNumberFormat="1" applyFont="1" applyFill="1" applyBorder="1" applyAlignment="1">
      <alignment horizontal="right" vertical="center"/>
    </xf>
    <xf numFmtId="168" fontId="3" fillId="19" borderId="1" xfId="1" applyNumberFormat="1" applyFont="1" applyFill="1" applyBorder="1" applyAlignment="1">
      <alignment horizontal="right" vertical="center"/>
    </xf>
    <xf numFmtId="0" fontId="3" fillId="20" borderId="1" xfId="0" applyNumberFormat="1" applyFont="1" applyFill="1" applyBorder="1" applyAlignment="1">
      <alignment horizontal="right" vertical="center"/>
    </xf>
    <xf numFmtId="0" fontId="17" fillId="0" borderId="0" xfId="0" applyNumberFormat="1" applyFont="1" applyBorder="1" applyAlignment="1">
      <alignment horizontal="right" vertical="center"/>
    </xf>
    <xf numFmtId="0" fontId="17" fillId="21" borderId="0" xfId="0" applyNumberFormat="1" applyFont="1" applyFill="1" applyBorder="1" applyAlignment="1">
      <alignment horizontal="right" vertical="center"/>
    </xf>
    <xf numFmtId="0" fontId="3" fillId="0" borderId="0" xfId="1" applyNumberFormat="1" applyFont="1" applyBorder="1" applyAlignment="1" applyProtection="1">
      <alignment horizontal="right" vertical="center"/>
      <protection locked="0"/>
    </xf>
    <xf numFmtId="0" fontId="3" fillId="2" borderId="1" xfId="0" applyFont="1" applyFill="1" applyBorder="1" applyAlignment="1">
      <alignment horizontal="center" vertical="center" wrapText="1"/>
    </xf>
    <xf numFmtId="168" fontId="10" fillId="22" borderId="1" xfId="0" applyNumberFormat="1" applyFont="1" applyFill="1" applyBorder="1" applyAlignment="1">
      <alignment horizontal="center" vertical="center"/>
    </xf>
    <xf numFmtId="168" fontId="3" fillId="0" borderId="5" xfId="0" applyNumberFormat="1" applyFont="1" applyBorder="1" applyAlignment="1">
      <alignment horizontal="right" vertical="center"/>
    </xf>
    <xf numFmtId="168" fontId="3" fillId="0" borderId="7" xfId="0" applyNumberFormat="1" applyFont="1" applyBorder="1" applyAlignment="1">
      <alignment horizontal="right" vertical="center"/>
    </xf>
    <xf numFmtId="168" fontId="3" fillId="0" borderId="1" xfId="0" applyNumberFormat="1" applyFont="1" applyBorder="1" applyAlignment="1">
      <alignment horizontal="right" vertical="center"/>
    </xf>
    <xf numFmtId="41" fontId="10" fillId="3" borderId="1" xfId="6"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8"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3" fillId="13" borderId="1" xfId="0" applyFont="1" applyFill="1" applyBorder="1" applyAlignment="1">
      <alignment horizontal="lef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13" borderId="1" xfId="0" applyFont="1" applyFill="1" applyBorder="1" applyAlignment="1">
      <alignment horizontal="left" vertical="center" wrapText="1"/>
    </xf>
    <xf numFmtId="168" fontId="3" fillId="2" borderId="1" xfId="0" applyNumberFormat="1" applyFont="1" applyFill="1" applyBorder="1" applyAlignment="1">
      <alignment horizontal="right" vertical="center"/>
    </xf>
    <xf numFmtId="168" fontId="3" fillId="15" borderId="1" xfId="0" applyNumberFormat="1" applyFont="1" applyFill="1" applyBorder="1" applyAlignment="1">
      <alignment horizontal="right" vertical="center"/>
    </xf>
    <xf numFmtId="168" fontId="3" fillId="2" borderId="1" xfId="3" applyNumberFormat="1" applyFont="1" applyFill="1" applyBorder="1" applyAlignment="1" applyProtection="1">
      <alignment horizontal="right" vertical="center"/>
    </xf>
    <xf numFmtId="9" fontId="3" fillId="2" borderId="1" xfId="2" applyFont="1" applyFill="1" applyBorder="1" applyAlignment="1" applyProtection="1">
      <alignment horizontal="center" vertical="center"/>
    </xf>
    <xf numFmtId="0" fontId="3" fillId="9" borderId="1" xfId="0" applyFont="1" applyFill="1" applyBorder="1" applyAlignment="1">
      <alignment horizontal="left" vertical="center" wrapText="1"/>
    </xf>
    <xf numFmtId="0" fontId="3" fillId="9" borderId="1" xfId="0" applyFont="1" applyFill="1" applyBorder="1" applyAlignment="1">
      <alignment horizontal="left" vertical="center"/>
    </xf>
    <xf numFmtId="0" fontId="3" fillId="10" borderId="1" xfId="0" applyFont="1" applyFill="1" applyBorder="1" applyAlignment="1">
      <alignment horizontal="center" vertical="center"/>
    </xf>
    <xf numFmtId="2" fontId="6" fillId="8" borderId="1" xfId="0" applyNumberFormat="1" applyFont="1" applyFill="1" applyBorder="1" applyAlignment="1">
      <alignment horizontal="center" vertical="center" wrapText="1"/>
    </xf>
    <xf numFmtId="2" fontId="6" fillId="23" borderId="1" xfId="0" applyNumberFormat="1" applyFont="1" applyFill="1" applyBorder="1" applyAlignment="1">
      <alignment horizontal="center" vertical="center"/>
    </xf>
    <xf numFmtId="0" fontId="3" fillId="12" borderId="1" xfId="0" applyFont="1" applyFill="1" applyBorder="1" applyAlignment="1">
      <alignment horizontal="left" vertical="center" wrapText="1"/>
    </xf>
    <xf numFmtId="165" fontId="3" fillId="6"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9" fontId="3" fillId="2" borderId="5" xfId="2" applyFont="1" applyFill="1" applyBorder="1" applyAlignment="1" applyProtection="1">
      <alignment horizontal="center" vertical="center"/>
    </xf>
    <xf numFmtId="9" fontId="3" fillId="2" borderId="6" xfId="2" applyFont="1" applyFill="1" applyBorder="1" applyAlignment="1" applyProtection="1">
      <alignment horizontal="center" vertical="center"/>
    </xf>
    <xf numFmtId="9" fontId="3" fillId="2" borderId="7" xfId="2" applyFont="1" applyFill="1" applyBorder="1" applyAlignment="1" applyProtection="1">
      <alignment horizontal="center" vertical="center"/>
    </xf>
    <xf numFmtId="0" fontId="3" fillId="2"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3" borderId="1"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0" fontId="3" fillId="0" borderId="1" xfId="0" applyFont="1" applyBorder="1" applyAlignment="1">
      <alignment horizontal="center" vertical="center"/>
    </xf>
    <xf numFmtId="1" fontId="10" fillId="0" borderId="1" xfId="0" applyNumberFormat="1" applyFont="1" applyBorder="1" applyAlignment="1">
      <alignment horizontal="center" vertical="center"/>
    </xf>
    <xf numFmtId="166" fontId="3" fillId="0" borderId="1" xfId="1" applyNumberFormat="1" applyFont="1" applyBorder="1" applyAlignment="1">
      <alignment horizontal="center" vertical="center"/>
    </xf>
    <xf numFmtId="0" fontId="3" fillId="0" borderId="1" xfId="0" applyFont="1" applyBorder="1" applyAlignment="1">
      <alignment horizontal="left" vertical="center"/>
    </xf>
    <xf numFmtId="168" fontId="3" fillId="11" borderId="1" xfId="0" applyNumberFormat="1" applyFont="1" applyFill="1" applyBorder="1" applyAlignment="1">
      <alignment horizontal="right" vertical="center"/>
    </xf>
    <xf numFmtId="0" fontId="8" fillId="5" borderId="2" xfId="0" applyFont="1" applyFill="1" applyBorder="1" applyAlignment="1">
      <alignment horizontal="center" vertical="center"/>
    </xf>
    <xf numFmtId="0" fontId="8" fillId="5" borderId="4" xfId="0" applyFont="1" applyFill="1" applyBorder="1" applyAlignment="1">
      <alignment horizontal="center" vertical="center"/>
    </xf>
    <xf numFmtId="168" fontId="5" fillId="7" borderId="2" xfId="0" applyNumberFormat="1" applyFont="1" applyFill="1" applyBorder="1" applyAlignment="1">
      <alignment horizontal="center" vertical="center"/>
    </xf>
    <xf numFmtId="168" fontId="5" fillId="7" borderId="3" xfId="0" applyNumberFormat="1" applyFont="1" applyFill="1" applyBorder="1" applyAlignment="1">
      <alignment horizontal="center" vertical="center"/>
    </xf>
    <xf numFmtId="168" fontId="5" fillId="7" borderId="4" xfId="0" applyNumberFormat="1"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6" fillId="24" borderId="11" xfId="0" applyFont="1" applyFill="1" applyBorder="1" applyAlignment="1">
      <alignment horizontal="center" vertical="center" wrapText="1"/>
    </xf>
    <xf numFmtId="0" fontId="6" fillId="24" borderId="0" xfId="0" applyFont="1" applyFill="1" applyBorder="1" applyAlignment="1">
      <alignment horizontal="center" vertical="center" wrapText="1"/>
    </xf>
    <xf numFmtId="0" fontId="6" fillId="24" borderId="8" xfId="0" applyFont="1" applyFill="1" applyBorder="1" applyAlignment="1">
      <alignment horizontal="center" vertical="center" wrapText="1"/>
    </xf>
    <xf numFmtId="0" fontId="7" fillId="7" borderId="1" xfId="0" applyFont="1" applyFill="1" applyBorder="1" applyAlignment="1">
      <alignment horizontal="center" vertical="center" wrapText="1"/>
    </xf>
    <xf numFmtId="168" fontId="3" fillId="11" borderId="5" xfId="0" applyNumberFormat="1" applyFont="1" applyFill="1" applyBorder="1" applyAlignment="1">
      <alignment horizontal="center" vertical="center" wrapText="1"/>
    </xf>
    <xf numFmtId="168" fontId="3" fillId="11" borderId="6" xfId="0" applyNumberFormat="1" applyFont="1" applyFill="1" applyBorder="1" applyAlignment="1">
      <alignment horizontal="center" vertical="center" wrapText="1"/>
    </xf>
    <xf numFmtId="168" fontId="3" fillId="11" borderId="7" xfId="0" applyNumberFormat="1" applyFont="1" applyFill="1" applyBorder="1" applyAlignment="1">
      <alignment horizontal="center" vertical="center" wrapText="1"/>
    </xf>
    <xf numFmtId="0" fontId="3" fillId="10" borderId="2" xfId="3" applyNumberFormat="1" applyFont="1" applyFill="1" applyBorder="1" applyAlignment="1" applyProtection="1">
      <alignment horizontal="center" vertical="center" wrapText="1"/>
    </xf>
    <xf numFmtId="0" fontId="3" fillId="10" borderId="4" xfId="3" applyNumberFormat="1" applyFont="1" applyFill="1" applyBorder="1" applyAlignment="1" applyProtection="1">
      <alignment horizontal="center" vertical="center"/>
    </xf>
    <xf numFmtId="0" fontId="3" fillId="0" borderId="2" xfId="0" applyFont="1" applyBorder="1" applyAlignment="1">
      <alignment horizontal="left"/>
    </xf>
    <xf numFmtId="0" fontId="3" fillId="0" borderId="4" xfId="0" applyFont="1" applyBorder="1" applyAlignment="1">
      <alignment horizontal="left"/>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168" fontId="10" fillId="22" borderId="5" xfId="0" applyNumberFormat="1" applyFont="1" applyFill="1" applyBorder="1" applyAlignment="1">
      <alignment horizontal="center" vertical="center"/>
    </xf>
    <xf numFmtId="168" fontId="10" fillId="22" borderId="6" xfId="0" applyNumberFormat="1" applyFont="1" applyFill="1" applyBorder="1" applyAlignment="1">
      <alignment horizontal="center" vertical="center"/>
    </xf>
    <xf numFmtId="168" fontId="10" fillId="22" borderId="7" xfId="0" applyNumberFormat="1" applyFont="1" applyFill="1" applyBorder="1" applyAlignment="1">
      <alignment horizontal="center" vertical="center"/>
    </xf>
    <xf numFmtId="0" fontId="3" fillId="2" borderId="2" xfId="0" applyNumberFormat="1" applyFont="1" applyFill="1" applyBorder="1" applyAlignment="1" applyProtection="1">
      <alignment horizontal="center" vertical="center"/>
      <protection locked="0"/>
    </xf>
    <xf numFmtId="0" fontId="3" fillId="2" borderId="3"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0" fontId="3" fillId="0" borderId="2" xfId="0" applyNumberFormat="1" applyFont="1" applyBorder="1" applyAlignment="1" applyProtection="1">
      <alignment horizontal="center" vertical="center"/>
      <protection locked="0"/>
    </xf>
    <xf numFmtId="0" fontId="3" fillId="0" borderId="3" xfId="0" applyNumberFormat="1" applyFont="1" applyBorder="1" applyAlignment="1" applyProtection="1">
      <alignment horizontal="center" vertical="center"/>
      <protection locked="0"/>
    </xf>
    <xf numFmtId="0" fontId="3" fillId="0" borderId="4" xfId="0" applyNumberFormat="1" applyFont="1" applyBorder="1" applyAlignment="1" applyProtection="1">
      <alignment horizontal="center" vertical="center"/>
      <protection locked="0"/>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3" fillId="3" borderId="2" xfId="7" applyFont="1" applyFill="1" applyBorder="1" applyAlignment="1" applyProtection="1">
      <alignment horizontal="center" vertical="center" wrapText="1"/>
    </xf>
    <xf numFmtId="0" fontId="13" fillId="3" borderId="3" xfId="7" applyFont="1" applyFill="1" applyBorder="1" applyAlignment="1" applyProtection="1">
      <alignment horizontal="center" vertical="center" wrapText="1"/>
    </xf>
    <xf numFmtId="0" fontId="13" fillId="3" borderId="4" xfId="7" applyFont="1" applyFill="1" applyBorder="1" applyAlignment="1" applyProtection="1">
      <alignment horizontal="center" vertical="center" wrapText="1"/>
    </xf>
    <xf numFmtId="168" fontId="10" fillId="22" borderId="1" xfId="0" applyNumberFormat="1" applyFont="1" applyFill="1" applyBorder="1" applyAlignment="1">
      <alignment horizontal="center" vertical="center"/>
    </xf>
    <xf numFmtId="168" fontId="10" fillId="2" borderId="5" xfId="0" applyNumberFormat="1" applyFont="1" applyFill="1" applyBorder="1" applyAlignment="1">
      <alignment horizontal="center" vertical="center"/>
    </xf>
    <xf numFmtId="168" fontId="10" fillId="2" borderId="7" xfId="0" applyNumberFormat="1" applyFont="1" applyFill="1" applyBorder="1" applyAlignment="1">
      <alignment horizontal="center" vertical="center"/>
    </xf>
    <xf numFmtId="168" fontId="10" fillId="22" borderId="5" xfId="0" applyNumberFormat="1" applyFont="1" applyFill="1" applyBorder="1" applyAlignment="1">
      <alignment horizontal="center" vertical="center" wrapText="1"/>
    </xf>
    <xf numFmtId="168" fontId="10" fillId="22" borderId="6" xfId="0" applyNumberFormat="1" applyFont="1" applyFill="1" applyBorder="1" applyAlignment="1">
      <alignment horizontal="center" vertical="center" wrapText="1"/>
    </xf>
    <xf numFmtId="168" fontId="10" fillId="22" borderId="7" xfId="0" applyNumberFormat="1" applyFont="1" applyFill="1" applyBorder="1" applyAlignment="1">
      <alignment horizontal="center" vertical="center" wrapText="1"/>
    </xf>
    <xf numFmtId="168" fontId="10" fillId="20" borderId="5" xfId="0" applyNumberFormat="1" applyFont="1" applyFill="1" applyBorder="1" applyAlignment="1">
      <alignment horizontal="center" vertical="center"/>
    </xf>
    <xf numFmtId="168" fontId="10" fillId="20" borderId="6" xfId="0" applyNumberFormat="1" applyFont="1" applyFill="1" applyBorder="1" applyAlignment="1">
      <alignment horizontal="center" vertical="center"/>
    </xf>
    <xf numFmtId="168" fontId="10" fillId="20" borderId="7" xfId="0" applyNumberFormat="1" applyFont="1" applyFill="1" applyBorder="1" applyAlignment="1">
      <alignment horizontal="center" vertical="center"/>
    </xf>
    <xf numFmtId="168" fontId="3" fillId="20" borderId="5" xfId="0" applyNumberFormat="1" applyFont="1" applyFill="1" applyBorder="1" applyAlignment="1">
      <alignment horizontal="center" vertical="center"/>
    </xf>
    <xf numFmtId="168" fontId="3" fillId="20" borderId="7" xfId="0" applyNumberFormat="1" applyFont="1" applyFill="1" applyBorder="1" applyAlignment="1">
      <alignment horizontal="center" vertical="center"/>
    </xf>
    <xf numFmtId="168" fontId="3" fillId="20" borderId="6" xfId="0" applyNumberFormat="1" applyFont="1" applyFill="1" applyBorder="1" applyAlignment="1">
      <alignment horizontal="center" vertical="center"/>
    </xf>
    <xf numFmtId="0" fontId="7" fillId="3" borderId="2"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168" fontId="3" fillId="19" borderId="5" xfId="1" applyNumberFormat="1" applyFont="1" applyFill="1" applyBorder="1" applyAlignment="1" applyProtection="1">
      <alignment horizontal="center" vertical="center" wrapText="1"/>
      <protection locked="0"/>
    </xf>
    <xf numFmtId="168" fontId="3" fillId="19" borderId="6" xfId="1" applyNumberFormat="1" applyFont="1" applyFill="1" applyBorder="1" applyAlignment="1" applyProtection="1">
      <alignment horizontal="center" vertical="center" wrapText="1"/>
      <protection locked="0"/>
    </xf>
    <xf numFmtId="168" fontId="3" fillId="19" borderId="7" xfId="1" applyNumberFormat="1" applyFont="1" applyFill="1" applyBorder="1" applyAlignment="1" applyProtection="1">
      <alignment horizontal="center" vertical="center" wrapText="1"/>
      <protection locked="0"/>
    </xf>
    <xf numFmtId="0" fontId="3" fillId="2" borderId="2" xfId="8" applyNumberFormat="1" applyFont="1" applyFill="1" applyBorder="1" applyAlignment="1" applyProtection="1">
      <alignment horizontal="center" vertical="center" wrapText="1"/>
    </xf>
    <xf numFmtId="0" fontId="3" fillId="2" borderId="3" xfId="8" applyNumberFormat="1" applyFont="1" applyFill="1" applyBorder="1" applyAlignment="1" applyProtection="1">
      <alignment horizontal="center" vertical="center" wrapText="1"/>
    </xf>
    <xf numFmtId="0" fontId="3" fillId="2" borderId="4" xfId="8" applyNumberFormat="1" applyFont="1" applyFill="1" applyBorder="1" applyAlignment="1" applyProtection="1">
      <alignment horizontal="center" vertical="center" wrapText="1"/>
    </xf>
    <xf numFmtId="168" fontId="3" fillId="19" borderId="5" xfId="1" applyNumberFormat="1" applyFont="1" applyFill="1" applyBorder="1" applyAlignment="1" applyProtection="1">
      <alignment horizontal="center" vertical="center"/>
      <protection locked="0"/>
    </xf>
    <xf numFmtId="168" fontId="3" fillId="19" borderId="7" xfId="1" applyNumberFormat="1" applyFont="1" applyFill="1" applyBorder="1" applyAlignment="1" applyProtection="1">
      <alignment horizontal="center" vertical="center"/>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cellXfs>
  <cellStyles count="11">
    <cellStyle name="BodyStyle" xfId="9"/>
    <cellStyle name="HeaderStyle" xfId="8"/>
    <cellStyle name="MainTitle" xfId="7"/>
    <cellStyle name="Millares [0]" xfId="6" builtinId="6"/>
    <cellStyle name="Moneda" xfId="1" builtinId="4"/>
    <cellStyle name="Moneda 2" xfId="3"/>
    <cellStyle name="Normal" xfId="0" builtinId="0"/>
    <cellStyle name="Normal 2" xfId="4"/>
    <cellStyle name="Normal 4" xfId="5"/>
    <cellStyle name="Numeric" xfId="10"/>
    <cellStyle name="Porcentaje" xfId="2" builtinId="5"/>
  </cellStyles>
  <dxfs count="48">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84</xdr:row>
      <xdr:rowOff>1990725</xdr:rowOff>
    </xdr:from>
    <xdr:to>
      <xdr:col>0</xdr:col>
      <xdr:colOff>57150</xdr:colOff>
      <xdr:row>85</xdr:row>
      <xdr:rowOff>174109</xdr:rowOff>
    </xdr:to>
    <xdr:sp macro="" textlink="">
      <xdr:nvSpPr>
        <xdr:cNvPr id="2" name="Text Box 394360">
          <a:extLst>
            <a:ext uri="{FF2B5EF4-FFF2-40B4-BE49-F238E27FC236}">
              <a16:creationId xmlns="" xmlns:a16="http://schemas.microsoft.com/office/drawing/2014/main" id="{00000000-0008-0000-0000-000002000000}"/>
            </a:ext>
          </a:extLst>
        </xdr:cNvPr>
        <xdr:cNvSpPr txBox="1">
          <a:spLocks noChangeArrowheads="1"/>
        </xdr:cNvSpPr>
      </xdr:nvSpPr>
      <xdr:spPr bwMode="auto">
        <a:xfrm>
          <a:off x="0" y="50263425"/>
          <a:ext cx="57150" cy="967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84</xdr:row>
      <xdr:rowOff>1990725</xdr:rowOff>
    </xdr:from>
    <xdr:to>
      <xdr:col>0</xdr:col>
      <xdr:colOff>57150</xdr:colOff>
      <xdr:row>85</xdr:row>
      <xdr:rowOff>174109</xdr:rowOff>
    </xdr:to>
    <xdr:sp macro="" textlink="">
      <xdr:nvSpPr>
        <xdr:cNvPr id="3" name="Text Box 394744">
          <a:extLst>
            <a:ext uri="{FF2B5EF4-FFF2-40B4-BE49-F238E27FC236}">
              <a16:creationId xmlns="" xmlns:a16="http://schemas.microsoft.com/office/drawing/2014/main" id="{00000000-0008-0000-0000-000003000000}"/>
            </a:ext>
          </a:extLst>
        </xdr:cNvPr>
        <xdr:cNvSpPr txBox="1">
          <a:spLocks noChangeArrowheads="1"/>
        </xdr:cNvSpPr>
      </xdr:nvSpPr>
      <xdr:spPr bwMode="auto">
        <a:xfrm>
          <a:off x="0" y="50263425"/>
          <a:ext cx="57150" cy="967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84</xdr:row>
      <xdr:rowOff>1990725</xdr:rowOff>
    </xdr:from>
    <xdr:to>
      <xdr:col>0</xdr:col>
      <xdr:colOff>57150</xdr:colOff>
      <xdr:row>85</xdr:row>
      <xdr:rowOff>174109</xdr:rowOff>
    </xdr:to>
    <xdr:sp macro="" textlink="">
      <xdr:nvSpPr>
        <xdr:cNvPr id="4" name="Text Box 394360">
          <a:extLst>
            <a:ext uri="{FF2B5EF4-FFF2-40B4-BE49-F238E27FC236}">
              <a16:creationId xmlns="" xmlns:a16="http://schemas.microsoft.com/office/drawing/2014/main" id="{00000000-0008-0000-0000-000004000000}"/>
            </a:ext>
          </a:extLst>
        </xdr:cNvPr>
        <xdr:cNvSpPr txBox="1">
          <a:spLocks noChangeArrowheads="1"/>
        </xdr:cNvSpPr>
      </xdr:nvSpPr>
      <xdr:spPr bwMode="auto">
        <a:xfrm>
          <a:off x="0" y="50263425"/>
          <a:ext cx="57150" cy="967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84</xdr:row>
      <xdr:rowOff>1990725</xdr:rowOff>
    </xdr:from>
    <xdr:to>
      <xdr:col>0</xdr:col>
      <xdr:colOff>57150</xdr:colOff>
      <xdr:row>85</xdr:row>
      <xdr:rowOff>174109</xdr:rowOff>
    </xdr:to>
    <xdr:sp macro="" textlink="">
      <xdr:nvSpPr>
        <xdr:cNvPr id="5" name="Text Box 394744">
          <a:extLst>
            <a:ext uri="{FF2B5EF4-FFF2-40B4-BE49-F238E27FC236}">
              <a16:creationId xmlns="" xmlns:a16="http://schemas.microsoft.com/office/drawing/2014/main" id="{00000000-0008-0000-0000-000005000000}"/>
            </a:ext>
          </a:extLst>
        </xdr:cNvPr>
        <xdr:cNvSpPr txBox="1">
          <a:spLocks noChangeArrowheads="1"/>
        </xdr:cNvSpPr>
      </xdr:nvSpPr>
      <xdr:spPr bwMode="auto">
        <a:xfrm>
          <a:off x="0" y="50263425"/>
          <a:ext cx="57150" cy="967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84</xdr:row>
      <xdr:rowOff>1990725</xdr:rowOff>
    </xdr:from>
    <xdr:to>
      <xdr:col>0</xdr:col>
      <xdr:colOff>57150</xdr:colOff>
      <xdr:row>85</xdr:row>
      <xdr:rowOff>174109</xdr:rowOff>
    </xdr:to>
    <xdr:sp macro="" textlink="">
      <xdr:nvSpPr>
        <xdr:cNvPr id="6" name="Text Box 394360">
          <a:extLst>
            <a:ext uri="{FF2B5EF4-FFF2-40B4-BE49-F238E27FC236}">
              <a16:creationId xmlns="" xmlns:a16="http://schemas.microsoft.com/office/drawing/2014/main" id="{00000000-0008-0000-0000-000006000000}"/>
            </a:ext>
          </a:extLst>
        </xdr:cNvPr>
        <xdr:cNvSpPr txBox="1">
          <a:spLocks noChangeArrowheads="1"/>
        </xdr:cNvSpPr>
      </xdr:nvSpPr>
      <xdr:spPr bwMode="auto">
        <a:xfrm>
          <a:off x="0" y="50263425"/>
          <a:ext cx="57150" cy="967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84</xdr:row>
      <xdr:rowOff>1990725</xdr:rowOff>
    </xdr:from>
    <xdr:to>
      <xdr:col>0</xdr:col>
      <xdr:colOff>57150</xdr:colOff>
      <xdr:row>85</xdr:row>
      <xdr:rowOff>174109</xdr:rowOff>
    </xdr:to>
    <xdr:sp macro="" textlink="">
      <xdr:nvSpPr>
        <xdr:cNvPr id="7" name="Text Box 394744">
          <a:extLst>
            <a:ext uri="{FF2B5EF4-FFF2-40B4-BE49-F238E27FC236}">
              <a16:creationId xmlns="" xmlns:a16="http://schemas.microsoft.com/office/drawing/2014/main" id="{00000000-0008-0000-0000-000007000000}"/>
            </a:ext>
          </a:extLst>
        </xdr:cNvPr>
        <xdr:cNvSpPr txBox="1">
          <a:spLocks noChangeArrowheads="1"/>
        </xdr:cNvSpPr>
      </xdr:nvSpPr>
      <xdr:spPr bwMode="auto">
        <a:xfrm>
          <a:off x="0" y="50263425"/>
          <a:ext cx="57150" cy="967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8" name="Text Box 394345">
          <a:extLst>
            <a:ext uri="{FF2B5EF4-FFF2-40B4-BE49-F238E27FC236}">
              <a16:creationId xmlns="" xmlns:a16="http://schemas.microsoft.com/office/drawing/2014/main" id="{00000000-0008-0000-0000-000008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9" name="Text Box 394346">
          <a:extLst>
            <a:ext uri="{FF2B5EF4-FFF2-40B4-BE49-F238E27FC236}">
              <a16:creationId xmlns="" xmlns:a16="http://schemas.microsoft.com/office/drawing/2014/main" id="{00000000-0008-0000-0000-000009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0" name="Text Box 394347">
          <a:extLst>
            <a:ext uri="{FF2B5EF4-FFF2-40B4-BE49-F238E27FC236}">
              <a16:creationId xmlns="" xmlns:a16="http://schemas.microsoft.com/office/drawing/2014/main" id="{00000000-0008-0000-0000-00000A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1" name="Text Box 394348">
          <a:extLst>
            <a:ext uri="{FF2B5EF4-FFF2-40B4-BE49-F238E27FC236}">
              <a16:creationId xmlns="" xmlns:a16="http://schemas.microsoft.com/office/drawing/2014/main" id="{00000000-0008-0000-0000-00000B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2" name="Text Box 394349">
          <a:extLst>
            <a:ext uri="{FF2B5EF4-FFF2-40B4-BE49-F238E27FC236}">
              <a16:creationId xmlns="" xmlns:a16="http://schemas.microsoft.com/office/drawing/2014/main" id="{00000000-0008-0000-0000-00000C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3" name="Text Box 394350">
          <a:extLst>
            <a:ext uri="{FF2B5EF4-FFF2-40B4-BE49-F238E27FC236}">
              <a16:creationId xmlns="" xmlns:a16="http://schemas.microsoft.com/office/drawing/2014/main" id="{00000000-0008-0000-0000-00000D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4" name="Text Box 394351">
          <a:extLst>
            <a:ext uri="{FF2B5EF4-FFF2-40B4-BE49-F238E27FC236}">
              <a16:creationId xmlns="" xmlns:a16="http://schemas.microsoft.com/office/drawing/2014/main" id="{00000000-0008-0000-0000-00000E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5" name="Text Box 394352">
          <a:extLst>
            <a:ext uri="{FF2B5EF4-FFF2-40B4-BE49-F238E27FC236}">
              <a16:creationId xmlns="" xmlns:a16="http://schemas.microsoft.com/office/drawing/2014/main" id="{00000000-0008-0000-0000-00000F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6" name="Text Box 394353">
          <a:extLst>
            <a:ext uri="{FF2B5EF4-FFF2-40B4-BE49-F238E27FC236}">
              <a16:creationId xmlns="" xmlns:a16="http://schemas.microsoft.com/office/drawing/2014/main" id="{00000000-0008-0000-0000-000010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7" name="Text Box 394354">
          <a:extLst>
            <a:ext uri="{FF2B5EF4-FFF2-40B4-BE49-F238E27FC236}">
              <a16:creationId xmlns="" xmlns:a16="http://schemas.microsoft.com/office/drawing/2014/main" id="{00000000-0008-0000-0000-000011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8" name="Text Box 394355">
          <a:extLst>
            <a:ext uri="{FF2B5EF4-FFF2-40B4-BE49-F238E27FC236}">
              <a16:creationId xmlns="" xmlns:a16="http://schemas.microsoft.com/office/drawing/2014/main" id="{00000000-0008-0000-0000-000012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9" name="Text Box 394356">
          <a:extLst>
            <a:ext uri="{FF2B5EF4-FFF2-40B4-BE49-F238E27FC236}">
              <a16:creationId xmlns="" xmlns:a16="http://schemas.microsoft.com/office/drawing/2014/main" id="{00000000-0008-0000-0000-000013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20" name="Text Box 394357">
          <a:extLst>
            <a:ext uri="{FF2B5EF4-FFF2-40B4-BE49-F238E27FC236}">
              <a16:creationId xmlns="" xmlns:a16="http://schemas.microsoft.com/office/drawing/2014/main" id="{00000000-0008-0000-0000-000014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21" name="Text Box 394358">
          <a:extLst>
            <a:ext uri="{FF2B5EF4-FFF2-40B4-BE49-F238E27FC236}">
              <a16:creationId xmlns="" xmlns:a16="http://schemas.microsoft.com/office/drawing/2014/main" id="{00000000-0008-0000-0000-000015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22" name="Text Box 394359">
          <a:extLst>
            <a:ext uri="{FF2B5EF4-FFF2-40B4-BE49-F238E27FC236}">
              <a16:creationId xmlns="" xmlns:a16="http://schemas.microsoft.com/office/drawing/2014/main" id="{00000000-0008-0000-0000-000016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23" name="Text Box 394729">
          <a:extLst>
            <a:ext uri="{FF2B5EF4-FFF2-40B4-BE49-F238E27FC236}">
              <a16:creationId xmlns="" xmlns:a16="http://schemas.microsoft.com/office/drawing/2014/main" id="{00000000-0008-0000-0000-000017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24" name="Text Box 394730">
          <a:extLst>
            <a:ext uri="{FF2B5EF4-FFF2-40B4-BE49-F238E27FC236}">
              <a16:creationId xmlns="" xmlns:a16="http://schemas.microsoft.com/office/drawing/2014/main" id="{00000000-0008-0000-0000-000018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25" name="Text Box 394731">
          <a:extLst>
            <a:ext uri="{FF2B5EF4-FFF2-40B4-BE49-F238E27FC236}">
              <a16:creationId xmlns="" xmlns:a16="http://schemas.microsoft.com/office/drawing/2014/main" id="{00000000-0008-0000-0000-000019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26" name="Text Box 394732">
          <a:extLst>
            <a:ext uri="{FF2B5EF4-FFF2-40B4-BE49-F238E27FC236}">
              <a16:creationId xmlns="" xmlns:a16="http://schemas.microsoft.com/office/drawing/2014/main" id="{00000000-0008-0000-0000-00001A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27" name="Text Box 394733">
          <a:extLst>
            <a:ext uri="{FF2B5EF4-FFF2-40B4-BE49-F238E27FC236}">
              <a16:creationId xmlns="" xmlns:a16="http://schemas.microsoft.com/office/drawing/2014/main" id="{00000000-0008-0000-0000-00001B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28" name="Text Box 394734">
          <a:extLst>
            <a:ext uri="{FF2B5EF4-FFF2-40B4-BE49-F238E27FC236}">
              <a16:creationId xmlns="" xmlns:a16="http://schemas.microsoft.com/office/drawing/2014/main" id="{00000000-0008-0000-0000-00001C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29" name="Text Box 394735">
          <a:extLst>
            <a:ext uri="{FF2B5EF4-FFF2-40B4-BE49-F238E27FC236}">
              <a16:creationId xmlns="" xmlns:a16="http://schemas.microsoft.com/office/drawing/2014/main" id="{00000000-0008-0000-0000-00001D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30" name="Text Box 394736">
          <a:extLst>
            <a:ext uri="{FF2B5EF4-FFF2-40B4-BE49-F238E27FC236}">
              <a16:creationId xmlns="" xmlns:a16="http://schemas.microsoft.com/office/drawing/2014/main" id="{00000000-0008-0000-0000-00001E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31" name="Text Box 394737">
          <a:extLst>
            <a:ext uri="{FF2B5EF4-FFF2-40B4-BE49-F238E27FC236}">
              <a16:creationId xmlns="" xmlns:a16="http://schemas.microsoft.com/office/drawing/2014/main" id="{00000000-0008-0000-0000-00001F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32" name="Text Box 394738">
          <a:extLst>
            <a:ext uri="{FF2B5EF4-FFF2-40B4-BE49-F238E27FC236}">
              <a16:creationId xmlns="" xmlns:a16="http://schemas.microsoft.com/office/drawing/2014/main" id="{00000000-0008-0000-0000-000020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33" name="Text Box 394739">
          <a:extLst>
            <a:ext uri="{FF2B5EF4-FFF2-40B4-BE49-F238E27FC236}">
              <a16:creationId xmlns="" xmlns:a16="http://schemas.microsoft.com/office/drawing/2014/main" id="{00000000-0008-0000-0000-000021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34" name="Text Box 394740">
          <a:extLst>
            <a:ext uri="{FF2B5EF4-FFF2-40B4-BE49-F238E27FC236}">
              <a16:creationId xmlns="" xmlns:a16="http://schemas.microsoft.com/office/drawing/2014/main" id="{00000000-0008-0000-0000-000022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35" name="Text Box 394741">
          <a:extLst>
            <a:ext uri="{FF2B5EF4-FFF2-40B4-BE49-F238E27FC236}">
              <a16:creationId xmlns="" xmlns:a16="http://schemas.microsoft.com/office/drawing/2014/main" id="{00000000-0008-0000-0000-000023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36" name="Text Box 394742">
          <a:extLst>
            <a:ext uri="{FF2B5EF4-FFF2-40B4-BE49-F238E27FC236}">
              <a16:creationId xmlns="" xmlns:a16="http://schemas.microsoft.com/office/drawing/2014/main" id="{00000000-0008-0000-0000-000024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37" name="Text Box 394743">
          <a:extLst>
            <a:ext uri="{FF2B5EF4-FFF2-40B4-BE49-F238E27FC236}">
              <a16:creationId xmlns="" xmlns:a16="http://schemas.microsoft.com/office/drawing/2014/main" id="{00000000-0008-0000-0000-000025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38" name="Text Box 394345">
          <a:extLst>
            <a:ext uri="{FF2B5EF4-FFF2-40B4-BE49-F238E27FC236}">
              <a16:creationId xmlns="" xmlns:a16="http://schemas.microsoft.com/office/drawing/2014/main" id="{00000000-0008-0000-0000-000026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39" name="Text Box 394346">
          <a:extLst>
            <a:ext uri="{FF2B5EF4-FFF2-40B4-BE49-F238E27FC236}">
              <a16:creationId xmlns="" xmlns:a16="http://schemas.microsoft.com/office/drawing/2014/main" id="{00000000-0008-0000-0000-000027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40" name="Text Box 394347">
          <a:extLst>
            <a:ext uri="{FF2B5EF4-FFF2-40B4-BE49-F238E27FC236}">
              <a16:creationId xmlns="" xmlns:a16="http://schemas.microsoft.com/office/drawing/2014/main" id="{00000000-0008-0000-0000-000028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41" name="Text Box 394348">
          <a:extLst>
            <a:ext uri="{FF2B5EF4-FFF2-40B4-BE49-F238E27FC236}">
              <a16:creationId xmlns="" xmlns:a16="http://schemas.microsoft.com/office/drawing/2014/main" id="{00000000-0008-0000-0000-000029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42" name="Text Box 394349">
          <a:extLst>
            <a:ext uri="{FF2B5EF4-FFF2-40B4-BE49-F238E27FC236}">
              <a16:creationId xmlns="" xmlns:a16="http://schemas.microsoft.com/office/drawing/2014/main" id="{00000000-0008-0000-0000-00002A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43" name="Text Box 394350">
          <a:extLst>
            <a:ext uri="{FF2B5EF4-FFF2-40B4-BE49-F238E27FC236}">
              <a16:creationId xmlns="" xmlns:a16="http://schemas.microsoft.com/office/drawing/2014/main" id="{00000000-0008-0000-0000-00002B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44" name="Text Box 394351">
          <a:extLst>
            <a:ext uri="{FF2B5EF4-FFF2-40B4-BE49-F238E27FC236}">
              <a16:creationId xmlns="" xmlns:a16="http://schemas.microsoft.com/office/drawing/2014/main" id="{00000000-0008-0000-0000-00002C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45" name="Text Box 394352">
          <a:extLst>
            <a:ext uri="{FF2B5EF4-FFF2-40B4-BE49-F238E27FC236}">
              <a16:creationId xmlns="" xmlns:a16="http://schemas.microsoft.com/office/drawing/2014/main" id="{00000000-0008-0000-0000-00002D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46" name="Text Box 394353">
          <a:extLst>
            <a:ext uri="{FF2B5EF4-FFF2-40B4-BE49-F238E27FC236}">
              <a16:creationId xmlns="" xmlns:a16="http://schemas.microsoft.com/office/drawing/2014/main" id="{00000000-0008-0000-0000-00002E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47" name="Text Box 39435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48" name="Text Box 394355">
          <a:extLst>
            <a:ext uri="{FF2B5EF4-FFF2-40B4-BE49-F238E27FC236}">
              <a16:creationId xmlns="" xmlns:a16="http://schemas.microsoft.com/office/drawing/2014/main" id="{00000000-0008-0000-0000-000030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49" name="Text Box 394356">
          <a:extLst>
            <a:ext uri="{FF2B5EF4-FFF2-40B4-BE49-F238E27FC236}">
              <a16:creationId xmlns="" xmlns:a16="http://schemas.microsoft.com/office/drawing/2014/main" id="{00000000-0008-0000-0000-000031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50" name="Text Box 394357">
          <a:extLst>
            <a:ext uri="{FF2B5EF4-FFF2-40B4-BE49-F238E27FC236}">
              <a16:creationId xmlns="" xmlns:a16="http://schemas.microsoft.com/office/drawing/2014/main" id="{00000000-0008-0000-0000-000032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51" name="Text Box 394358">
          <a:extLst>
            <a:ext uri="{FF2B5EF4-FFF2-40B4-BE49-F238E27FC236}">
              <a16:creationId xmlns="" xmlns:a16="http://schemas.microsoft.com/office/drawing/2014/main" id="{00000000-0008-0000-0000-000033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52" name="Text Box 394359">
          <a:extLst>
            <a:ext uri="{FF2B5EF4-FFF2-40B4-BE49-F238E27FC236}">
              <a16:creationId xmlns="" xmlns:a16="http://schemas.microsoft.com/office/drawing/2014/main" id="{00000000-0008-0000-0000-000034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53" name="Text Box 394729">
          <a:extLst>
            <a:ext uri="{FF2B5EF4-FFF2-40B4-BE49-F238E27FC236}">
              <a16:creationId xmlns="" xmlns:a16="http://schemas.microsoft.com/office/drawing/2014/main" id="{00000000-0008-0000-0000-000035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54" name="Text Box 394730">
          <a:extLst>
            <a:ext uri="{FF2B5EF4-FFF2-40B4-BE49-F238E27FC236}">
              <a16:creationId xmlns="" xmlns:a16="http://schemas.microsoft.com/office/drawing/2014/main" id="{00000000-0008-0000-0000-000036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55" name="Text Box 394731">
          <a:extLst>
            <a:ext uri="{FF2B5EF4-FFF2-40B4-BE49-F238E27FC236}">
              <a16:creationId xmlns="" xmlns:a16="http://schemas.microsoft.com/office/drawing/2014/main" id="{00000000-0008-0000-0000-000037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56" name="Text Box 394732">
          <a:extLst>
            <a:ext uri="{FF2B5EF4-FFF2-40B4-BE49-F238E27FC236}">
              <a16:creationId xmlns="" xmlns:a16="http://schemas.microsoft.com/office/drawing/2014/main" id="{00000000-0008-0000-0000-000038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57" name="Text Box 394733">
          <a:extLst>
            <a:ext uri="{FF2B5EF4-FFF2-40B4-BE49-F238E27FC236}">
              <a16:creationId xmlns="" xmlns:a16="http://schemas.microsoft.com/office/drawing/2014/main" id="{00000000-0008-0000-0000-000039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58" name="Text Box 394734">
          <a:extLst>
            <a:ext uri="{FF2B5EF4-FFF2-40B4-BE49-F238E27FC236}">
              <a16:creationId xmlns="" xmlns:a16="http://schemas.microsoft.com/office/drawing/2014/main" id="{00000000-0008-0000-0000-00003A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59" name="Text Box 394735">
          <a:extLst>
            <a:ext uri="{FF2B5EF4-FFF2-40B4-BE49-F238E27FC236}">
              <a16:creationId xmlns="" xmlns:a16="http://schemas.microsoft.com/office/drawing/2014/main" id="{00000000-0008-0000-0000-00003B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60" name="Text Box 394736">
          <a:extLst>
            <a:ext uri="{FF2B5EF4-FFF2-40B4-BE49-F238E27FC236}">
              <a16:creationId xmlns="" xmlns:a16="http://schemas.microsoft.com/office/drawing/2014/main" id="{00000000-0008-0000-0000-00003C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61" name="Text Box 394737">
          <a:extLst>
            <a:ext uri="{FF2B5EF4-FFF2-40B4-BE49-F238E27FC236}">
              <a16:creationId xmlns="" xmlns:a16="http://schemas.microsoft.com/office/drawing/2014/main" id="{00000000-0008-0000-0000-00003D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62" name="Text Box 394738">
          <a:extLst>
            <a:ext uri="{FF2B5EF4-FFF2-40B4-BE49-F238E27FC236}">
              <a16:creationId xmlns="" xmlns:a16="http://schemas.microsoft.com/office/drawing/2014/main" id="{00000000-0008-0000-0000-00003E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63" name="Text Box 394739">
          <a:extLst>
            <a:ext uri="{FF2B5EF4-FFF2-40B4-BE49-F238E27FC236}">
              <a16:creationId xmlns="" xmlns:a16="http://schemas.microsoft.com/office/drawing/2014/main" id="{00000000-0008-0000-0000-00003F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64" name="Text Box 394740">
          <a:extLst>
            <a:ext uri="{FF2B5EF4-FFF2-40B4-BE49-F238E27FC236}">
              <a16:creationId xmlns="" xmlns:a16="http://schemas.microsoft.com/office/drawing/2014/main" id="{00000000-0008-0000-0000-000040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65" name="Text Box 394741">
          <a:extLst>
            <a:ext uri="{FF2B5EF4-FFF2-40B4-BE49-F238E27FC236}">
              <a16:creationId xmlns="" xmlns:a16="http://schemas.microsoft.com/office/drawing/2014/main" id="{00000000-0008-0000-0000-000041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66" name="Text Box 394742">
          <a:extLst>
            <a:ext uri="{FF2B5EF4-FFF2-40B4-BE49-F238E27FC236}">
              <a16:creationId xmlns="" xmlns:a16="http://schemas.microsoft.com/office/drawing/2014/main" id="{00000000-0008-0000-0000-000042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67" name="Text Box 394743">
          <a:extLst>
            <a:ext uri="{FF2B5EF4-FFF2-40B4-BE49-F238E27FC236}">
              <a16:creationId xmlns="" xmlns:a16="http://schemas.microsoft.com/office/drawing/2014/main" id="{00000000-0008-0000-0000-000043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57150</xdr:colOff>
      <xdr:row>85</xdr:row>
      <xdr:rowOff>76200</xdr:rowOff>
    </xdr:to>
    <xdr:sp macro="" textlink="">
      <xdr:nvSpPr>
        <xdr:cNvPr id="68" name="Text Box 394360">
          <a:extLst>
            <a:ext uri="{FF2B5EF4-FFF2-40B4-BE49-F238E27FC236}">
              <a16:creationId xmlns="" xmlns:a16="http://schemas.microsoft.com/office/drawing/2014/main" id="{00000000-0008-0000-0000-000044000000}"/>
            </a:ext>
          </a:extLst>
        </xdr:cNvPr>
        <xdr:cNvSpPr txBox="1">
          <a:spLocks noChangeArrowheads="1"/>
        </xdr:cNvSpPr>
      </xdr:nvSpPr>
      <xdr:spPr bwMode="auto">
        <a:xfrm>
          <a:off x="0" y="565499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57150</xdr:colOff>
      <xdr:row>85</xdr:row>
      <xdr:rowOff>76200</xdr:rowOff>
    </xdr:to>
    <xdr:sp macro="" textlink="">
      <xdr:nvSpPr>
        <xdr:cNvPr id="69" name="Text Box 394744">
          <a:extLst>
            <a:ext uri="{FF2B5EF4-FFF2-40B4-BE49-F238E27FC236}">
              <a16:creationId xmlns="" xmlns:a16="http://schemas.microsoft.com/office/drawing/2014/main" id="{00000000-0008-0000-0000-000045000000}"/>
            </a:ext>
          </a:extLst>
        </xdr:cNvPr>
        <xdr:cNvSpPr txBox="1">
          <a:spLocks noChangeArrowheads="1"/>
        </xdr:cNvSpPr>
      </xdr:nvSpPr>
      <xdr:spPr bwMode="auto">
        <a:xfrm>
          <a:off x="0" y="565499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70" name="Text Box 394345">
          <a:extLst>
            <a:ext uri="{FF2B5EF4-FFF2-40B4-BE49-F238E27FC236}">
              <a16:creationId xmlns="" xmlns:a16="http://schemas.microsoft.com/office/drawing/2014/main" id="{00000000-0008-0000-0000-000046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71" name="Text Box 394346">
          <a:extLst>
            <a:ext uri="{FF2B5EF4-FFF2-40B4-BE49-F238E27FC236}">
              <a16:creationId xmlns="" xmlns:a16="http://schemas.microsoft.com/office/drawing/2014/main" id="{00000000-0008-0000-0000-000047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72" name="Text Box 394347">
          <a:extLst>
            <a:ext uri="{FF2B5EF4-FFF2-40B4-BE49-F238E27FC236}">
              <a16:creationId xmlns="" xmlns:a16="http://schemas.microsoft.com/office/drawing/2014/main" id="{00000000-0008-0000-0000-000048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73" name="Text Box 394348">
          <a:extLst>
            <a:ext uri="{FF2B5EF4-FFF2-40B4-BE49-F238E27FC236}">
              <a16:creationId xmlns="" xmlns:a16="http://schemas.microsoft.com/office/drawing/2014/main" id="{00000000-0008-0000-0000-000049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74" name="Text Box 394349">
          <a:extLst>
            <a:ext uri="{FF2B5EF4-FFF2-40B4-BE49-F238E27FC236}">
              <a16:creationId xmlns="" xmlns:a16="http://schemas.microsoft.com/office/drawing/2014/main" id="{00000000-0008-0000-0000-00004A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75" name="Text Box 394350">
          <a:extLst>
            <a:ext uri="{FF2B5EF4-FFF2-40B4-BE49-F238E27FC236}">
              <a16:creationId xmlns="" xmlns:a16="http://schemas.microsoft.com/office/drawing/2014/main" id="{00000000-0008-0000-0000-00004B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76" name="Text Box 394351">
          <a:extLst>
            <a:ext uri="{FF2B5EF4-FFF2-40B4-BE49-F238E27FC236}">
              <a16:creationId xmlns="" xmlns:a16="http://schemas.microsoft.com/office/drawing/2014/main" id="{00000000-0008-0000-0000-00004C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77" name="Text Box 39435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78" name="Text Box 394353">
          <a:extLst>
            <a:ext uri="{FF2B5EF4-FFF2-40B4-BE49-F238E27FC236}">
              <a16:creationId xmlns="" xmlns:a16="http://schemas.microsoft.com/office/drawing/2014/main" id="{00000000-0008-0000-0000-00004E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79" name="Text Box 394354">
          <a:extLst>
            <a:ext uri="{FF2B5EF4-FFF2-40B4-BE49-F238E27FC236}">
              <a16:creationId xmlns="" xmlns:a16="http://schemas.microsoft.com/office/drawing/2014/main" id="{00000000-0008-0000-0000-00004F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80" name="Text Box 394355">
          <a:extLst>
            <a:ext uri="{FF2B5EF4-FFF2-40B4-BE49-F238E27FC236}">
              <a16:creationId xmlns="" xmlns:a16="http://schemas.microsoft.com/office/drawing/2014/main" id="{00000000-0008-0000-0000-000050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81" name="Text Box 394356">
          <a:extLst>
            <a:ext uri="{FF2B5EF4-FFF2-40B4-BE49-F238E27FC236}">
              <a16:creationId xmlns="" xmlns:a16="http://schemas.microsoft.com/office/drawing/2014/main" id="{00000000-0008-0000-0000-000051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82" name="Text Box 394357">
          <a:extLst>
            <a:ext uri="{FF2B5EF4-FFF2-40B4-BE49-F238E27FC236}">
              <a16:creationId xmlns="" xmlns:a16="http://schemas.microsoft.com/office/drawing/2014/main" id="{00000000-0008-0000-0000-000052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83" name="Text Box 394358">
          <a:extLst>
            <a:ext uri="{FF2B5EF4-FFF2-40B4-BE49-F238E27FC236}">
              <a16:creationId xmlns="" xmlns:a16="http://schemas.microsoft.com/office/drawing/2014/main" id="{00000000-0008-0000-0000-000053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84" name="Text Box 394359">
          <a:extLst>
            <a:ext uri="{FF2B5EF4-FFF2-40B4-BE49-F238E27FC236}">
              <a16:creationId xmlns="" xmlns:a16="http://schemas.microsoft.com/office/drawing/2014/main" id="{00000000-0008-0000-0000-000054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85" name="Text Box 394729">
          <a:extLst>
            <a:ext uri="{FF2B5EF4-FFF2-40B4-BE49-F238E27FC236}">
              <a16:creationId xmlns="" xmlns:a16="http://schemas.microsoft.com/office/drawing/2014/main" id="{00000000-0008-0000-0000-000055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86" name="Text Box 394730">
          <a:extLst>
            <a:ext uri="{FF2B5EF4-FFF2-40B4-BE49-F238E27FC236}">
              <a16:creationId xmlns="" xmlns:a16="http://schemas.microsoft.com/office/drawing/2014/main" id="{00000000-0008-0000-0000-000056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87" name="Text Box 394731">
          <a:extLst>
            <a:ext uri="{FF2B5EF4-FFF2-40B4-BE49-F238E27FC236}">
              <a16:creationId xmlns="" xmlns:a16="http://schemas.microsoft.com/office/drawing/2014/main" id="{00000000-0008-0000-0000-000057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88" name="Text Box 394732">
          <a:extLst>
            <a:ext uri="{FF2B5EF4-FFF2-40B4-BE49-F238E27FC236}">
              <a16:creationId xmlns="" xmlns:a16="http://schemas.microsoft.com/office/drawing/2014/main" id="{00000000-0008-0000-0000-000058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89" name="Text Box 394733">
          <a:extLst>
            <a:ext uri="{FF2B5EF4-FFF2-40B4-BE49-F238E27FC236}">
              <a16:creationId xmlns="" xmlns:a16="http://schemas.microsoft.com/office/drawing/2014/main" id="{00000000-0008-0000-0000-000059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90" name="Text Box 394734">
          <a:extLst>
            <a:ext uri="{FF2B5EF4-FFF2-40B4-BE49-F238E27FC236}">
              <a16:creationId xmlns="" xmlns:a16="http://schemas.microsoft.com/office/drawing/2014/main" id="{00000000-0008-0000-0000-00005A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91" name="Text Box 394735">
          <a:extLst>
            <a:ext uri="{FF2B5EF4-FFF2-40B4-BE49-F238E27FC236}">
              <a16:creationId xmlns="" xmlns:a16="http://schemas.microsoft.com/office/drawing/2014/main" id="{00000000-0008-0000-0000-00005B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92" name="Text Box 394736">
          <a:extLst>
            <a:ext uri="{FF2B5EF4-FFF2-40B4-BE49-F238E27FC236}">
              <a16:creationId xmlns="" xmlns:a16="http://schemas.microsoft.com/office/drawing/2014/main" id="{00000000-0008-0000-0000-00005C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93" name="Text Box 394737">
          <a:extLst>
            <a:ext uri="{FF2B5EF4-FFF2-40B4-BE49-F238E27FC236}">
              <a16:creationId xmlns="" xmlns:a16="http://schemas.microsoft.com/office/drawing/2014/main" id="{00000000-0008-0000-0000-00005D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94" name="Text Box 394738">
          <a:extLst>
            <a:ext uri="{FF2B5EF4-FFF2-40B4-BE49-F238E27FC236}">
              <a16:creationId xmlns="" xmlns:a16="http://schemas.microsoft.com/office/drawing/2014/main" id="{00000000-0008-0000-0000-00005E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95" name="Text Box 394739">
          <a:extLst>
            <a:ext uri="{FF2B5EF4-FFF2-40B4-BE49-F238E27FC236}">
              <a16:creationId xmlns="" xmlns:a16="http://schemas.microsoft.com/office/drawing/2014/main" id="{00000000-0008-0000-0000-00005F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96" name="Text Box 394740">
          <a:extLst>
            <a:ext uri="{FF2B5EF4-FFF2-40B4-BE49-F238E27FC236}">
              <a16:creationId xmlns="" xmlns:a16="http://schemas.microsoft.com/office/drawing/2014/main" id="{00000000-0008-0000-0000-000060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97" name="Text Box 394741">
          <a:extLst>
            <a:ext uri="{FF2B5EF4-FFF2-40B4-BE49-F238E27FC236}">
              <a16:creationId xmlns="" xmlns:a16="http://schemas.microsoft.com/office/drawing/2014/main" id="{00000000-0008-0000-0000-000061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98" name="Text Box 39474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99" name="Text Box 394743">
          <a:extLst>
            <a:ext uri="{FF2B5EF4-FFF2-40B4-BE49-F238E27FC236}">
              <a16:creationId xmlns="" xmlns:a16="http://schemas.microsoft.com/office/drawing/2014/main" id="{00000000-0008-0000-0000-000063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57150</xdr:colOff>
      <xdr:row>85</xdr:row>
      <xdr:rowOff>76200</xdr:rowOff>
    </xdr:to>
    <xdr:sp macro="" textlink="">
      <xdr:nvSpPr>
        <xdr:cNvPr id="100" name="Text Box 394360">
          <a:extLst>
            <a:ext uri="{FF2B5EF4-FFF2-40B4-BE49-F238E27FC236}">
              <a16:creationId xmlns="" xmlns:a16="http://schemas.microsoft.com/office/drawing/2014/main" id="{00000000-0008-0000-0000-000064000000}"/>
            </a:ext>
          </a:extLst>
        </xdr:cNvPr>
        <xdr:cNvSpPr txBox="1">
          <a:spLocks noChangeArrowheads="1"/>
        </xdr:cNvSpPr>
      </xdr:nvSpPr>
      <xdr:spPr bwMode="auto">
        <a:xfrm>
          <a:off x="0" y="565499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57150</xdr:colOff>
      <xdr:row>85</xdr:row>
      <xdr:rowOff>76200</xdr:rowOff>
    </xdr:to>
    <xdr:sp macro="" textlink="">
      <xdr:nvSpPr>
        <xdr:cNvPr id="101" name="Text Box 394744">
          <a:extLst>
            <a:ext uri="{FF2B5EF4-FFF2-40B4-BE49-F238E27FC236}">
              <a16:creationId xmlns="" xmlns:a16="http://schemas.microsoft.com/office/drawing/2014/main" id="{00000000-0008-0000-0000-000065000000}"/>
            </a:ext>
          </a:extLst>
        </xdr:cNvPr>
        <xdr:cNvSpPr txBox="1">
          <a:spLocks noChangeArrowheads="1"/>
        </xdr:cNvSpPr>
      </xdr:nvSpPr>
      <xdr:spPr bwMode="auto">
        <a:xfrm>
          <a:off x="0" y="565499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02" name="Text Box 394345">
          <a:extLst>
            <a:ext uri="{FF2B5EF4-FFF2-40B4-BE49-F238E27FC236}">
              <a16:creationId xmlns="" xmlns:a16="http://schemas.microsoft.com/office/drawing/2014/main" id="{00000000-0008-0000-0000-000066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03" name="Text Box 394346">
          <a:extLst>
            <a:ext uri="{FF2B5EF4-FFF2-40B4-BE49-F238E27FC236}">
              <a16:creationId xmlns="" xmlns:a16="http://schemas.microsoft.com/office/drawing/2014/main" id="{00000000-0008-0000-0000-000067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04" name="Text Box 394347">
          <a:extLst>
            <a:ext uri="{FF2B5EF4-FFF2-40B4-BE49-F238E27FC236}">
              <a16:creationId xmlns="" xmlns:a16="http://schemas.microsoft.com/office/drawing/2014/main" id="{00000000-0008-0000-0000-000068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05" name="Text Box 394348">
          <a:extLst>
            <a:ext uri="{FF2B5EF4-FFF2-40B4-BE49-F238E27FC236}">
              <a16:creationId xmlns="" xmlns:a16="http://schemas.microsoft.com/office/drawing/2014/main" id="{00000000-0008-0000-0000-000069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06" name="Text Box 394349">
          <a:extLst>
            <a:ext uri="{FF2B5EF4-FFF2-40B4-BE49-F238E27FC236}">
              <a16:creationId xmlns="" xmlns:a16="http://schemas.microsoft.com/office/drawing/2014/main" id="{00000000-0008-0000-0000-00006A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07" name="Text Box 394350">
          <a:extLst>
            <a:ext uri="{FF2B5EF4-FFF2-40B4-BE49-F238E27FC236}">
              <a16:creationId xmlns="" xmlns:a16="http://schemas.microsoft.com/office/drawing/2014/main" id="{00000000-0008-0000-0000-00006B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08" name="Text Box 394351">
          <a:extLst>
            <a:ext uri="{FF2B5EF4-FFF2-40B4-BE49-F238E27FC236}">
              <a16:creationId xmlns="" xmlns:a16="http://schemas.microsoft.com/office/drawing/2014/main" id="{00000000-0008-0000-0000-00006C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09" name="Text Box 394352">
          <a:extLst>
            <a:ext uri="{FF2B5EF4-FFF2-40B4-BE49-F238E27FC236}">
              <a16:creationId xmlns="" xmlns:a16="http://schemas.microsoft.com/office/drawing/2014/main" id="{00000000-0008-0000-0000-00006D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10" name="Text Box 394353">
          <a:extLst>
            <a:ext uri="{FF2B5EF4-FFF2-40B4-BE49-F238E27FC236}">
              <a16:creationId xmlns="" xmlns:a16="http://schemas.microsoft.com/office/drawing/2014/main" id="{00000000-0008-0000-0000-00006E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11" name="Text Box 394354">
          <a:extLst>
            <a:ext uri="{FF2B5EF4-FFF2-40B4-BE49-F238E27FC236}">
              <a16:creationId xmlns="" xmlns:a16="http://schemas.microsoft.com/office/drawing/2014/main" id="{00000000-0008-0000-0000-00006F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12" name="Text Box 394355">
          <a:extLst>
            <a:ext uri="{FF2B5EF4-FFF2-40B4-BE49-F238E27FC236}">
              <a16:creationId xmlns="" xmlns:a16="http://schemas.microsoft.com/office/drawing/2014/main" id="{00000000-0008-0000-0000-000070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13" name="Text Box 394356">
          <a:extLst>
            <a:ext uri="{FF2B5EF4-FFF2-40B4-BE49-F238E27FC236}">
              <a16:creationId xmlns="" xmlns:a16="http://schemas.microsoft.com/office/drawing/2014/main" id="{00000000-0008-0000-0000-000071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14" name="Text Box 394357">
          <a:extLst>
            <a:ext uri="{FF2B5EF4-FFF2-40B4-BE49-F238E27FC236}">
              <a16:creationId xmlns="" xmlns:a16="http://schemas.microsoft.com/office/drawing/2014/main" id="{00000000-0008-0000-0000-000072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15" name="Text Box 394358">
          <a:extLst>
            <a:ext uri="{FF2B5EF4-FFF2-40B4-BE49-F238E27FC236}">
              <a16:creationId xmlns="" xmlns:a16="http://schemas.microsoft.com/office/drawing/2014/main" id="{00000000-0008-0000-0000-000073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16" name="Text Box 394359">
          <a:extLst>
            <a:ext uri="{FF2B5EF4-FFF2-40B4-BE49-F238E27FC236}">
              <a16:creationId xmlns="" xmlns:a16="http://schemas.microsoft.com/office/drawing/2014/main" id="{00000000-0008-0000-0000-000074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17" name="Text Box 394729">
          <a:extLst>
            <a:ext uri="{FF2B5EF4-FFF2-40B4-BE49-F238E27FC236}">
              <a16:creationId xmlns="" xmlns:a16="http://schemas.microsoft.com/office/drawing/2014/main" id="{00000000-0008-0000-0000-000075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18" name="Text Box 394730">
          <a:extLst>
            <a:ext uri="{FF2B5EF4-FFF2-40B4-BE49-F238E27FC236}">
              <a16:creationId xmlns="" xmlns:a16="http://schemas.microsoft.com/office/drawing/2014/main" id="{00000000-0008-0000-0000-000076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19" name="Text Box 394731">
          <a:extLst>
            <a:ext uri="{FF2B5EF4-FFF2-40B4-BE49-F238E27FC236}">
              <a16:creationId xmlns="" xmlns:a16="http://schemas.microsoft.com/office/drawing/2014/main" id="{00000000-0008-0000-0000-000077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20" name="Text Box 394732">
          <a:extLst>
            <a:ext uri="{FF2B5EF4-FFF2-40B4-BE49-F238E27FC236}">
              <a16:creationId xmlns="" xmlns:a16="http://schemas.microsoft.com/office/drawing/2014/main" id="{00000000-0008-0000-0000-000078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21" name="Text Box 394733">
          <a:extLst>
            <a:ext uri="{FF2B5EF4-FFF2-40B4-BE49-F238E27FC236}">
              <a16:creationId xmlns="" xmlns:a16="http://schemas.microsoft.com/office/drawing/2014/main" id="{00000000-0008-0000-0000-000079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22" name="Text Box 394734">
          <a:extLst>
            <a:ext uri="{FF2B5EF4-FFF2-40B4-BE49-F238E27FC236}">
              <a16:creationId xmlns="" xmlns:a16="http://schemas.microsoft.com/office/drawing/2014/main" id="{00000000-0008-0000-0000-00007A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23" name="Text Box 394735">
          <a:extLst>
            <a:ext uri="{FF2B5EF4-FFF2-40B4-BE49-F238E27FC236}">
              <a16:creationId xmlns="" xmlns:a16="http://schemas.microsoft.com/office/drawing/2014/main" id="{00000000-0008-0000-0000-00007B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24" name="Text Box 394736">
          <a:extLst>
            <a:ext uri="{FF2B5EF4-FFF2-40B4-BE49-F238E27FC236}">
              <a16:creationId xmlns="" xmlns:a16="http://schemas.microsoft.com/office/drawing/2014/main" id="{00000000-0008-0000-0000-00007C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25" name="Text Box 394737">
          <a:extLst>
            <a:ext uri="{FF2B5EF4-FFF2-40B4-BE49-F238E27FC236}">
              <a16:creationId xmlns="" xmlns:a16="http://schemas.microsoft.com/office/drawing/2014/main" id="{00000000-0008-0000-0000-00007D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26" name="Text Box 394738">
          <a:extLst>
            <a:ext uri="{FF2B5EF4-FFF2-40B4-BE49-F238E27FC236}">
              <a16:creationId xmlns="" xmlns:a16="http://schemas.microsoft.com/office/drawing/2014/main" id="{00000000-0008-0000-0000-00007E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27" name="Text Box 394739">
          <a:extLst>
            <a:ext uri="{FF2B5EF4-FFF2-40B4-BE49-F238E27FC236}">
              <a16:creationId xmlns="" xmlns:a16="http://schemas.microsoft.com/office/drawing/2014/main" id="{00000000-0008-0000-0000-00007F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28" name="Text Box 394740">
          <a:extLst>
            <a:ext uri="{FF2B5EF4-FFF2-40B4-BE49-F238E27FC236}">
              <a16:creationId xmlns="" xmlns:a16="http://schemas.microsoft.com/office/drawing/2014/main" id="{00000000-0008-0000-0000-000080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29" name="Text Box 394741">
          <a:extLst>
            <a:ext uri="{FF2B5EF4-FFF2-40B4-BE49-F238E27FC236}">
              <a16:creationId xmlns="" xmlns:a16="http://schemas.microsoft.com/office/drawing/2014/main" id="{00000000-0008-0000-0000-000081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30" name="Text Box 394742">
          <a:extLst>
            <a:ext uri="{FF2B5EF4-FFF2-40B4-BE49-F238E27FC236}">
              <a16:creationId xmlns="" xmlns:a16="http://schemas.microsoft.com/office/drawing/2014/main" id="{00000000-0008-0000-0000-000082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85</xdr:row>
      <xdr:rowOff>0</xdr:rowOff>
    </xdr:from>
    <xdr:to>
      <xdr:col>0</xdr:col>
      <xdr:colOff>95250</xdr:colOff>
      <xdr:row>85</xdr:row>
      <xdr:rowOff>38100</xdr:rowOff>
    </xdr:to>
    <xdr:sp macro="" textlink="">
      <xdr:nvSpPr>
        <xdr:cNvPr id="131" name="Text Box 394743">
          <a:extLst>
            <a:ext uri="{FF2B5EF4-FFF2-40B4-BE49-F238E27FC236}">
              <a16:creationId xmlns="" xmlns:a16="http://schemas.microsoft.com/office/drawing/2014/main" id="{00000000-0008-0000-0000-000083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266700</xdr:colOff>
      <xdr:row>86</xdr:row>
      <xdr:rowOff>38100</xdr:rowOff>
    </xdr:to>
    <xdr:sp macro="" textlink="">
      <xdr:nvSpPr>
        <xdr:cNvPr id="132" name="Text Box 4">
          <a:extLst>
            <a:ext uri="{FF2B5EF4-FFF2-40B4-BE49-F238E27FC236}">
              <a16:creationId xmlns="" xmlns:a16="http://schemas.microsoft.com/office/drawing/2014/main" id="{00000000-0008-0000-0000-000084000000}"/>
            </a:ext>
          </a:extLst>
        </xdr:cNvPr>
        <xdr:cNvSpPr txBox="1">
          <a:spLocks noChangeArrowheads="1"/>
        </xdr:cNvSpPr>
      </xdr:nvSpPr>
      <xdr:spPr bwMode="auto">
        <a:xfrm>
          <a:off x="0" y="567404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266700</xdr:colOff>
      <xdr:row>86</xdr:row>
      <xdr:rowOff>38100</xdr:rowOff>
    </xdr:to>
    <xdr:sp macro="" textlink="">
      <xdr:nvSpPr>
        <xdr:cNvPr id="133" name="Text Box 4">
          <a:extLst>
            <a:ext uri="{FF2B5EF4-FFF2-40B4-BE49-F238E27FC236}">
              <a16:creationId xmlns="" xmlns:a16="http://schemas.microsoft.com/office/drawing/2014/main" id="{00000000-0008-0000-0000-000085000000}"/>
            </a:ext>
          </a:extLst>
        </xdr:cNvPr>
        <xdr:cNvSpPr txBox="1">
          <a:spLocks noChangeArrowheads="1"/>
        </xdr:cNvSpPr>
      </xdr:nvSpPr>
      <xdr:spPr bwMode="auto">
        <a:xfrm>
          <a:off x="0" y="567404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266700</xdr:colOff>
      <xdr:row>86</xdr:row>
      <xdr:rowOff>38100</xdr:rowOff>
    </xdr:to>
    <xdr:sp macro="" textlink="">
      <xdr:nvSpPr>
        <xdr:cNvPr id="134" name="Text Box 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0" y="567404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266700</xdr:colOff>
      <xdr:row>86</xdr:row>
      <xdr:rowOff>38100</xdr:rowOff>
    </xdr:to>
    <xdr:sp macro="" textlink="">
      <xdr:nvSpPr>
        <xdr:cNvPr id="135" name="Text Box 4">
          <a:extLst>
            <a:ext uri="{FF2B5EF4-FFF2-40B4-BE49-F238E27FC236}">
              <a16:creationId xmlns="" xmlns:a16="http://schemas.microsoft.com/office/drawing/2014/main" id="{00000000-0008-0000-0000-000087000000}"/>
            </a:ext>
          </a:extLst>
        </xdr:cNvPr>
        <xdr:cNvSpPr txBox="1">
          <a:spLocks noChangeArrowheads="1"/>
        </xdr:cNvSpPr>
      </xdr:nvSpPr>
      <xdr:spPr bwMode="auto">
        <a:xfrm>
          <a:off x="0" y="567404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36" name="Text Box 394345">
          <a:extLst>
            <a:ext uri="{FF2B5EF4-FFF2-40B4-BE49-F238E27FC236}">
              <a16:creationId xmlns="" xmlns:a16="http://schemas.microsoft.com/office/drawing/2014/main" id="{00000000-0008-0000-0000-000088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37" name="Text Box 394346">
          <a:extLst>
            <a:ext uri="{FF2B5EF4-FFF2-40B4-BE49-F238E27FC236}">
              <a16:creationId xmlns="" xmlns:a16="http://schemas.microsoft.com/office/drawing/2014/main" id="{00000000-0008-0000-0000-000089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38" name="Text Box 394347">
          <a:extLst>
            <a:ext uri="{FF2B5EF4-FFF2-40B4-BE49-F238E27FC236}">
              <a16:creationId xmlns="" xmlns:a16="http://schemas.microsoft.com/office/drawing/2014/main" id="{00000000-0008-0000-0000-00008A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39" name="Text Box 394348">
          <a:extLst>
            <a:ext uri="{FF2B5EF4-FFF2-40B4-BE49-F238E27FC236}">
              <a16:creationId xmlns="" xmlns:a16="http://schemas.microsoft.com/office/drawing/2014/main" id="{00000000-0008-0000-0000-00008B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40" name="Text Box 394349">
          <a:extLst>
            <a:ext uri="{FF2B5EF4-FFF2-40B4-BE49-F238E27FC236}">
              <a16:creationId xmlns="" xmlns:a16="http://schemas.microsoft.com/office/drawing/2014/main" id="{00000000-0008-0000-0000-00008C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41" name="Text Box 394350">
          <a:extLst>
            <a:ext uri="{FF2B5EF4-FFF2-40B4-BE49-F238E27FC236}">
              <a16:creationId xmlns="" xmlns:a16="http://schemas.microsoft.com/office/drawing/2014/main" id="{00000000-0008-0000-0000-00008D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42" name="Text Box 394351">
          <a:extLst>
            <a:ext uri="{FF2B5EF4-FFF2-40B4-BE49-F238E27FC236}">
              <a16:creationId xmlns="" xmlns:a16="http://schemas.microsoft.com/office/drawing/2014/main" id="{00000000-0008-0000-0000-00008E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43" name="Text Box 394352">
          <a:extLst>
            <a:ext uri="{FF2B5EF4-FFF2-40B4-BE49-F238E27FC236}">
              <a16:creationId xmlns="" xmlns:a16="http://schemas.microsoft.com/office/drawing/2014/main" id="{00000000-0008-0000-0000-00008F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44" name="Text Box 394353">
          <a:extLst>
            <a:ext uri="{FF2B5EF4-FFF2-40B4-BE49-F238E27FC236}">
              <a16:creationId xmlns="" xmlns:a16="http://schemas.microsoft.com/office/drawing/2014/main" id="{00000000-0008-0000-0000-000090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45" name="Text Box 394354">
          <a:extLst>
            <a:ext uri="{FF2B5EF4-FFF2-40B4-BE49-F238E27FC236}">
              <a16:creationId xmlns="" xmlns:a16="http://schemas.microsoft.com/office/drawing/2014/main" id="{00000000-0008-0000-0000-000091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46" name="Text Box 394355">
          <a:extLst>
            <a:ext uri="{FF2B5EF4-FFF2-40B4-BE49-F238E27FC236}">
              <a16:creationId xmlns="" xmlns:a16="http://schemas.microsoft.com/office/drawing/2014/main" id="{00000000-0008-0000-0000-000092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47" name="Text Box 394356">
          <a:extLst>
            <a:ext uri="{FF2B5EF4-FFF2-40B4-BE49-F238E27FC236}">
              <a16:creationId xmlns="" xmlns:a16="http://schemas.microsoft.com/office/drawing/2014/main" id="{00000000-0008-0000-0000-000093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48" name="Text Box 394357">
          <a:extLst>
            <a:ext uri="{FF2B5EF4-FFF2-40B4-BE49-F238E27FC236}">
              <a16:creationId xmlns="" xmlns:a16="http://schemas.microsoft.com/office/drawing/2014/main" id="{00000000-0008-0000-0000-000094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49" name="Text Box 394358">
          <a:extLst>
            <a:ext uri="{FF2B5EF4-FFF2-40B4-BE49-F238E27FC236}">
              <a16:creationId xmlns="" xmlns:a16="http://schemas.microsoft.com/office/drawing/2014/main" id="{00000000-0008-0000-0000-000095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50" name="Text Box 394359">
          <a:extLst>
            <a:ext uri="{FF2B5EF4-FFF2-40B4-BE49-F238E27FC236}">
              <a16:creationId xmlns="" xmlns:a16="http://schemas.microsoft.com/office/drawing/2014/main" id="{00000000-0008-0000-0000-000096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51" name="Text Box 394729">
          <a:extLst>
            <a:ext uri="{FF2B5EF4-FFF2-40B4-BE49-F238E27FC236}">
              <a16:creationId xmlns="" xmlns:a16="http://schemas.microsoft.com/office/drawing/2014/main" id="{00000000-0008-0000-0000-000097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52" name="Text Box 394730">
          <a:extLst>
            <a:ext uri="{FF2B5EF4-FFF2-40B4-BE49-F238E27FC236}">
              <a16:creationId xmlns="" xmlns:a16="http://schemas.microsoft.com/office/drawing/2014/main" id="{00000000-0008-0000-0000-000098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53" name="Text Box 394731">
          <a:extLst>
            <a:ext uri="{FF2B5EF4-FFF2-40B4-BE49-F238E27FC236}">
              <a16:creationId xmlns="" xmlns:a16="http://schemas.microsoft.com/office/drawing/2014/main" id="{00000000-0008-0000-0000-000099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54" name="Text Box 394732">
          <a:extLst>
            <a:ext uri="{FF2B5EF4-FFF2-40B4-BE49-F238E27FC236}">
              <a16:creationId xmlns="" xmlns:a16="http://schemas.microsoft.com/office/drawing/2014/main" id="{00000000-0008-0000-0000-00009A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55" name="Text Box 394733">
          <a:extLst>
            <a:ext uri="{FF2B5EF4-FFF2-40B4-BE49-F238E27FC236}">
              <a16:creationId xmlns="" xmlns:a16="http://schemas.microsoft.com/office/drawing/2014/main" id="{00000000-0008-0000-0000-00009B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56" name="Text Box 394734">
          <a:extLst>
            <a:ext uri="{FF2B5EF4-FFF2-40B4-BE49-F238E27FC236}">
              <a16:creationId xmlns="" xmlns:a16="http://schemas.microsoft.com/office/drawing/2014/main" id="{00000000-0008-0000-0000-00009C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57" name="Text Box 394735">
          <a:extLst>
            <a:ext uri="{FF2B5EF4-FFF2-40B4-BE49-F238E27FC236}">
              <a16:creationId xmlns="" xmlns:a16="http://schemas.microsoft.com/office/drawing/2014/main" id="{00000000-0008-0000-0000-00009D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58" name="Text Box 394736">
          <a:extLst>
            <a:ext uri="{FF2B5EF4-FFF2-40B4-BE49-F238E27FC236}">
              <a16:creationId xmlns="" xmlns:a16="http://schemas.microsoft.com/office/drawing/2014/main" id="{00000000-0008-0000-0000-00009E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59" name="Text Box 394737">
          <a:extLst>
            <a:ext uri="{FF2B5EF4-FFF2-40B4-BE49-F238E27FC236}">
              <a16:creationId xmlns="" xmlns:a16="http://schemas.microsoft.com/office/drawing/2014/main" id="{00000000-0008-0000-0000-00009F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60" name="Text Box 394738">
          <a:extLst>
            <a:ext uri="{FF2B5EF4-FFF2-40B4-BE49-F238E27FC236}">
              <a16:creationId xmlns="" xmlns:a16="http://schemas.microsoft.com/office/drawing/2014/main" id="{00000000-0008-0000-0000-0000A0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61" name="Text Box 394739">
          <a:extLst>
            <a:ext uri="{FF2B5EF4-FFF2-40B4-BE49-F238E27FC236}">
              <a16:creationId xmlns="" xmlns:a16="http://schemas.microsoft.com/office/drawing/2014/main" id="{00000000-0008-0000-0000-0000A1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62" name="Text Box 394740">
          <a:extLst>
            <a:ext uri="{FF2B5EF4-FFF2-40B4-BE49-F238E27FC236}">
              <a16:creationId xmlns="" xmlns:a16="http://schemas.microsoft.com/office/drawing/2014/main" id="{00000000-0008-0000-0000-0000A2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63" name="Text Box 394741">
          <a:extLst>
            <a:ext uri="{FF2B5EF4-FFF2-40B4-BE49-F238E27FC236}">
              <a16:creationId xmlns="" xmlns:a16="http://schemas.microsoft.com/office/drawing/2014/main" id="{00000000-0008-0000-0000-0000A3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64" name="Text Box 394742">
          <a:extLst>
            <a:ext uri="{FF2B5EF4-FFF2-40B4-BE49-F238E27FC236}">
              <a16:creationId xmlns="" xmlns:a16="http://schemas.microsoft.com/office/drawing/2014/main" id="{00000000-0008-0000-0000-0000A4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65" name="Text Box 394743">
          <a:extLst>
            <a:ext uri="{FF2B5EF4-FFF2-40B4-BE49-F238E27FC236}">
              <a16:creationId xmlns="" xmlns:a16="http://schemas.microsoft.com/office/drawing/2014/main" id="{00000000-0008-0000-0000-0000A5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66" name="Text Box 394345">
          <a:extLst>
            <a:ext uri="{FF2B5EF4-FFF2-40B4-BE49-F238E27FC236}">
              <a16:creationId xmlns="" xmlns:a16="http://schemas.microsoft.com/office/drawing/2014/main" id="{00000000-0008-0000-0000-0000A6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67" name="Text Box 394346">
          <a:extLst>
            <a:ext uri="{FF2B5EF4-FFF2-40B4-BE49-F238E27FC236}">
              <a16:creationId xmlns="" xmlns:a16="http://schemas.microsoft.com/office/drawing/2014/main" id="{00000000-0008-0000-0000-0000A7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68" name="Text Box 394347">
          <a:extLst>
            <a:ext uri="{FF2B5EF4-FFF2-40B4-BE49-F238E27FC236}">
              <a16:creationId xmlns="" xmlns:a16="http://schemas.microsoft.com/office/drawing/2014/main" id="{00000000-0008-0000-0000-0000A8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69" name="Text Box 394348">
          <a:extLst>
            <a:ext uri="{FF2B5EF4-FFF2-40B4-BE49-F238E27FC236}">
              <a16:creationId xmlns="" xmlns:a16="http://schemas.microsoft.com/office/drawing/2014/main" id="{00000000-0008-0000-0000-0000A9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70" name="Text Box 394349">
          <a:extLst>
            <a:ext uri="{FF2B5EF4-FFF2-40B4-BE49-F238E27FC236}">
              <a16:creationId xmlns="" xmlns:a16="http://schemas.microsoft.com/office/drawing/2014/main" id="{00000000-0008-0000-0000-0000AA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71" name="Text Box 394350">
          <a:extLst>
            <a:ext uri="{FF2B5EF4-FFF2-40B4-BE49-F238E27FC236}">
              <a16:creationId xmlns="" xmlns:a16="http://schemas.microsoft.com/office/drawing/2014/main" id="{00000000-0008-0000-0000-0000AB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72" name="Text Box 394351">
          <a:extLst>
            <a:ext uri="{FF2B5EF4-FFF2-40B4-BE49-F238E27FC236}">
              <a16:creationId xmlns="" xmlns:a16="http://schemas.microsoft.com/office/drawing/2014/main" id="{00000000-0008-0000-0000-0000AC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73" name="Text Box 394352">
          <a:extLst>
            <a:ext uri="{FF2B5EF4-FFF2-40B4-BE49-F238E27FC236}">
              <a16:creationId xmlns="" xmlns:a16="http://schemas.microsoft.com/office/drawing/2014/main" id="{00000000-0008-0000-0000-0000AD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74" name="Text Box 394353">
          <a:extLst>
            <a:ext uri="{FF2B5EF4-FFF2-40B4-BE49-F238E27FC236}">
              <a16:creationId xmlns="" xmlns:a16="http://schemas.microsoft.com/office/drawing/2014/main" id="{00000000-0008-0000-0000-0000AE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75" name="Text Box 394354">
          <a:extLst>
            <a:ext uri="{FF2B5EF4-FFF2-40B4-BE49-F238E27FC236}">
              <a16:creationId xmlns="" xmlns:a16="http://schemas.microsoft.com/office/drawing/2014/main" id="{00000000-0008-0000-0000-0000AF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76" name="Text Box 394355">
          <a:extLst>
            <a:ext uri="{FF2B5EF4-FFF2-40B4-BE49-F238E27FC236}">
              <a16:creationId xmlns="" xmlns:a16="http://schemas.microsoft.com/office/drawing/2014/main" id="{00000000-0008-0000-0000-0000B0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77" name="Text Box 394356">
          <a:extLst>
            <a:ext uri="{FF2B5EF4-FFF2-40B4-BE49-F238E27FC236}">
              <a16:creationId xmlns="" xmlns:a16="http://schemas.microsoft.com/office/drawing/2014/main" id="{00000000-0008-0000-0000-0000B1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78" name="Text Box 394357">
          <a:extLst>
            <a:ext uri="{FF2B5EF4-FFF2-40B4-BE49-F238E27FC236}">
              <a16:creationId xmlns="" xmlns:a16="http://schemas.microsoft.com/office/drawing/2014/main" id="{00000000-0008-0000-0000-0000B2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79" name="Text Box 394358">
          <a:extLst>
            <a:ext uri="{FF2B5EF4-FFF2-40B4-BE49-F238E27FC236}">
              <a16:creationId xmlns="" xmlns:a16="http://schemas.microsoft.com/office/drawing/2014/main" id="{00000000-0008-0000-0000-0000B3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80" name="Text Box 394359">
          <a:extLst>
            <a:ext uri="{FF2B5EF4-FFF2-40B4-BE49-F238E27FC236}">
              <a16:creationId xmlns="" xmlns:a16="http://schemas.microsoft.com/office/drawing/2014/main" id="{00000000-0008-0000-0000-0000B4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81" name="Text Box 394729">
          <a:extLst>
            <a:ext uri="{FF2B5EF4-FFF2-40B4-BE49-F238E27FC236}">
              <a16:creationId xmlns="" xmlns:a16="http://schemas.microsoft.com/office/drawing/2014/main" id="{00000000-0008-0000-0000-0000B5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82" name="Text Box 394730">
          <a:extLst>
            <a:ext uri="{FF2B5EF4-FFF2-40B4-BE49-F238E27FC236}">
              <a16:creationId xmlns="" xmlns:a16="http://schemas.microsoft.com/office/drawing/2014/main" id="{00000000-0008-0000-0000-0000B6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83" name="Text Box 394731">
          <a:extLst>
            <a:ext uri="{FF2B5EF4-FFF2-40B4-BE49-F238E27FC236}">
              <a16:creationId xmlns="" xmlns:a16="http://schemas.microsoft.com/office/drawing/2014/main" id="{00000000-0008-0000-0000-0000B7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84" name="Text Box 394732">
          <a:extLst>
            <a:ext uri="{FF2B5EF4-FFF2-40B4-BE49-F238E27FC236}">
              <a16:creationId xmlns="" xmlns:a16="http://schemas.microsoft.com/office/drawing/2014/main" id="{00000000-0008-0000-0000-0000B8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85" name="Text Box 394733">
          <a:extLst>
            <a:ext uri="{FF2B5EF4-FFF2-40B4-BE49-F238E27FC236}">
              <a16:creationId xmlns="" xmlns:a16="http://schemas.microsoft.com/office/drawing/2014/main" id="{00000000-0008-0000-0000-0000B9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86" name="Text Box 394734">
          <a:extLst>
            <a:ext uri="{FF2B5EF4-FFF2-40B4-BE49-F238E27FC236}">
              <a16:creationId xmlns="" xmlns:a16="http://schemas.microsoft.com/office/drawing/2014/main" id="{00000000-0008-0000-0000-0000BA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87" name="Text Box 394735">
          <a:extLst>
            <a:ext uri="{FF2B5EF4-FFF2-40B4-BE49-F238E27FC236}">
              <a16:creationId xmlns="" xmlns:a16="http://schemas.microsoft.com/office/drawing/2014/main" id="{00000000-0008-0000-0000-0000BB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88" name="Text Box 394736">
          <a:extLst>
            <a:ext uri="{FF2B5EF4-FFF2-40B4-BE49-F238E27FC236}">
              <a16:creationId xmlns="" xmlns:a16="http://schemas.microsoft.com/office/drawing/2014/main" id="{00000000-0008-0000-0000-0000BC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89" name="Text Box 394737">
          <a:extLst>
            <a:ext uri="{FF2B5EF4-FFF2-40B4-BE49-F238E27FC236}">
              <a16:creationId xmlns="" xmlns:a16="http://schemas.microsoft.com/office/drawing/2014/main" id="{00000000-0008-0000-0000-0000BD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90" name="Text Box 394738">
          <a:extLst>
            <a:ext uri="{FF2B5EF4-FFF2-40B4-BE49-F238E27FC236}">
              <a16:creationId xmlns="" xmlns:a16="http://schemas.microsoft.com/office/drawing/2014/main" id="{00000000-0008-0000-0000-0000BE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91" name="Text Box 394739">
          <a:extLst>
            <a:ext uri="{FF2B5EF4-FFF2-40B4-BE49-F238E27FC236}">
              <a16:creationId xmlns="" xmlns:a16="http://schemas.microsoft.com/office/drawing/2014/main" id="{00000000-0008-0000-0000-0000BF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92" name="Text Box 394740">
          <a:extLst>
            <a:ext uri="{FF2B5EF4-FFF2-40B4-BE49-F238E27FC236}">
              <a16:creationId xmlns="" xmlns:a16="http://schemas.microsoft.com/office/drawing/2014/main" id="{00000000-0008-0000-0000-0000C0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93" name="Text Box 394741">
          <a:extLst>
            <a:ext uri="{FF2B5EF4-FFF2-40B4-BE49-F238E27FC236}">
              <a16:creationId xmlns="" xmlns:a16="http://schemas.microsoft.com/office/drawing/2014/main" id="{00000000-0008-0000-0000-0000C1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94" name="Text Box 394742">
          <a:extLst>
            <a:ext uri="{FF2B5EF4-FFF2-40B4-BE49-F238E27FC236}">
              <a16:creationId xmlns="" xmlns:a16="http://schemas.microsoft.com/office/drawing/2014/main" id="{00000000-0008-0000-0000-0000C2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95" name="Text Box 394743">
          <a:extLst>
            <a:ext uri="{FF2B5EF4-FFF2-40B4-BE49-F238E27FC236}">
              <a16:creationId xmlns="" xmlns:a16="http://schemas.microsoft.com/office/drawing/2014/main" id="{00000000-0008-0000-0000-0000C3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57150</xdr:colOff>
      <xdr:row>86</xdr:row>
      <xdr:rowOff>76200</xdr:rowOff>
    </xdr:to>
    <xdr:sp macro="" textlink="">
      <xdr:nvSpPr>
        <xdr:cNvPr id="196" name="Text Box 394360">
          <a:extLst>
            <a:ext uri="{FF2B5EF4-FFF2-40B4-BE49-F238E27FC236}">
              <a16:creationId xmlns="" xmlns:a16="http://schemas.microsoft.com/office/drawing/2014/main" id="{00000000-0008-0000-0000-0000C4000000}"/>
            </a:ext>
          </a:extLst>
        </xdr:cNvPr>
        <xdr:cNvSpPr txBox="1">
          <a:spLocks noChangeArrowheads="1"/>
        </xdr:cNvSpPr>
      </xdr:nvSpPr>
      <xdr:spPr bwMode="auto">
        <a:xfrm>
          <a:off x="0" y="567404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57150</xdr:colOff>
      <xdr:row>86</xdr:row>
      <xdr:rowOff>76200</xdr:rowOff>
    </xdr:to>
    <xdr:sp macro="" textlink="">
      <xdr:nvSpPr>
        <xdr:cNvPr id="197" name="Text Box 394744">
          <a:extLst>
            <a:ext uri="{FF2B5EF4-FFF2-40B4-BE49-F238E27FC236}">
              <a16:creationId xmlns="" xmlns:a16="http://schemas.microsoft.com/office/drawing/2014/main" id="{00000000-0008-0000-0000-0000C5000000}"/>
            </a:ext>
          </a:extLst>
        </xdr:cNvPr>
        <xdr:cNvSpPr txBox="1">
          <a:spLocks noChangeArrowheads="1"/>
        </xdr:cNvSpPr>
      </xdr:nvSpPr>
      <xdr:spPr bwMode="auto">
        <a:xfrm>
          <a:off x="0" y="567404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98" name="Text Box 394345">
          <a:extLst>
            <a:ext uri="{FF2B5EF4-FFF2-40B4-BE49-F238E27FC236}">
              <a16:creationId xmlns="" xmlns:a16="http://schemas.microsoft.com/office/drawing/2014/main" id="{00000000-0008-0000-0000-0000C6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199" name="Text Box 394346">
          <a:extLst>
            <a:ext uri="{FF2B5EF4-FFF2-40B4-BE49-F238E27FC236}">
              <a16:creationId xmlns="" xmlns:a16="http://schemas.microsoft.com/office/drawing/2014/main" id="{00000000-0008-0000-0000-0000C7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00" name="Text Box 394347">
          <a:extLst>
            <a:ext uri="{FF2B5EF4-FFF2-40B4-BE49-F238E27FC236}">
              <a16:creationId xmlns="" xmlns:a16="http://schemas.microsoft.com/office/drawing/2014/main" id="{00000000-0008-0000-0000-0000C8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01" name="Text Box 394348">
          <a:extLst>
            <a:ext uri="{FF2B5EF4-FFF2-40B4-BE49-F238E27FC236}">
              <a16:creationId xmlns="" xmlns:a16="http://schemas.microsoft.com/office/drawing/2014/main" id="{00000000-0008-0000-0000-0000C9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02" name="Text Box 394349">
          <a:extLst>
            <a:ext uri="{FF2B5EF4-FFF2-40B4-BE49-F238E27FC236}">
              <a16:creationId xmlns="" xmlns:a16="http://schemas.microsoft.com/office/drawing/2014/main" id="{00000000-0008-0000-0000-0000CA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03" name="Text Box 394350">
          <a:extLst>
            <a:ext uri="{FF2B5EF4-FFF2-40B4-BE49-F238E27FC236}">
              <a16:creationId xmlns="" xmlns:a16="http://schemas.microsoft.com/office/drawing/2014/main" id="{00000000-0008-0000-0000-0000CB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04" name="Text Box 394351">
          <a:extLst>
            <a:ext uri="{FF2B5EF4-FFF2-40B4-BE49-F238E27FC236}">
              <a16:creationId xmlns="" xmlns:a16="http://schemas.microsoft.com/office/drawing/2014/main" id="{00000000-0008-0000-0000-0000CC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05" name="Text Box 394352">
          <a:extLst>
            <a:ext uri="{FF2B5EF4-FFF2-40B4-BE49-F238E27FC236}">
              <a16:creationId xmlns="" xmlns:a16="http://schemas.microsoft.com/office/drawing/2014/main" id="{00000000-0008-0000-0000-0000CD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06" name="Text Box 394353">
          <a:extLst>
            <a:ext uri="{FF2B5EF4-FFF2-40B4-BE49-F238E27FC236}">
              <a16:creationId xmlns="" xmlns:a16="http://schemas.microsoft.com/office/drawing/2014/main" id="{00000000-0008-0000-0000-0000CE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07" name="Text Box 394354">
          <a:extLst>
            <a:ext uri="{FF2B5EF4-FFF2-40B4-BE49-F238E27FC236}">
              <a16:creationId xmlns="" xmlns:a16="http://schemas.microsoft.com/office/drawing/2014/main" id="{00000000-0008-0000-0000-0000CF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08" name="Text Box 394355">
          <a:extLst>
            <a:ext uri="{FF2B5EF4-FFF2-40B4-BE49-F238E27FC236}">
              <a16:creationId xmlns="" xmlns:a16="http://schemas.microsoft.com/office/drawing/2014/main" id="{00000000-0008-0000-0000-0000D0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09" name="Text Box 394356">
          <a:extLst>
            <a:ext uri="{FF2B5EF4-FFF2-40B4-BE49-F238E27FC236}">
              <a16:creationId xmlns="" xmlns:a16="http://schemas.microsoft.com/office/drawing/2014/main" id="{00000000-0008-0000-0000-0000D1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10" name="Text Box 394357">
          <a:extLst>
            <a:ext uri="{FF2B5EF4-FFF2-40B4-BE49-F238E27FC236}">
              <a16:creationId xmlns="" xmlns:a16="http://schemas.microsoft.com/office/drawing/2014/main" id="{00000000-0008-0000-0000-0000D2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11" name="Text Box 394358">
          <a:extLst>
            <a:ext uri="{FF2B5EF4-FFF2-40B4-BE49-F238E27FC236}">
              <a16:creationId xmlns="" xmlns:a16="http://schemas.microsoft.com/office/drawing/2014/main" id="{00000000-0008-0000-0000-0000D3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12" name="Text Box 394359">
          <a:extLst>
            <a:ext uri="{FF2B5EF4-FFF2-40B4-BE49-F238E27FC236}">
              <a16:creationId xmlns="" xmlns:a16="http://schemas.microsoft.com/office/drawing/2014/main" id="{00000000-0008-0000-0000-0000D4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13" name="Text Box 394729">
          <a:extLst>
            <a:ext uri="{FF2B5EF4-FFF2-40B4-BE49-F238E27FC236}">
              <a16:creationId xmlns="" xmlns:a16="http://schemas.microsoft.com/office/drawing/2014/main" id="{00000000-0008-0000-0000-0000D5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14" name="Text Box 394730">
          <a:extLst>
            <a:ext uri="{FF2B5EF4-FFF2-40B4-BE49-F238E27FC236}">
              <a16:creationId xmlns="" xmlns:a16="http://schemas.microsoft.com/office/drawing/2014/main" id="{00000000-0008-0000-0000-0000D6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15" name="Text Box 394731">
          <a:extLst>
            <a:ext uri="{FF2B5EF4-FFF2-40B4-BE49-F238E27FC236}">
              <a16:creationId xmlns="" xmlns:a16="http://schemas.microsoft.com/office/drawing/2014/main" id="{00000000-0008-0000-0000-0000D7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16" name="Text Box 394732">
          <a:extLst>
            <a:ext uri="{FF2B5EF4-FFF2-40B4-BE49-F238E27FC236}">
              <a16:creationId xmlns="" xmlns:a16="http://schemas.microsoft.com/office/drawing/2014/main" id="{00000000-0008-0000-0000-0000D8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17" name="Text Box 394733">
          <a:extLst>
            <a:ext uri="{FF2B5EF4-FFF2-40B4-BE49-F238E27FC236}">
              <a16:creationId xmlns="" xmlns:a16="http://schemas.microsoft.com/office/drawing/2014/main" id="{00000000-0008-0000-0000-0000D9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18" name="Text Box 394734">
          <a:extLst>
            <a:ext uri="{FF2B5EF4-FFF2-40B4-BE49-F238E27FC236}">
              <a16:creationId xmlns="" xmlns:a16="http://schemas.microsoft.com/office/drawing/2014/main" id="{00000000-0008-0000-0000-0000DA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19" name="Text Box 394735">
          <a:extLst>
            <a:ext uri="{FF2B5EF4-FFF2-40B4-BE49-F238E27FC236}">
              <a16:creationId xmlns="" xmlns:a16="http://schemas.microsoft.com/office/drawing/2014/main" id="{00000000-0008-0000-0000-0000DB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20" name="Text Box 394736">
          <a:extLst>
            <a:ext uri="{FF2B5EF4-FFF2-40B4-BE49-F238E27FC236}">
              <a16:creationId xmlns="" xmlns:a16="http://schemas.microsoft.com/office/drawing/2014/main" id="{00000000-0008-0000-0000-0000DC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21" name="Text Box 394737">
          <a:extLst>
            <a:ext uri="{FF2B5EF4-FFF2-40B4-BE49-F238E27FC236}">
              <a16:creationId xmlns="" xmlns:a16="http://schemas.microsoft.com/office/drawing/2014/main" id="{00000000-0008-0000-0000-0000DD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22" name="Text Box 394738">
          <a:extLst>
            <a:ext uri="{FF2B5EF4-FFF2-40B4-BE49-F238E27FC236}">
              <a16:creationId xmlns="" xmlns:a16="http://schemas.microsoft.com/office/drawing/2014/main" id="{00000000-0008-0000-0000-0000DE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23" name="Text Box 394739">
          <a:extLst>
            <a:ext uri="{FF2B5EF4-FFF2-40B4-BE49-F238E27FC236}">
              <a16:creationId xmlns="" xmlns:a16="http://schemas.microsoft.com/office/drawing/2014/main" id="{00000000-0008-0000-0000-0000DF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24" name="Text Box 394740">
          <a:extLst>
            <a:ext uri="{FF2B5EF4-FFF2-40B4-BE49-F238E27FC236}">
              <a16:creationId xmlns="" xmlns:a16="http://schemas.microsoft.com/office/drawing/2014/main" id="{00000000-0008-0000-0000-0000E0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25" name="Text Box 394741">
          <a:extLst>
            <a:ext uri="{FF2B5EF4-FFF2-40B4-BE49-F238E27FC236}">
              <a16:creationId xmlns="" xmlns:a16="http://schemas.microsoft.com/office/drawing/2014/main" id="{00000000-0008-0000-0000-0000E1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26" name="Text Box 394742">
          <a:extLst>
            <a:ext uri="{FF2B5EF4-FFF2-40B4-BE49-F238E27FC236}">
              <a16:creationId xmlns="" xmlns:a16="http://schemas.microsoft.com/office/drawing/2014/main" id="{00000000-0008-0000-0000-0000E2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27" name="Text Box 394743">
          <a:extLst>
            <a:ext uri="{FF2B5EF4-FFF2-40B4-BE49-F238E27FC236}">
              <a16:creationId xmlns="" xmlns:a16="http://schemas.microsoft.com/office/drawing/2014/main" id="{00000000-0008-0000-0000-0000E3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57150</xdr:colOff>
      <xdr:row>86</xdr:row>
      <xdr:rowOff>76200</xdr:rowOff>
    </xdr:to>
    <xdr:sp macro="" textlink="">
      <xdr:nvSpPr>
        <xdr:cNvPr id="228" name="Text Box 394360">
          <a:extLst>
            <a:ext uri="{FF2B5EF4-FFF2-40B4-BE49-F238E27FC236}">
              <a16:creationId xmlns="" xmlns:a16="http://schemas.microsoft.com/office/drawing/2014/main" id="{00000000-0008-0000-0000-0000E4000000}"/>
            </a:ext>
          </a:extLst>
        </xdr:cNvPr>
        <xdr:cNvSpPr txBox="1">
          <a:spLocks noChangeArrowheads="1"/>
        </xdr:cNvSpPr>
      </xdr:nvSpPr>
      <xdr:spPr bwMode="auto">
        <a:xfrm>
          <a:off x="0" y="567404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57150</xdr:colOff>
      <xdr:row>86</xdr:row>
      <xdr:rowOff>76200</xdr:rowOff>
    </xdr:to>
    <xdr:sp macro="" textlink="">
      <xdr:nvSpPr>
        <xdr:cNvPr id="229" name="Text Box 394744">
          <a:extLst>
            <a:ext uri="{FF2B5EF4-FFF2-40B4-BE49-F238E27FC236}">
              <a16:creationId xmlns="" xmlns:a16="http://schemas.microsoft.com/office/drawing/2014/main" id="{00000000-0008-0000-0000-0000E5000000}"/>
            </a:ext>
          </a:extLst>
        </xdr:cNvPr>
        <xdr:cNvSpPr txBox="1">
          <a:spLocks noChangeArrowheads="1"/>
        </xdr:cNvSpPr>
      </xdr:nvSpPr>
      <xdr:spPr bwMode="auto">
        <a:xfrm>
          <a:off x="0" y="567404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30" name="Text Box 394345">
          <a:extLst>
            <a:ext uri="{FF2B5EF4-FFF2-40B4-BE49-F238E27FC236}">
              <a16:creationId xmlns="" xmlns:a16="http://schemas.microsoft.com/office/drawing/2014/main" id="{00000000-0008-0000-0000-0000E6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31" name="Text Box 394346">
          <a:extLst>
            <a:ext uri="{FF2B5EF4-FFF2-40B4-BE49-F238E27FC236}">
              <a16:creationId xmlns="" xmlns:a16="http://schemas.microsoft.com/office/drawing/2014/main" id="{00000000-0008-0000-0000-0000E7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32" name="Text Box 394347">
          <a:extLst>
            <a:ext uri="{FF2B5EF4-FFF2-40B4-BE49-F238E27FC236}">
              <a16:creationId xmlns="" xmlns:a16="http://schemas.microsoft.com/office/drawing/2014/main" id="{00000000-0008-0000-0000-0000E8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33" name="Text Box 394348">
          <a:extLst>
            <a:ext uri="{FF2B5EF4-FFF2-40B4-BE49-F238E27FC236}">
              <a16:creationId xmlns="" xmlns:a16="http://schemas.microsoft.com/office/drawing/2014/main" id="{00000000-0008-0000-0000-0000E9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34" name="Text Box 394349">
          <a:extLst>
            <a:ext uri="{FF2B5EF4-FFF2-40B4-BE49-F238E27FC236}">
              <a16:creationId xmlns="" xmlns:a16="http://schemas.microsoft.com/office/drawing/2014/main" id="{00000000-0008-0000-0000-0000EA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35" name="Text Box 394350">
          <a:extLst>
            <a:ext uri="{FF2B5EF4-FFF2-40B4-BE49-F238E27FC236}">
              <a16:creationId xmlns="" xmlns:a16="http://schemas.microsoft.com/office/drawing/2014/main" id="{00000000-0008-0000-0000-0000EB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36" name="Text Box 394351">
          <a:extLst>
            <a:ext uri="{FF2B5EF4-FFF2-40B4-BE49-F238E27FC236}">
              <a16:creationId xmlns="" xmlns:a16="http://schemas.microsoft.com/office/drawing/2014/main" id="{00000000-0008-0000-0000-0000EC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37" name="Text Box 394352">
          <a:extLst>
            <a:ext uri="{FF2B5EF4-FFF2-40B4-BE49-F238E27FC236}">
              <a16:creationId xmlns="" xmlns:a16="http://schemas.microsoft.com/office/drawing/2014/main" id="{00000000-0008-0000-0000-0000ED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38" name="Text Box 394353">
          <a:extLst>
            <a:ext uri="{FF2B5EF4-FFF2-40B4-BE49-F238E27FC236}">
              <a16:creationId xmlns="" xmlns:a16="http://schemas.microsoft.com/office/drawing/2014/main" id="{00000000-0008-0000-0000-0000EE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39" name="Text Box 394354">
          <a:extLst>
            <a:ext uri="{FF2B5EF4-FFF2-40B4-BE49-F238E27FC236}">
              <a16:creationId xmlns="" xmlns:a16="http://schemas.microsoft.com/office/drawing/2014/main" id="{00000000-0008-0000-0000-0000EF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40" name="Text Box 394355">
          <a:extLst>
            <a:ext uri="{FF2B5EF4-FFF2-40B4-BE49-F238E27FC236}">
              <a16:creationId xmlns="" xmlns:a16="http://schemas.microsoft.com/office/drawing/2014/main" id="{00000000-0008-0000-0000-0000F0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41" name="Text Box 394356">
          <a:extLst>
            <a:ext uri="{FF2B5EF4-FFF2-40B4-BE49-F238E27FC236}">
              <a16:creationId xmlns="" xmlns:a16="http://schemas.microsoft.com/office/drawing/2014/main" id="{00000000-0008-0000-0000-0000F1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42" name="Text Box 394357">
          <a:extLst>
            <a:ext uri="{FF2B5EF4-FFF2-40B4-BE49-F238E27FC236}">
              <a16:creationId xmlns="" xmlns:a16="http://schemas.microsoft.com/office/drawing/2014/main" id="{00000000-0008-0000-0000-0000F2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43" name="Text Box 394358">
          <a:extLst>
            <a:ext uri="{FF2B5EF4-FFF2-40B4-BE49-F238E27FC236}">
              <a16:creationId xmlns="" xmlns:a16="http://schemas.microsoft.com/office/drawing/2014/main" id="{00000000-0008-0000-0000-0000F3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44" name="Text Box 394359">
          <a:extLst>
            <a:ext uri="{FF2B5EF4-FFF2-40B4-BE49-F238E27FC236}">
              <a16:creationId xmlns="" xmlns:a16="http://schemas.microsoft.com/office/drawing/2014/main" id="{00000000-0008-0000-0000-0000F4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45" name="Text Box 394729">
          <a:extLst>
            <a:ext uri="{FF2B5EF4-FFF2-40B4-BE49-F238E27FC236}">
              <a16:creationId xmlns="" xmlns:a16="http://schemas.microsoft.com/office/drawing/2014/main" id="{00000000-0008-0000-0000-0000F5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46" name="Text Box 394730">
          <a:extLst>
            <a:ext uri="{FF2B5EF4-FFF2-40B4-BE49-F238E27FC236}">
              <a16:creationId xmlns="" xmlns:a16="http://schemas.microsoft.com/office/drawing/2014/main" id="{00000000-0008-0000-0000-0000F6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47" name="Text Box 394731">
          <a:extLst>
            <a:ext uri="{FF2B5EF4-FFF2-40B4-BE49-F238E27FC236}">
              <a16:creationId xmlns="" xmlns:a16="http://schemas.microsoft.com/office/drawing/2014/main" id="{00000000-0008-0000-0000-0000F7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48" name="Text Box 394732">
          <a:extLst>
            <a:ext uri="{FF2B5EF4-FFF2-40B4-BE49-F238E27FC236}">
              <a16:creationId xmlns="" xmlns:a16="http://schemas.microsoft.com/office/drawing/2014/main" id="{00000000-0008-0000-0000-0000F8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49" name="Text Box 394733">
          <a:extLst>
            <a:ext uri="{FF2B5EF4-FFF2-40B4-BE49-F238E27FC236}">
              <a16:creationId xmlns="" xmlns:a16="http://schemas.microsoft.com/office/drawing/2014/main" id="{00000000-0008-0000-0000-0000F9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50" name="Text Box 394734">
          <a:extLst>
            <a:ext uri="{FF2B5EF4-FFF2-40B4-BE49-F238E27FC236}">
              <a16:creationId xmlns="" xmlns:a16="http://schemas.microsoft.com/office/drawing/2014/main" id="{00000000-0008-0000-0000-0000FA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51" name="Text Box 394735">
          <a:extLst>
            <a:ext uri="{FF2B5EF4-FFF2-40B4-BE49-F238E27FC236}">
              <a16:creationId xmlns="" xmlns:a16="http://schemas.microsoft.com/office/drawing/2014/main" id="{00000000-0008-0000-0000-0000FB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52" name="Text Box 394736">
          <a:extLst>
            <a:ext uri="{FF2B5EF4-FFF2-40B4-BE49-F238E27FC236}">
              <a16:creationId xmlns="" xmlns:a16="http://schemas.microsoft.com/office/drawing/2014/main" id="{00000000-0008-0000-0000-0000FC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53" name="Text Box 394737">
          <a:extLst>
            <a:ext uri="{FF2B5EF4-FFF2-40B4-BE49-F238E27FC236}">
              <a16:creationId xmlns="" xmlns:a16="http://schemas.microsoft.com/office/drawing/2014/main" id="{00000000-0008-0000-0000-0000FD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54" name="Text Box 394738">
          <a:extLst>
            <a:ext uri="{FF2B5EF4-FFF2-40B4-BE49-F238E27FC236}">
              <a16:creationId xmlns="" xmlns:a16="http://schemas.microsoft.com/office/drawing/2014/main" id="{00000000-0008-0000-0000-0000FE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55" name="Text Box 394739">
          <a:extLst>
            <a:ext uri="{FF2B5EF4-FFF2-40B4-BE49-F238E27FC236}">
              <a16:creationId xmlns="" xmlns:a16="http://schemas.microsoft.com/office/drawing/2014/main" id="{00000000-0008-0000-0000-0000FF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56" name="Text Box 394740">
          <a:extLst>
            <a:ext uri="{FF2B5EF4-FFF2-40B4-BE49-F238E27FC236}">
              <a16:creationId xmlns="" xmlns:a16="http://schemas.microsoft.com/office/drawing/2014/main" id="{00000000-0008-0000-0000-000000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57" name="Text Box 394741">
          <a:extLst>
            <a:ext uri="{FF2B5EF4-FFF2-40B4-BE49-F238E27FC236}">
              <a16:creationId xmlns="" xmlns:a16="http://schemas.microsoft.com/office/drawing/2014/main" id="{00000000-0008-0000-0000-000001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58" name="Text Box 394742">
          <a:extLst>
            <a:ext uri="{FF2B5EF4-FFF2-40B4-BE49-F238E27FC236}">
              <a16:creationId xmlns="" xmlns:a16="http://schemas.microsoft.com/office/drawing/2014/main" id="{00000000-0008-0000-0000-000002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59" name="Text Box 394743">
          <a:extLst>
            <a:ext uri="{FF2B5EF4-FFF2-40B4-BE49-F238E27FC236}">
              <a16:creationId xmlns="" xmlns:a16="http://schemas.microsoft.com/office/drawing/2014/main" id="{00000000-0008-0000-0000-000003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60" name="Text Box 394345">
          <a:extLst>
            <a:ext uri="{FF2B5EF4-FFF2-40B4-BE49-F238E27FC236}">
              <a16:creationId xmlns="" xmlns:a16="http://schemas.microsoft.com/office/drawing/2014/main" id="{00000000-0008-0000-0000-000004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61" name="Text Box 394346">
          <a:extLst>
            <a:ext uri="{FF2B5EF4-FFF2-40B4-BE49-F238E27FC236}">
              <a16:creationId xmlns="" xmlns:a16="http://schemas.microsoft.com/office/drawing/2014/main" id="{00000000-0008-0000-0000-000005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62" name="Text Box 394347">
          <a:extLst>
            <a:ext uri="{FF2B5EF4-FFF2-40B4-BE49-F238E27FC236}">
              <a16:creationId xmlns="" xmlns:a16="http://schemas.microsoft.com/office/drawing/2014/main" id="{00000000-0008-0000-0000-000006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63" name="Text Box 394348">
          <a:extLst>
            <a:ext uri="{FF2B5EF4-FFF2-40B4-BE49-F238E27FC236}">
              <a16:creationId xmlns="" xmlns:a16="http://schemas.microsoft.com/office/drawing/2014/main" id="{00000000-0008-0000-0000-000007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64" name="Text Box 394349">
          <a:extLst>
            <a:ext uri="{FF2B5EF4-FFF2-40B4-BE49-F238E27FC236}">
              <a16:creationId xmlns="" xmlns:a16="http://schemas.microsoft.com/office/drawing/2014/main" id="{00000000-0008-0000-0000-000008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65" name="Text Box 394350">
          <a:extLst>
            <a:ext uri="{FF2B5EF4-FFF2-40B4-BE49-F238E27FC236}">
              <a16:creationId xmlns="" xmlns:a16="http://schemas.microsoft.com/office/drawing/2014/main" id="{00000000-0008-0000-0000-000009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66" name="Text Box 394351">
          <a:extLst>
            <a:ext uri="{FF2B5EF4-FFF2-40B4-BE49-F238E27FC236}">
              <a16:creationId xmlns="" xmlns:a16="http://schemas.microsoft.com/office/drawing/2014/main" id="{00000000-0008-0000-0000-00000A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67" name="Text Box 394352">
          <a:extLst>
            <a:ext uri="{FF2B5EF4-FFF2-40B4-BE49-F238E27FC236}">
              <a16:creationId xmlns="" xmlns:a16="http://schemas.microsoft.com/office/drawing/2014/main" id="{00000000-0008-0000-0000-00000B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68" name="Text Box 394353">
          <a:extLst>
            <a:ext uri="{FF2B5EF4-FFF2-40B4-BE49-F238E27FC236}">
              <a16:creationId xmlns="" xmlns:a16="http://schemas.microsoft.com/office/drawing/2014/main" id="{00000000-0008-0000-0000-00000C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69" name="Text Box 394354">
          <a:extLst>
            <a:ext uri="{FF2B5EF4-FFF2-40B4-BE49-F238E27FC236}">
              <a16:creationId xmlns="" xmlns:a16="http://schemas.microsoft.com/office/drawing/2014/main" id="{00000000-0008-0000-0000-00000D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70" name="Text Box 394355">
          <a:extLst>
            <a:ext uri="{FF2B5EF4-FFF2-40B4-BE49-F238E27FC236}">
              <a16:creationId xmlns="" xmlns:a16="http://schemas.microsoft.com/office/drawing/2014/main" id="{00000000-0008-0000-0000-00000E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71" name="Text Box 394356">
          <a:extLst>
            <a:ext uri="{FF2B5EF4-FFF2-40B4-BE49-F238E27FC236}">
              <a16:creationId xmlns="" xmlns:a16="http://schemas.microsoft.com/office/drawing/2014/main" id="{00000000-0008-0000-0000-00000F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72" name="Text Box 394357">
          <a:extLst>
            <a:ext uri="{FF2B5EF4-FFF2-40B4-BE49-F238E27FC236}">
              <a16:creationId xmlns="" xmlns:a16="http://schemas.microsoft.com/office/drawing/2014/main" id="{00000000-0008-0000-0000-000010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73" name="Text Box 394358">
          <a:extLst>
            <a:ext uri="{FF2B5EF4-FFF2-40B4-BE49-F238E27FC236}">
              <a16:creationId xmlns="" xmlns:a16="http://schemas.microsoft.com/office/drawing/2014/main" id="{00000000-0008-0000-0000-000011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74" name="Text Box 394359">
          <a:extLst>
            <a:ext uri="{FF2B5EF4-FFF2-40B4-BE49-F238E27FC236}">
              <a16:creationId xmlns="" xmlns:a16="http://schemas.microsoft.com/office/drawing/2014/main" id="{00000000-0008-0000-0000-000012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75" name="Text Box 394729">
          <a:extLst>
            <a:ext uri="{FF2B5EF4-FFF2-40B4-BE49-F238E27FC236}">
              <a16:creationId xmlns="" xmlns:a16="http://schemas.microsoft.com/office/drawing/2014/main" id="{00000000-0008-0000-0000-000013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76" name="Text Box 394730">
          <a:extLst>
            <a:ext uri="{FF2B5EF4-FFF2-40B4-BE49-F238E27FC236}">
              <a16:creationId xmlns="" xmlns:a16="http://schemas.microsoft.com/office/drawing/2014/main" id="{00000000-0008-0000-0000-000014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77" name="Text Box 394731">
          <a:extLst>
            <a:ext uri="{FF2B5EF4-FFF2-40B4-BE49-F238E27FC236}">
              <a16:creationId xmlns="" xmlns:a16="http://schemas.microsoft.com/office/drawing/2014/main" id="{00000000-0008-0000-0000-000015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78" name="Text Box 394732">
          <a:extLst>
            <a:ext uri="{FF2B5EF4-FFF2-40B4-BE49-F238E27FC236}">
              <a16:creationId xmlns="" xmlns:a16="http://schemas.microsoft.com/office/drawing/2014/main" id="{00000000-0008-0000-0000-000016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79" name="Text Box 394733">
          <a:extLst>
            <a:ext uri="{FF2B5EF4-FFF2-40B4-BE49-F238E27FC236}">
              <a16:creationId xmlns="" xmlns:a16="http://schemas.microsoft.com/office/drawing/2014/main" id="{00000000-0008-0000-0000-000017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80" name="Text Box 394734">
          <a:extLst>
            <a:ext uri="{FF2B5EF4-FFF2-40B4-BE49-F238E27FC236}">
              <a16:creationId xmlns="" xmlns:a16="http://schemas.microsoft.com/office/drawing/2014/main" id="{00000000-0008-0000-0000-000018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81" name="Text Box 394735">
          <a:extLst>
            <a:ext uri="{FF2B5EF4-FFF2-40B4-BE49-F238E27FC236}">
              <a16:creationId xmlns="" xmlns:a16="http://schemas.microsoft.com/office/drawing/2014/main" id="{00000000-0008-0000-0000-000019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82" name="Text Box 394736">
          <a:extLst>
            <a:ext uri="{FF2B5EF4-FFF2-40B4-BE49-F238E27FC236}">
              <a16:creationId xmlns="" xmlns:a16="http://schemas.microsoft.com/office/drawing/2014/main" id="{00000000-0008-0000-0000-00001A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83" name="Text Box 394737">
          <a:extLst>
            <a:ext uri="{FF2B5EF4-FFF2-40B4-BE49-F238E27FC236}">
              <a16:creationId xmlns="" xmlns:a16="http://schemas.microsoft.com/office/drawing/2014/main" id="{00000000-0008-0000-0000-00001B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84" name="Text Box 394738">
          <a:extLst>
            <a:ext uri="{FF2B5EF4-FFF2-40B4-BE49-F238E27FC236}">
              <a16:creationId xmlns="" xmlns:a16="http://schemas.microsoft.com/office/drawing/2014/main" id="{00000000-0008-0000-0000-00001C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85" name="Text Box 394739">
          <a:extLst>
            <a:ext uri="{FF2B5EF4-FFF2-40B4-BE49-F238E27FC236}">
              <a16:creationId xmlns="" xmlns:a16="http://schemas.microsoft.com/office/drawing/2014/main" id="{00000000-0008-0000-0000-00001D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86" name="Text Box 394740">
          <a:extLst>
            <a:ext uri="{FF2B5EF4-FFF2-40B4-BE49-F238E27FC236}">
              <a16:creationId xmlns="" xmlns:a16="http://schemas.microsoft.com/office/drawing/2014/main" id="{00000000-0008-0000-0000-00001E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87" name="Text Box 394741">
          <a:extLst>
            <a:ext uri="{FF2B5EF4-FFF2-40B4-BE49-F238E27FC236}">
              <a16:creationId xmlns="" xmlns:a16="http://schemas.microsoft.com/office/drawing/2014/main" id="{00000000-0008-0000-0000-00001F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88" name="Text Box 394742">
          <a:extLst>
            <a:ext uri="{FF2B5EF4-FFF2-40B4-BE49-F238E27FC236}">
              <a16:creationId xmlns="" xmlns:a16="http://schemas.microsoft.com/office/drawing/2014/main" id="{00000000-0008-0000-0000-000020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89" name="Text Box 394743">
          <a:extLst>
            <a:ext uri="{FF2B5EF4-FFF2-40B4-BE49-F238E27FC236}">
              <a16:creationId xmlns="" xmlns:a16="http://schemas.microsoft.com/office/drawing/2014/main" id="{00000000-0008-0000-0000-000021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90" name="Text Box 394345">
          <a:extLst>
            <a:ext uri="{FF2B5EF4-FFF2-40B4-BE49-F238E27FC236}">
              <a16:creationId xmlns="" xmlns:a16="http://schemas.microsoft.com/office/drawing/2014/main" id="{00000000-0008-0000-0000-000022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91" name="Text Box 394346">
          <a:extLst>
            <a:ext uri="{FF2B5EF4-FFF2-40B4-BE49-F238E27FC236}">
              <a16:creationId xmlns="" xmlns:a16="http://schemas.microsoft.com/office/drawing/2014/main" id="{00000000-0008-0000-0000-000023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92" name="Text Box 394347">
          <a:extLst>
            <a:ext uri="{FF2B5EF4-FFF2-40B4-BE49-F238E27FC236}">
              <a16:creationId xmlns="" xmlns:a16="http://schemas.microsoft.com/office/drawing/2014/main" id="{00000000-0008-0000-0000-000024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93" name="Text Box 394348">
          <a:extLst>
            <a:ext uri="{FF2B5EF4-FFF2-40B4-BE49-F238E27FC236}">
              <a16:creationId xmlns="" xmlns:a16="http://schemas.microsoft.com/office/drawing/2014/main" id="{00000000-0008-0000-0000-000025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94" name="Text Box 394349">
          <a:extLst>
            <a:ext uri="{FF2B5EF4-FFF2-40B4-BE49-F238E27FC236}">
              <a16:creationId xmlns="" xmlns:a16="http://schemas.microsoft.com/office/drawing/2014/main" id="{00000000-0008-0000-0000-000026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95" name="Text Box 394350">
          <a:extLst>
            <a:ext uri="{FF2B5EF4-FFF2-40B4-BE49-F238E27FC236}">
              <a16:creationId xmlns="" xmlns:a16="http://schemas.microsoft.com/office/drawing/2014/main" id="{00000000-0008-0000-0000-000027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96" name="Text Box 394351">
          <a:extLst>
            <a:ext uri="{FF2B5EF4-FFF2-40B4-BE49-F238E27FC236}">
              <a16:creationId xmlns="" xmlns:a16="http://schemas.microsoft.com/office/drawing/2014/main" id="{00000000-0008-0000-0000-000028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97" name="Text Box 394352">
          <a:extLst>
            <a:ext uri="{FF2B5EF4-FFF2-40B4-BE49-F238E27FC236}">
              <a16:creationId xmlns="" xmlns:a16="http://schemas.microsoft.com/office/drawing/2014/main" id="{00000000-0008-0000-0000-000029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98" name="Text Box 394353">
          <a:extLst>
            <a:ext uri="{FF2B5EF4-FFF2-40B4-BE49-F238E27FC236}">
              <a16:creationId xmlns="" xmlns:a16="http://schemas.microsoft.com/office/drawing/2014/main" id="{00000000-0008-0000-0000-00002A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299" name="Text Box 394354">
          <a:extLst>
            <a:ext uri="{FF2B5EF4-FFF2-40B4-BE49-F238E27FC236}">
              <a16:creationId xmlns="" xmlns:a16="http://schemas.microsoft.com/office/drawing/2014/main" id="{00000000-0008-0000-0000-00002B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00" name="Text Box 394355">
          <a:extLst>
            <a:ext uri="{FF2B5EF4-FFF2-40B4-BE49-F238E27FC236}">
              <a16:creationId xmlns="" xmlns:a16="http://schemas.microsoft.com/office/drawing/2014/main" id="{00000000-0008-0000-0000-00002C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01" name="Text Box 394356">
          <a:extLst>
            <a:ext uri="{FF2B5EF4-FFF2-40B4-BE49-F238E27FC236}">
              <a16:creationId xmlns="" xmlns:a16="http://schemas.microsoft.com/office/drawing/2014/main" id="{00000000-0008-0000-0000-00002D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02" name="Text Box 394357">
          <a:extLst>
            <a:ext uri="{FF2B5EF4-FFF2-40B4-BE49-F238E27FC236}">
              <a16:creationId xmlns="" xmlns:a16="http://schemas.microsoft.com/office/drawing/2014/main" id="{00000000-0008-0000-0000-00002E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03" name="Text Box 394358">
          <a:extLst>
            <a:ext uri="{FF2B5EF4-FFF2-40B4-BE49-F238E27FC236}">
              <a16:creationId xmlns="" xmlns:a16="http://schemas.microsoft.com/office/drawing/2014/main" id="{00000000-0008-0000-0000-00002F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04" name="Text Box 394359">
          <a:extLst>
            <a:ext uri="{FF2B5EF4-FFF2-40B4-BE49-F238E27FC236}">
              <a16:creationId xmlns="" xmlns:a16="http://schemas.microsoft.com/office/drawing/2014/main" id="{00000000-0008-0000-0000-000030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05" name="Text Box 394729">
          <a:extLst>
            <a:ext uri="{FF2B5EF4-FFF2-40B4-BE49-F238E27FC236}">
              <a16:creationId xmlns="" xmlns:a16="http://schemas.microsoft.com/office/drawing/2014/main" id="{00000000-0008-0000-0000-000031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06" name="Text Box 394730">
          <a:extLst>
            <a:ext uri="{FF2B5EF4-FFF2-40B4-BE49-F238E27FC236}">
              <a16:creationId xmlns="" xmlns:a16="http://schemas.microsoft.com/office/drawing/2014/main" id="{00000000-0008-0000-0000-000032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07" name="Text Box 394731">
          <a:extLst>
            <a:ext uri="{FF2B5EF4-FFF2-40B4-BE49-F238E27FC236}">
              <a16:creationId xmlns="" xmlns:a16="http://schemas.microsoft.com/office/drawing/2014/main" id="{00000000-0008-0000-0000-000033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08" name="Text Box 394732">
          <a:extLst>
            <a:ext uri="{FF2B5EF4-FFF2-40B4-BE49-F238E27FC236}">
              <a16:creationId xmlns="" xmlns:a16="http://schemas.microsoft.com/office/drawing/2014/main" id="{00000000-0008-0000-0000-000034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09" name="Text Box 394733">
          <a:extLst>
            <a:ext uri="{FF2B5EF4-FFF2-40B4-BE49-F238E27FC236}">
              <a16:creationId xmlns="" xmlns:a16="http://schemas.microsoft.com/office/drawing/2014/main" id="{00000000-0008-0000-0000-000035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10" name="Text Box 394734">
          <a:extLst>
            <a:ext uri="{FF2B5EF4-FFF2-40B4-BE49-F238E27FC236}">
              <a16:creationId xmlns="" xmlns:a16="http://schemas.microsoft.com/office/drawing/2014/main" id="{00000000-0008-0000-0000-000036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11" name="Text Box 394735">
          <a:extLst>
            <a:ext uri="{FF2B5EF4-FFF2-40B4-BE49-F238E27FC236}">
              <a16:creationId xmlns="" xmlns:a16="http://schemas.microsoft.com/office/drawing/2014/main" id="{00000000-0008-0000-0000-000037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12" name="Text Box 394736">
          <a:extLst>
            <a:ext uri="{FF2B5EF4-FFF2-40B4-BE49-F238E27FC236}">
              <a16:creationId xmlns="" xmlns:a16="http://schemas.microsoft.com/office/drawing/2014/main" id="{00000000-0008-0000-0000-000038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13" name="Text Box 394737">
          <a:extLst>
            <a:ext uri="{FF2B5EF4-FFF2-40B4-BE49-F238E27FC236}">
              <a16:creationId xmlns="" xmlns:a16="http://schemas.microsoft.com/office/drawing/2014/main" id="{00000000-0008-0000-0000-000039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14" name="Text Box 394738">
          <a:extLst>
            <a:ext uri="{FF2B5EF4-FFF2-40B4-BE49-F238E27FC236}">
              <a16:creationId xmlns="" xmlns:a16="http://schemas.microsoft.com/office/drawing/2014/main" id="{00000000-0008-0000-0000-00003A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15" name="Text Box 394739">
          <a:extLst>
            <a:ext uri="{FF2B5EF4-FFF2-40B4-BE49-F238E27FC236}">
              <a16:creationId xmlns="" xmlns:a16="http://schemas.microsoft.com/office/drawing/2014/main" id="{00000000-0008-0000-0000-00003B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16" name="Text Box 394740">
          <a:extLst>
            <a:ext uri="{FF2B5EF4-FFF2-40B4-BE49-F238E27FC236}">
              <a16:creationId xmlns="" xmlns:a16="http://schemas.microsoft.com/office/drawing/2014/main" id="{00000000-0008-0000-0000-00003C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17" name="Text Box 394741">
          <a:extLst>
            <a:ext uri="{FF2B5EF4-FFF2-40B4-BE49-F238E27FC236}">
              <a16:creationId xmlns="" xmlns:a16="http://schemas.microsoft.com/office/drawing/2014/main" id="{00000000-0008-0000-0000-00003D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18" name="Text Box 394742">
          <a:extLst>
            <a:ext uri="{FF2B5EF4-FFF2-40B4-BE49-F238E27FC236}">
              <a16:creationId xmlns="" xmlns:a16="http://schemas.microsoft.com/office/drawing/2014/main" id="{00000000-0008-0000-0000-00003E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19" name="Text Box 394743">
          <a:extLst>
            <a:ext uri="{FF2B5EF4-FFF2-40B4-BE49-F238E27FC236}">
              <a16:creationId xmlns="" xmlns:a16="http://schemas.microsoft.com/office/drawing/2014/main" id="{00000000-0008-0000-0000-00003F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57150</xdr:colOff>
      <xdr:row>86</xdr:row>
      <xdr:rowOff>76200</xdr:rowOff>
    </xdr:to>
    <xdr:sp macro="" textlink="">
      <xdr:nvSpPr>
        <xdr:cNvPr id="320" name="Text Box 394360">
          <a:extLst>
            <a:ext uri="{FF2B5EF4-FFF2-40B4-BE49-F238E27FC236}">
              <a16:creationId xmlns="" xmlns:a16="http://schemas.microsoft.com/office/drawing/2014/main" id="{00000000-0008-0000-0000-000040010000}"/>
            </a:ext>
          </a:extLst>
        </xdr:cNvPr>
        <xdr:cNvSpPr txBox="1">
          <a:spLocks noChangeArrowheads="1"/>
        </xdr:cNvSpPr>
      </xdr:nvSpPr>
      <xdr:spPr bwMode="auto">
        <a:xfrm>
          <a:off x="0" y="567404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57150</xdr:colOff>
      <xdr:row>86</xdr:row>
      <xdr:rowOff>76200</xdr:rowOff>
    </xdr:to>
    <xdr:sp macro="" textlink="">
      <xdr:nvSpPr>
        <xdr:cNvPr id="321" name="Text Box 394744">
          <a:extLst>
            <a:ext uri="{FF2B5EF4-FFF2-40B4-BE49-F238E27FC236}">
              <a16:creationId xmlns="" xmlns:a16="http://schemas.microsoft.com/office/drawing/2014/main" id="{00000000-0008-0000-0000-000041010000}"/>
            </a:ext>
          </a:extLst>
        </xdr:cNvPr>
        <xdr:cNvSpPr txBox="1">
          <a:spLocks noChangeArrowheads="1"/>
        </xdr:cNvSpPr>
      </xdr:nvSpPr>
      <xdr:spPr bwMode="auto">
        <a:xfrm>
          <a:off x="0" y="567404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22" name="Text Box 394345">
          <a:extLst>
            <a:ext uri="{FF2B5EF4-FFF2-40B4-BE49-F238E27FC236}">
              <a16:creationId xmlns="" xmlns:a16="http://schemas.microsoft.com/office/drawing/2014/main" id="{00000000-0008-0000-0000-000042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23" name="Text Box 394346">
          <a:extLst>
            <a:ext uri="{FF2B5EF4-FFF2-40B4-BE49-F238E27FC236}">
              <a16:creationId xmlns="" xmlns:a16="http://schemas.microsoft.com/office/drawing/2014/main" id="{00000000-0008-0000-0000-000043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24" name="Text Box 394347">
          <a:extLst>
            <a:ext uri="{FF2B5EF4-FFF2-40B4-BE49-F238E27FC236}">
              <a16:creationId xmlns="" xmlns:a16="http://schemas.microsoft.com/office/drawing/2014/main" id="{00000000-0008-0000-0000-000044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25" name="Text Box 394348">
          <a:extLst>
            <a:ext uri="{FF2B5EF4-FFF2-40B4-BE49-F238E27FC236}">
              <a16:creationId xmlns="" xmlns:a16="http://schemas.microsoft.com/office/drawing/2014/main" id="{00000000-0008-0000-0000-000045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26" name="Text Box 394349">
          <a:extLst>
            <a:ext uri="{FF2B5EF4-FFF2-40B4-BE49-F238E27FC236}">
              <a16:creationId xmlns="" xmlns:a16="http://schemas.microsoft.com/office/drawing/2014/main" id="{00000000-0008-0000-0000-000046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27" name="Text Box 394350">
          <a:extLst>
            <a:ext uri="{FF2B5EF4-FFF2-40B4-BE49-F238E27FC236}">
              <a16:creationId xmlns="" xmlns:a16="http://schemas.microsoft.com/office/drawing/2014/main" id="{00000000-0008-0000-0000-000047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28" name="Text Box 394351">
          <a:extLst>
            <a:ext uri="{FF2B5EF4-FFF2-40B4-BE49-F238E27FC236}">
              <a16:creationId xmlns="" xmlns:a16="http://schemas.microsoft.com/office/drawing/2014/main" id="{00000000-0008-0000-0000-000048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29" name="Text Box 394352">
          <a:extLst>
            <a:ext uri="{FF2B5EF4-FFF2-40B4-BE49-F238E27FC236}">
              <a16:creationId xmlns="" xmlns:a16="http://schemas.microsoft.com/office/drawing/2014/main" id="{00000000-0008-0000-0000-000049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30" name="Text Box 394353">
          <a:extLst>
            <a:ext uri="{FF2B5EF4-FFF2-40B4-BE49-F238E27FC236}">
              <a16:creationId xmlns="" xmlns:a16="http://schemas.microsoft.com/office/drawing/2014/main" id="{00000000-0008-0000-0000-00004A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31" name="Text Box 394354">
          <a:extLst>
            <a:ext uri="{FF2B5EF4-FFF2-40B4-BE49-F238E27FC236}">
              <a16:creationId xmlns="" xmlns:a16="http://schemas.microsoft.com/office/drawing/2014/main" id="{00000000-0008-0000-0000-00004B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32" name="Text Box 394355">
          <a:extLst>
            <a:ext uri="{FF2B5EF4-FFF2-40B4-BE49-F238E27FC236}">
              <a16:creationId xmlns="" xmlns:a16="http://schemas.microsoft.com/office/drawing/2014/main" id="{00000000-0008-0000-0000-00004C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33" name="Text Box 394356">
          <a:extLst>
            <a:ext uri="{FF2B5EF4-FFF2-40B4-BE49-F238E27FC236}">
              <a16:creationId xmlns="" xmlns:a16="http://schemas.microsoft.com/office/drawing/2014/main" id="{00000000-0008-0000-0000-00004D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34" name="Text Box 394357">
          <a:extLst>
            <a:ext uri="{FF2B5EF4-FFF2-40B4-BE49-F238E27FC236}">
              <a16:creationId xmlns="" xmlns:a16="http://schemas.microsoft.com/office/drawing/2014/main" id="{00000000-0008-0000-0000-00004E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35" name="Text Box 394358">
          <a:extLst>
            <a:ext uri="{FF2B5EF4-FFF2-40B4-BE49-F238E27FC236}">
              <a16:creationId xmlns="" xmlns:a16="http://schemas.microsoft.com/office/drawing/2014/main" id="{00000000-0008-0000-0000-00004F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36" name="Text Box 394359">
          <a:extLst>
            <a:ext uri="{FF2B5EF4-FFF2-40B4-BE49-F238E27FC236}">
              <a16:creationId xmlns="" xmlns:a16="http://schemas.microsoft.com/office/drawing/2014/main" id="{00000000-0008-0000-0000-000050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37" name="Text Box 394729">
          <a:extLst>
            <a:ext uri="{FF2B5EF4-FFF2-40B4-BE49-F238E27FC236}">
              <a16:creationId xmlns="" xmlns:a16="http://schemas.microsoft.com/office/drawing/2014/main" id="{00000000-0008-0000-0000-000051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38" name="Text Box 394730">
          <a:extLst>
            <a:ext uri="{FF2B5EF4-FFF2-40B4-BE49-F238E27FC236}">
              <a16:creationId xmlns="" xmlns:a16="http://schemas.microsoft.com/office/drawing/2014/main" id="{00000000-0008-0000-0000-000052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39" name="Text Box 394731">
          <a:extLst>
            <a:ext uri="{FF2B5EF4-FFF2-40B4-BE49-F238E27FC236}">
              <a16:creationId xmlns="" xmlns:a16="http://schemas.microsoft.com/office/drawing/2014/main" id="{00000000-0008-0000-0000-000053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40" name="Text Box 394732">
          <a:extLst>
            <a:ext uri="{FF2B5EF4-FFF2-40B4-BE49-F238E27FC236}">
              <a16:creationId xmlns="" xmlns:a16="http://schemas.microsoft.com/office/drawing/2014/main" id="{00000000-0008-0000-0000-000054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41" name="Text Box 394733">
          <a:extLst>
            <a:ext uri="{FF2B5EF4-FFF2-40B4-BE49-F238E27FC236}">
              <a16:creationId xmlns="" xmlns:a16="http://schemas.microsoft.com/office/drawing/2014/main" id="{00000000-0008-0000-0000-000055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42" name="Text Box 394734">
          <a:extLst>
            <a:ext uri="{FF2B5EF4-FFF2-40B4-BE49-F238E27FC236}">
              <a16:creationId xmlns="" xmlns:a16="http://schemas.microsoft.com/office/drawing/2014/main" id="{00000000-0008-0000-0000-000056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43" name="Text Box 394735">
          <a:extLst>
            <a:ext uri="{FF2B5EF4-FFF2-40B4-BE49-F238E27FC236}">
              <a16:creationId xmlns="" xmlns:a16="http://schemas.microsoft.com/office/drawing/2014/main" id="{00000000-0008-0000-0000-000057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44" name="Text Box 394736">
          <a:extLst>
            <a:ext uri="{FF2B5EF4-FFF2-40B4-BE49-F238E27FC236}">
              <a16:creationId xmlns="" xmlns:a16="http://schemas.microsoft.com/office/drawing/2014/main" id="{00000000-0008-0000-0000-000058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45" name="Text Box 394737">
          <a:extLst>
            <a:ext uri="{FF2B5EF4-FFF2-40B4-BE49-F238E27FC236}">
              <a16:creationId xmlns="" xmlns:a16="http://schemas.microsoft.com/office/drawing/2014/main" id="{00000000-0008-0000-0000-000059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46" name="Text Box 394738">
          <a:extLst>
            <a:ext uri="{FF2B5EF4-FFF2-40B4-BE49-F238E27FC236}">
              <a16:creationId xmlns="" xmlns:a16="http://schemas.microsoft.com/office/drawing/2014/main" id="{00000000-0008-0000-0000-00005A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47" name="Text Box 394739">
          <a:extLst>
            <a:ext uri="{FF2B5EF4-FFF2-40B4-BE49-F238E27FC236}">
              <a16:creationId xmlns="" xmlns:a16="http://schemas.microsoft.com/office/drawing/2014/main" id="{00000000-0008-0000-0000-00005B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48" name="Text Box 394740">
          <a:extLst>
            <a:ext uri="{FF2B5EF4-FFF2-40B4-BE49-F238E27FC236}">
              <a16:creationId xmlns="" xmlns:a16="http://schemas.microsoft.com/office/drawing/2014/main" id="{00000000-0008-0000-0000-00005C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49" name="Text Box 394741">
          <a:extLst>
            <a:ext uri="{FF2B5EF4-FFF2-40B4-BE49-F238E27FC236}">
              <a16:creationId xmlns="" xmlns:a16="http://schemas.microsoft.com/office/drawing/2014/main" id="{00000000-0008-0000-0000-00005D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50" name="Text Box 394742">
          <a:extLst>
            <a:ext uri="{FF2B5EF4-FFF2-40B4-BE49-F238E27FC236}">
              <a16:creationId xmlns="" xmlns:a16="http://schemas.microsoft.com/office/drawing/2014/main" id="{00000000-0008-0000-0000-00005E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51" name="Text Box 394743">
          <a:extLst>
            <a:ext uri="{FF2B5EF4-FFF2-40B4-BE49-F238E27FC236}">
              <a16:creationId xmlns="" xmlns:a16="http://schemas.microsoft.com/office/drawing/2014/main" id="{00000000-0008-0000-0000-00005F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57150</xdr:colOff>
      <xdr:row>86</xdr:row>
      <xdr:rowOff>76200</xdr:rowOff>
    </xdr:to>
    <xdr:sp macro="" textlink="">
      <xdr:nvSpPr>
        <xdr:cNvPr id="352" name="Text Box 394360">
          <a:extLst>
            <a:ext uri="{FF2B5EF4-FFF2-40B4-BE49-F238E27FC236}">
              <a16:creationId xmlns="" xmlns:a16="http://schemas.microsoft.com/office/drawing/2014/main" id="{00000000-0008-0000-0000-000060010000}"/>
            </a:ext>
          </a:extLst>
        </xdr:cNvPr>
        <xdr:cNvSpPr txBox="1">
          <a:spLocks noChangeArrowheads="1"/>
        </xdr:cNvSpPr>
      </xdr:nvSpPr>
      <xdr:spPr bwMode="auto">
        <a:xfrm>
          <a:off x="0" y="567404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57150</xdr:colOff>
      <xdr:row>86</xdr:row>
      <xdr:rowOff>76200</xdr:rowOff>
    </xdr:to>
    <xdr:sp macro="" textlink="">
      <xdr:nvSpPr>
        <xdr:cNvPr id="353" name="Text Box 394744">
          <a:extLst>
            <a:ext uri="{FF2B5EF4-FFF2-40B4-BE49-F238E27FC236}">
              <a16:creationId xmlns="" xmlns:a16="http://schemas.microsoft.com/office/drawing/2014/main" id="{00000000-0008-0000-0000-000061010000}"/>
            </a:ext>
          </a:extLst>
        </xdr:cNvPr>
        <xdr:cNvSpPr txBox="1">
          <a:spLocks noChangeArrowheads="1"/>
        </xdr:cNvSpPr>
      </xdr:nvSpPr>
      <xdr:spPr bwMode="auto">
        <a:xfrm>
          <a:off x="0" y="567404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54" name="Text Box 394345">
          <a:extLst>
            <a:ext uri="{FF2B5EF4-FFF2-40B4-BE49-F238E27FC236}">
              <a16:creationId xmlns="" xmlns:a16="http://schemas.microsoft.com/office/drawing/2014/main" id="{00000000-0008-0000-0000-000062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55" name="Text Box 394346">
          <a:extLst>
            <a:ext uri="{FF2B5EF4-FFF2-40B4-BE49-F238E27FC236}">
              <a16:creationId xmlns="" xmlns:a16="http://schemas.microsoft.com/office/drawing/2014/main" id="{00000000-0008-0000-0000-000063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56" name="Text Box 394347">
          <a:extLst>
            <a:ext uri="{FF2B5EF4-FFF2-40B4-BE49-F238E27FC236}">
              <a16:creationId xmlns="" xmlns:a16="http://schemas.microsoft.com/office/drawing/2014/main" id="{00000000-0008-0000-0000-000064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57" name="Text Box 394348">
          <a:extLst>
            <a:ext uri="{FF2B5EF4-FFF2-40B4-BE49-F238E27FC236}">
              <a16:creationId xmlns="" xmlns:a16="http://schemas.microsoft.com/office/drawing/2014/main" id="{00000000-0008-0000-0000-000065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58" name="Text Box 394349">
          <a:extLst>
            <a:ext uri="{FF2B5EF4-FFF2-40B4-BE49-F238E27FC236}">
              <a16:creationId xmlns="" xmlns:a16="http://schemas.microsoft.com/office/drawing/2014/main" id="{00000000-0008-0000-0000-000066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59" name="Text Box 394350">
          <a:extLst>
            <a:ext uri="{FF2B5EF4-FFF2-40B4-BE49-F238E27FC236}">
              <a16:creationId xmlns="" xmlns:a16="http://schemas.microsoft.com/office/drawing/2014/main" id="{00000000-0008-0000-0000-000067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60" name="Text Box 394351">
          <a:extLst>
            <a:ext uri="{FF2B5EF4-FFF2-40B4-BE49-F238E27FC236}">
              <a16:creationId xmlns="" xmlns:a16="http://schemas.microsoft.com/office/drawing/2014/main" id="{00000000-0008-0000-0000-000068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61" name="Text Box 394352">
          <a:extLst>
            <a:ext uri="{FF2B5EF4-FFF2-40B4-BE49-F238E27FC236}">
              <a16:creationId xmlns="" xmlns:a16="http://schemas.microsoft.com/office/drawing/2014/main" id="{00000000-0008-0000-0000-000069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62" name="Text Box 394353">
          <a:extLst>
            <a:ext uri="{FF2B5EF4-FFF2-40B4-BE49-F238E27FC236}">
              <a16:creationId xmlns="" xmlns:a16="http://schemas.microsoft.com/office/drawing/2014/main" id="{00000000-0008-0000-0000-00006A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63" name="Text Box 394354">
          <a:extLst>
            <a:ext uri="{FF2B5EF4-FFF2-40B4-BE49-F238E27FC236}">
              <a16:creationId xmlns="" xmlns:a16="http://schemas.microsoft.com/office/drawing/2014/main" id="{00000000-0008-0000-0000-00006B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64" name="Text Box 394355">
          <a:extLst>
            <a:ext uri="{FF2B5EF4-FFF2-40B4-BE49-F238E27FC236}">
              <a16:creationId xmlns="" xmlns:a16="http://schemas.microsoft.com/office/drawing/2014/main" id="{00000000-0008-0000-0000-00006C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65" name="Text Box 394356">
          <a:extLst>
            <a:ext uri="{FF2B5EF4-FFF2-40B4-BE49-F238E27FC236}">
              <a16:creationId xmlns="" xmlns:a16="http://schemas.microsoft.com/office/drawing/2014/main" id="{00000000-0008-0000-0000-00006D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66" name="Text Box 394357">
          <a:extLst>
            <a:ext uri="{FF2B5EF4-FFF2-40B4-BE49-F238E27FC236}">
              <a16:creationId xmlns="" xmlns:a16="http://schemas.microsoft.com/office/drawing/2014/main" id="{00000000-0008-0000-0000-00006E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67" name="Text Box 394358">
          <a:extLst>
            <a:ext uri="{FF2B5EF4-FFF2-40B4-BE49-F238E27FC236}">
              <a16:creationId xmlns="" xmlns:a16="http://schemas.microsoft.com/office/drawing/2014/main" id="{00000000-0008-0000-0000-00006F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68" name="Text Box 394359">
          <a:extLst>
            <a:ext uri="{FF2B5EF4-FFF2-40B4-BE49-F238E27FC236}">
              <a16:creationId xmlns="" xmlns:a16="http://schemas.microsoft.com/office/drawing/2014/main" id="{00000000-0008-0000-0000-000070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69" name="Text Box 394729">
          <a:extLst>
            <a:ext uri="{FF2B5EF4-FFF2-40B4-BE49-F238E27FC236}">
              <a16:creationId xmlns="" xmlns:a16="http://schemas.microsoft.com/office/drawing/2014/main" id="{00000000-0008-0000-0000-000071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70" name="Text Box 394730">
          <a:extLst>
            <a:ext uri="{FF2B5EF4-FFF2-40B4-BE49-F238E27FC236}">
              <a16:creationId xmlns="" xmlns:a16="http://schemas.microsoft.com/office/drawing/2014/main" id="{00000000-0008-0000-0000-000072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71" name="Text Box 394731">
          <a:extLst>
            <a:ext uri="{FF2B5EF4-FFF2-40B4-BE49-F238E27FC236}">
              <a16:creationId xmlns="" xmlns:a16="http://schemas.microsoft.com/office/drawing/2014/main" id="{00000000-0008-0000-0000-000073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72" name="Text Box 394732">
          <a:extLst>
            <a:ext uri="{FF2B5EF4-FFF2-40B4-BE49-F238E27FC236}">
              <a16:creationId xmlns="" xmlns:a16="http://schemas.microsoft.com/office/drawing/2014/main" id="{00000000-0008-0000-0000-000074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73" name="Text Box 394733">
          <a:extLst>
            <a:ext uri="{FF2B5EF4-FFF2-40B4-BE49-F238E27FC236}">
              <a16:creationId xmlns="" xmlns:a16="http://schemas.microsoft.com/office/drawing/2014/main" id="{00000000-0008-0000-0000-000075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74" name="Text Box 394734">
          <a:extLst>
            <a:ext uri="{FF2B5EF4-FFF2-40B4-BE49-F238E27FC236}">
              <a16:creationId xmlns="" xmlns:a16="http://schemas.microsoft.com/office/drawing/2014/main" id="{00000000-0008-0000-0000-000076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75" name="Text Box 394735">
          <a:extLst>
            <a:ext uri="{FF2B5EF4-FFF2-40B4-BE49-F238E27FC236}">
              <a16:creationId xmlns="" xmlns:a16="http://schemas.microsoft.com/office/drawing/2014/main" id="{00000000-0008-0000-0000-000077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76" name="Text Box 394736">
          <a:extLst>
            <a:ext uri="{FF2B5EF4-FFF2-40B4-BE49-F238E27FC236}">
              <a16:creationId xmlns="" xmlns:a16="http://schemas.microsoft.com/office/drawing/2014/main" id="{00000000-0008-0000-0000-000078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77" name="Text Box 394737">
          <a:extLst>
            <a:ext uri="{FF2B5EF4-FFF2-40B4-BE49-F238E27FC236}">
              <a16:creationId xmlns="" xmlns:a16="http://schemas.microsoft.com/office/drawing/2014/main" id="{00000000-0008-0000-0000-000079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78" name="Text Box 394738">
          <a:extLst>
            <a:ext uri="{FF2B5EF4-FFF2-40B4-BE49-F238E27FC236}">
              <a16:creationId xmlns="" xmlns:a16="http://schemas.microsoft.com/office/drawing/2014/main" id="{00000000-0008-0000-0000-00007A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79" name="Text Box 394739">
          <a:extLst>
            <a:ext uri="{FF2B5EF4-FFF2-40B4-BE49-F238E27FC236}">
              <a16:creationId xmlns="" xmlns:a16="http://schemas.microsoft.com/office/drawing/2014/main" id="{00000000-0008-0000-0000-00007B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80" name="Text Box 394740">
          <a:extLst>
            <a:ext uri="{FF2B5EF4-FFF2-40B4-BE49-F238E27FC236}">
              <a16:creationId xmlns="" xmlns:a16="http://schemas.microsoft.com/office/drawing/2014/main" id="{00000000-0008-0000-0000-00007C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81" name="Text Box 394741">
          <a:extLst>
            <a:ext uri="{FF2B5EF4-FFF2-40B4-BE49-F238E27FC236}">
              <a16:creationId xmlns="" xmlns:a16="http://schemas.microsoft.com/office/drawing/2014/main" id="{00000000-0008-0000-0000-00007D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82" name="Text Box 394742">
          <a:extLst>
            <a:ext uri="{FF2B5EF4-FFF2-40B4-BE49-F238E27FC236}">
              <a16:creationId xmlns="" xmlns:a16="http://schemas.microsoft.com/office/drawing/2014/main" id="{00000000-0008-0000-0000-00007E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86</xdr:row>
      <xdr:rowOff>38100</xdr:rowOff>
    </xdr:to>
    <xdr:sp macro="" textlink="">
      <xdr:nvSpPr>
        <xdr:cNvPr id="383" name="Text Box 394743">
          <a:extLst>
            <a:ext uri="{FF2B5EF4-FFF2-40B4-BE49-F238E27FC236}">
              <a16:creationId xmlns="" xmlns:a16="http://schemas.microsoft.com/office/drawing/2014/main" id="{00000000-0008-0000-0000-00007F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384" name="Text Box 4">
          <a:extLst>
            <a:ext uri="{FF2B5EF4-FFF2-40B4-BE49-F238E27FC236}">
              <a16:creationId xmlns="" xmlns:a16="http://schemas.microsoft.com/office/drawing/2014/main" id="{00000000-0008-0000-0000-000080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385" name="Text Box 4">
          <a:extLst>
            <a:ext uri="{FF2B5EF4-FFF2-40B4-BE49-F238E27FC236}">
              <a16:creationId xmlns="" xmlns:a16="http://schemas.microsoft.com/office/drawing/2014/main" id="{00000000-0008-0000-0000-000081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386" name="Text Box 4">
          <a:extLst>
            <a:ext uri="{FF2B5EF4-FFF2-40B4-BE49-F238E27FC236}">
              <a16:creationId xmlns="" xmlns:a16="http://schemas.microsoft.com/office/drawing/2014/main" id="{00000000-0008-0000-0000-000082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387" name="Text Box 4">
          <a:extLst>
            <a:ext uri="{FF2B5EF4-FFF2-40B4-BE49-F238E27FC236}">
              <a16:creationId xmlns="" xmlns:a16="http://schemas.microsoft.com/office/drawing/2014/main" id="{00000000-0008-0000-0000-000083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388" name="Text Box 4">
          <a:extLst>
            <a:ext uri="{FF2B5EF4-FFF2-40B4-BE49-F238E27FC236}">
              <a16:creationId xmlns="" xmlns:a16="http://schemas.microsoft.com/office/drawing/2014/main" id="{00000000-0008-0000-0000-000084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389" name="Text Box 4">
          <a:extLst>
            <a:ext uri="{FF2B5EF4-FFF2-40B4-BE49-F238E27FC236}">
              <a16:creationId xmlns="" xmlns:a16="http://schemas.microsoft.com/office/drawing/2014/main" id="{00000000-0008-0000-0000-000085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390" name="Text Box 4">
          <a:extLst>
            <a:ext uri="{FF2B5EF4-FFF2-40B4-BE49-F238E27FC236}">
              <a16:creationId xmlns="" xmlns:a16="http://schemas.microsoft.com/office/drawing/2014/main" id="{00000000-0008-0000-0000-000086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391" name="Text Box 4">
          <a:extLst>
            <a:ext uri="{FF2B5EF4-FFF2-40B4-BE49-F238E27FC236}">
              <a16:creationId xmlns="" xmlns:a16="http://schemas.microsoft.com/office/drawing/2014/main" id="{00000000-0008-0000-0000-000087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392" name="Text Box 4">
          <a:extLst>
            <a:ext uri="{FF2B5EF4-FFF2-40B4-BE49-F238E27FC236}">
              <a16:creationId xmlns="" xmlns:a16="http://schemas.microsoft.com/office/drawing/2014/main" id="{00000000-0008-0000-0000-000088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393" name="Text Box 4">
          <a:extLst>
            <a:ext uri="{FF2B5EF4-FFF2-40B4-BE49-F238E27FC236}">
              <a16:creationId xmlns="" xmlns:a16="http://schemas.microsoft.com/office/drawing/2014/main" id="{00000000-0008-0000-0000-000089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394" name="Text Box 4">
          <a:extLst>
            <a:ext uri="{FF2B5EF4-FFF2-40B4-BE49-F238E27FC236}">
              <a16:creationId xmlns="" xmlns:a16="http://schemas.microsoft.com/office/drawing/2014/main" id="{00000000-0008-0000-0000-00008A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395" name="Text Box 4">
          <a:extLst>
            <a:ext uri="{FF2B5EF4-FFF2-40B4-BE49-F238E27FC236}">
              <a16:creationId xmlns="" xmlns:a16="http://schemas.microsoft.com/office/drawing/2014/main" id="{00000000-0008-0000-0000-00008B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396" name="Text Box 4">
          <a:extLst>
            <a:ext uri="{FF2B5EF4-FFF2-40B4-BE49-F238E27FC236}">
              <a16:creationId xmlns="" xmlns:a16="http://schemas.microsoft.com/office/drawing/2014/main" id="{00000000-0008-0000-0000-00008C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397" name="Text Box 4">
          <a:extLst>
            <a:ext uri="{FF2B5EF4-FFF2-40B4-BE49-F238E27FC236}">
              <a16:creationId xmlns="" xmlns:a16="http://schemas.microsoft.com/office/drawing/2014/main" id="{00000000-0008-0000-0000-00008D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398" name="Text Box 4">
          <a:extLst>
            <a:ext uri="{FF2B5EF4-FFF2-40B4-BE49-F238E27FC236}">
              <a16:creationId xmlns="" xmlns:a16="http://schemas.microsoft.com/office/drawing/2014/main" id="{00000000-0008-0000-0000-00008E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399" name="Text Box 4">
          <a:extLst>
            <a:ext uri="{FF2B5EF4-FFF2-40B4-BE49-F238E27FC236}">
              <a16:creationId xmlns="" xmlns:a16="http://schemas.microsoft.com/office/drawing/2014/main" id="{00000000-0008-0000-0000-00008F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00" name="Text Box 4">
          <a:extLst>
            <a:ext uri="{FF2B5EF4-FFF2-40B4-BE49-F238E27FC236}">
              <a16:creationId xmlns="" xmlns:a16="http://schemas.microsoft.com/office/drawing/2014/main" id="{00000000-0008-0000-0000-000090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01" name="Text Box 4">
          <a:extLst>
            <a:ext uri="{FF2B5EF4-FFF2-40B4-BE49-F238E27FC236}">
              <a16:creationId xmlns="" xmlns:a16="http://schemas.microsoft.com/office/drawing/2014/main" id="{00000000-0008-0000-0000-000091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02" name="Text Box 4">
          <a:extLst>
            <a:ext uri="{FF2B5EF4-FFF2-40B4-BE49-F238E27FC236}">
              <a16:creationId xmlns="" xmlns:a16="http://schemas.microsoft.com/office/drawing/2014/main" id="{00000000-0008-0000-0000-000092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03" name="Text Box 4">
          <a:extLst>
            <a:ext uri="{FF2B5EF4-FFF2-40B4-BE49-F238E27FC236}">
              <a16:creationId xmlns="" xmlns:a16="http://schemas.microsoft.com/office/drawing/2014/main" id="{00000000-0008-0000-0000-000093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04" name="Text Box 4">
          <a:extLst>
            <a:ext uri="{FF2B5EF4-FFF2-40B4-BE49-F238E27FC236}">
              <a16:creationId xmlns="" xmlns:a16="http://schemas.microsoft.com/office/drawing/2014/main" id="{00000000-0008-0000-0000-000094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05" name="Text Box 4">
          <a:extLst>
            <a:ext uri="{FF2B5EF4-FFF2-40B4-BE49-F238E27FC236}">
              <a16:creationId xmlns="" xmlns:a16="http://schemas.microsoft.com/office/drawing/2014/main" id="{00000000-0008-0000-0000-000095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06" name="Text Box 4">
          <a:extLst>
            <a:ext uri="{FF2B5EF4-FFF2-40B4-BE49-F238E27FC236}">
              <a16:creationId xmlns="" xmlns:a16="http://schemas.microsoft.com/office/drawing/2014/main" id="{00000000-0008-0000-0000-000096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07" name="Text Box 4">
          <a:extLst>
            <a:ext uri="{FF2B5EF4-FFF2-40B4-BE49-F238E27FC236}">
              <a16:creationId xmlns="" xmlns:a16="http://schemas.microsoft.com/office/drawing/2014/main" id="{00000000-0008-0000-0000-000097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08" name="Text Box 4">
          <a:extLst>
            <a:ext uri="{FF2B5EF4-FFF2-40B4-BE49-F238E27FC236}">
              <a16:creationId xmlns="" xmlns:a16="http://schemas.microsoft.com/office/drawing/2014/main" id="{00000000-0008-0000-0000-000098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09" name="Text Box 4">
          <a:extLst>
            <a:ext uri="{FF2B5EF4-FFF2-40B4-BE49-F238E27FC236}">
              <a16:creationId xmlns="" xmlns:a16="http://schemas.microsoft.com/office/drawing/2014/main" id="{00000000-0008-0000-0000-000099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10" name="Text Box 4">
          <a:extLst>
            <a:ext uri="{FF2B5EF4-FFF2-40B4-BE49-F238E27FC236}">
              <a16:creationId xmlns="" xmlns:a16="http://schemas.microsoft.com/office/drawing/2014/main" id="{00000000-0008-0000-0000-00009A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11" name="Text Box 4">
          <a:extLst>
            <a:ext uri="{FF2B5EF4-FFF2-40B4-BE49-F238E27FC236}">
              <a16:creationId xmlns="" xmlns:a16="http://schemas.microsoft.com/office/drawing/2014/main" id="{00000000-0008-0000-0000-00009B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12" name="Text Box 4">
          <a:extLst>
            <a:ext uri="{FF2B5EF4-FFF2-40B4-BE49-F238E27FC236}">
              <a16:creationId xmlns="" xmlns:a16="http://schemas.microsoft.com/office/drawing/2014/main" id="{00000000-0008-0000-0000-00009C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13" name="Text Box 4">
          <a:extLst>
            <a:ext uri="{FF2B5EF4-FFF2-40B4-BE49-F238E27FC236}">
              <a16:creationId xmlns="" xmlns:a16="http://schemas.microsoft.com/office/drawing/2014/main" id="{00000000-0008-0000-0000-00009D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14" name="Text Box 4">
          <a:extLst>
            <a:ext uri="{FF2B5EF4-FFF2-40B4-BE49-F238E27FC236}">
              <a16:creationId xmlns="" xmlns:a16="http://schemas.microsoft.com/office/drawing/2014/main" id="{00000000-0008-0000-0000-00009E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15" name="Text Box 4">
          <a:extLst>
            <a:ext uri="{FF2B5EF4-FFF2-40B4-BE49-F238E27FC236}">
              <a16:creationId xmlns="" xmlns:a16="http://schemas.microsoft.com/office/drawing/2014/main" id="{00000000-0008-0000-0000-00009F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16" name="Text Box 4">
          <a:extLst>
            <a:ext uri="{FF2B5EF4-FFF2-40B4-BE49-F238E27FC236}">
              <a16:creationId xmlns="" xmlns:a16="http://schemas.microsoft.com/office/drawing/2014/main" id="{00000000-0008-0000-0000-0000A0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17" name="Text Box 4">
          <a:extLst>
            <a:ext uri="{FF2B5EF4-FFF2-40B4-BE49-F238E27FC236}">
              <a16:creationId xmlns="" xmlns:a16="http://schemas.microsoft.com/office/drawing/2014/main" id="{00000000-0008-0000-0000-0000A1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18" name="Text Box 4">
          <a:extLst>
            <a:ext uri="{FF2B5EF4-FFF2-40B4-BE49-F238E27FC236}">
              <a16:creationId xmlns="" xmlns:a16="http://schemas.microsoft.com/office/drawing/2014/main" id="{00000000-0008-0000-0000-0000A2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19" name="Text Box 4">
          <a:extLst>
            <a:ext uri="{FF2B5EF4-FFF2-40B4-BE49-F238E27FC236}">
              <a16:creationId xmlns="" xmlns:a16="http://schemas.microsoft.com/office/drawing/2014/main" id="{00000000-0008-0000-0000-0000A3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47625</xdr:rowOff>
    </xdr:to>
    <xdr:sp macro="" textlink="">
      <xdr:nvSpPr>
        <xdr:cNvPr id="420" name="Text Box 4">
          <a:extLst>
            <a:ext uri="{FF2B5EF4-FFF2-40B4-BE49-F238E27FC236}">
              <a16:creationId xmlns="" xmlns:a16="http://schemas.microsoft.com/office/drawing/2014/main" id="{00000000-0008-0000-0000-0000A401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47625</xdr:rowOff>
    </xdr:to>
    <xdr:sp macro="" textlink="">
      <xdr:nvSpPr>
        <xdr:cNvPr id="421" name="Text Box 4">
          <a:extLst>
            <a:ext uri="{FF2B5EF4-FFF2-40B4-BE49-F238E27FC236}">
              <a16:creationId xmlns="" xmlns:a16="http://schemas.microsoft.com/office/drawing/2014/main" id="{00000000-0008-0000-0000-0000A501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22" name="Text Box 4">
          <a:extLst>
            <a:ext uri="{FF2B5EF4-FFF2-40B4-BE49-F238E27FC236}">
              <a16:creationId xmlns="" xmlns:a16="http://schemas.microsoft.com/office/drawing/2014/main" id="{00000000-0008-0000-0000-0000A6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23" name="Text Box 4">
          <a:extLst>
            <a:ext uri="{FF2B5EF4-FFF2-40B4-BE49-F238E27FC236}">
              <a16:creationId xmlns="" xmlns:a16="http://schemas.microsoft.com/office/drawing/2014/main" id="{00000000-0008-0000-0000-0000A7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47625</xdr:rowOff>
    </xdr:to>
    <xdr:sp macro="" textlink="">
      <xdr:nvSpPr>
        <xdr:cNvPr id="424" name="Text Box 4">
          <a:extLst>
            <a:ext uri="{FF2B5EF4-FFF2-40B4-BE49-F238E27FC236}">
              <a16:creationId xmlns="" xmlns:a16="http://schemas.microsoft.com/office/drawing/2014/main" id="{00000000-0008-0000-0000-0000A801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47625</xdr:rowOff>
    </xdr:to>
    <xdr:sp macro="" textlink="">
      <xdr:nvSpPr>
        <xdr:cNvPr id="425" name="Text Box 4">
          <a:extLst>
            <a:ext uri="{FF2B5EF4-FFF2-40B4-BE49-F238E27FC236}">
              <a16:creationId xmlns="" xmlns:a16="http://schemas.microsoft.com/office/drawing/2014/main" id="{00000000-0008-0000-0000-0000A901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26" name="Text Box 4">
          <a:extLst>
            <a:ext uri="{FF2B5EF4-FFF2-40B4-BE49-F238E27FC236}">
              <a16:creationId xmlns="" xmlns:a16="http://schemas.microsoft.com/office/drawing/2014/main" id="{00000000-0008-0000-0000-0000AA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27" name="Text Box 4">
          <a:extLst>
            <a:ext uri="{FF2B5EF4-FFF2-40B4-BE49-F238E27FC236}">
              <a16:creationId xmlns="" xmlns:a16="http://schemas.microsoft.com/office/drawing/2014/main" id="{00000000-0008-0000-0000-0000AB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28" name="Text Box 4">
          <a:extLst>
            <a:ext uri="{FF2B5EF4-FFF2-40B4-BE49-F238E27FC236}">
              <a16:creationId xmlns="" xmlns:a16="http://schemas.microsoft.com/office/drawing/2014/main" id="{00000000-0008-0000-0000-0000AC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29" name="Text Box 4">
          <a:extLst>
            <a:ext uri="{FF2B5EF4-FFF2-40B4-BE49-F238E27FC236}">
              <a16:creationId xmlns="" xmlns:a16="http://schemas.microsoft.com/office/drawing/2014/main" id="{00000000-0008-0000-0000-0000AD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30" name="Text Box 4">
          <a:extLst>
            <a:ext uri="{FF2B5EF4-FFF2-40B4-BE49-F238E27FC236}">
              <a16:creationId xmlns="" xmlns:a16="http://schemas.microsoft.com/office/drawing/2014/main" id="{00000000-0008-0000-0000-0000AE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31" name="Text Box 4">
          <a:extLst>
            <a:ext uri="{FF2B5EF4-FFF2-40B4-BE49-F238E27FC236}">
              <a16:creationId xmlns="" xmlns:a16="http://schemas.microsoft.com/office/drawing/2014/main" id="{00000000-0008-0000-0000-0000AF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32" name="Text Box 4">
          <a:extLst>
            <a:ext uri="{FF2B5EF4-FFF2-40B4-BE49-F238E27FC236}">
              <a16:creationId xmlns="" xmlns:a16="http://schemas.microsoft.com/office/drawing/2014/main" id="{00000000-0008-0000-0000-0000B0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33" name="Text Box 4">
          <a:extLst>
            <a:ext uri="{FF2B5EF4-FFF2-40B4-BE49-F238E27FC236}">
              <a16:creationId xmlns="" xmlns:a16="http://schemas.microsoft.com/office/drawing/2014/main" id="{00000000-0008-0000-0000-0000B1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34" name="Text Box 4">
          <a:extLst>
            <a:ext uri="{FF2B5EF4-FFF2-40B4-BE49-F238E27FC236}">
              <a16:creationId xmlns="" xmlns:a16="http://schemas.microsoft.com/office/drawing/2014/main" id="{00000000-0008-0000-0000-0000B2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35" name="Text Box 4">
          <a:extLst>
            <a:ext uri="{FF2B5EF4-FFF2-40B4-BE49-F238E27FC236}">
              <a16:creationId xmlns="" xmlns:a16="http://schemas.microsoft.com/office/drawing/2014/main" id="{00000000-0008-0000-0000-0000B3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36" name="Text Box 4">
          <a:extLst>
            <a:ext uri="{FF2B5EF4-FFF2-40B4-BE49-F238E27FC236}">
              <a16:creationId xmlns="" xmlns:a16="http://schemas.microsoft.com/office/drawing/2014/main" id="{00000000-0008-0000-0000-0000B4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37" name="Text Box 4">
          <a:extLst>
            <a:ext uri="{FF2B5EF4-FFF2-40B4-BE49-F238E27FC236}">
              <a16:creationId xmlns="" xmlns:a16="http://schemas.microsoft.com/office/drawing/2014/main" id="{00000000-0008-0000-0000-0000B5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38" name="Text Box 4">
          <a:extLst>
            <a:ext uri="{FF2B5EF4-FFF2-40B4-BE49-F238E27FC236}">
              <a16:creationId xmlns="" xmlns:a16="http://schemas.microsoft.com/office/drawing/2014/main" id="{00000000-0008-0000-0000-0000B6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39" name="Text Box 4">
          <a:extLst>
            <a:ext uri="{FF2B5EF4-FFF2-40B4-BE49-F238E27FC236}">
              <a16:creationId xmlns="" xmlns:a16="http://schemas.microsoft.com/office/drawing/2014/main" id="{00000000-0008-0000-0000-0000B7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40" name="Text Box 4">
          <a:extLst>
            <a:ext uri="{FF2B5EF4-FFF2-40B4-BE49-F238E27FC236}">
              <a16:creationId xmlns="" xmlns:a16="http://schemas.microsoft.com/office/drawing/2014/main" id="{00000000-0008-0000-0000-0000B8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41" name="Text Box 4">
          <a:extLst>
            <a:ext uri="{FF2B5EF4-FFF2-40B4-BE49-F238E27FC236}">
              <a16:creationId xmlns="" xmlns:a16="http://schemas.microsoft.com/office/drawing/2014/main" id="{00000000-0008-0000-0000-0000B9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42" name="Text Box 4">
          <a:extLst>
            <a:ext uri="{FF2B5EF4-FFF2-40B4-BE49-F238E27FC236}">
              <a16:creationId xmlns="" xmlns:a16="http://schemas.microsoft.com/office/drawing/2014/main" id="{00000000-0008-0000-0000-0000BA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43" name="Text Box 4">
          <a:extLst>
            <a:ext uri="{FF2B5EF4-FFF2-40B4-BE49-F238E27FC236}">
              <a16:creationId xmlns="" xmlns:a16="http://schemas.microsoft.com/office/drawing/2014/main" id="{00000000-0008-0000-0000-0000BB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44" name="Text Box 4">
          <a:extLst>
            <a:ext uri="{FF2B5EF4-FFF2-40B4-BE49-F238E27FC236}">
              <a16:creationId xmlns="" xmlns:a16="http://schemas.microsoft.com/office/drawing/2014/main" id="{00000000-0008-0000-0000-0000BC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45" name="Text Box 4">
          <a:extLst>
            <a:ext uri="{FF2B5EF4-FFF2-40B4-BE49-F238E27FC236}">
              <a16:creationId xmlns="" xmlns:a16="http://schemas.microsoft.com/office/drawing/2014/main" id="{00000000-0008-0000-0000-0000BD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46" name="Text Box 4">
          <a:extLst>
            <a:ext uri="{FF2B5EF4-FFF2-40B4-BE49-F238E27FC236}">
              <a16:creationId xmlns="" xmlns:a16="http://schemas.microsoft.com/office/drawing/2014/main" id="{00000000-0008-0000-0000-0000BE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47" name="Text Box 4">
          <a:extLst>
            <a:ext uri="{FF2B5EF4-FFF2-40B4-BE49-F238E27FC236}">
              <a16:creationId xmlns="" xmlns:a16="http://schemas.microsoft.com/office/drawing/2014/main" id="{00000000-0008-0000-0000-0000BF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47625</xdr:rowOff>
    </xdr:to>
    <xdr:sp macro="" textlink="">
      <xdr:nvSpPr>
        <xdr:cNvPr id="448" name="Text Box 4">
          <a:extLst>
            <a:ext uri="{FF2B5EF4-FFF2-40B4-BE49-F238E27FC236}">
              <a16:creationId xmlns="" xmlns:a16="http://schemas.microsoft.com/office/drawing/2014/main" id="{00000000-0008-0000-0000-0000C001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47625</xdr:rowOff>
    </xdr:to>
    <xdr:sp macro="" textlink="">
      <xdr:nvSpPr>
        <xdr:cNvPr id="449" name="Text Box 4">
          <a:extLst>
            <a:ext uri="{FF2B5EF4-FFF2-40B4-BE49-F238E27FC236}">
              <a16:creationId xmlns="" xmlns:a16="http://schemas.microsoft.com/office/drawing/2014/main" id="{00000000-0008-0000-0000-0000C101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50" name="Text Box 4">
          <a:extLst>
            <a:ext uri="{FF2B5EF4-FFF2-40B4-BE49-F238E27FC236}">
              <a16:creationId xmlns="" xmlns:a16="http://schemas.microsoft.com/office/drawing/2014/main" id="{00000000-0008-0000-0000-0000C2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51" name="Text Box 4">
          <a:extLst>
            <a:ext uri="{FF2B5EF4-FFF2-40B4-BE49-F238E27FC236}">
              <a16:creationId xmlns="" xmlns:a16="http://schemas.microsoft.com/office/drawing/2014/main" id="{00000000-0008-0000-0000-0000C3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47625</xdr:rowOff>
    </xdr:to>
    <xdr:sp macro="" textlink="">
      <xdr:nvSpPr>
        <xdr:cNvPr id="452" name="Text Box 4">
          <a:extLst>
            <a:ext uri="{FF2B5EF4-FFF2-40B4-BE49-F238E27FC236}">
              <a16:creationId xmlns="" xmlns:a16="http://schemas.microsoft.com/office/drawing/2014/main" id="{00000000-0008-0000-0000-0000C401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47625</xdr:rowOff>
    </xdr:to>
    <xdr:sp macro="" textlink="">
      <xdr:nvSpPr>
        <xdr:cNvPr id="453" name="Text Box 4">
          <a:extLst>
            <a:ext uri="{FF2B5EF4-FFF2-40B4-BE49-F238E27FC236}">
              <a16:creationId xmlns="" xmlns:a16="http://schemas.microsoft.com/office/drawing/2014/main" id="{00000000-0008-0000-0000-0000C501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54" name="Text Box 4">
          <a:extLst>
            <a:ext uri="{FF2B5EF4-FFF2-40B4-BE49-F238E27FC236}">
              <a16:creationId xmlns="" xmlns:a16="http://schemas.microsoft.com/office/drawing/2014/main" id="{00000000-0008-0000-0000-0000C6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55" name="Text Box 4">
          <a:extLst>
            <a:ext uri="{FF2B5EF4-FFF2-40B4-BE49-F238E27FC236}">
              <a16:creationId xmlns="" xmlns:a16="http://schemas.microsoft.com/office/drawing/2014/main" id="{00000000-0008-0000-0000-0000C7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56" name="Text Box 4">
          <a:extLst>
            <a:ext uri="{FF2B5EF4-FFF2-40B4-BE49-F238E27FC236}">
              <a16:creationId xmlns="" xmlns:a16="http://schemas.microsoft.com/office/drawing/2014/main" id="{00000000-0008-0000-0000-0000C8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57" name="Text Box 4">
          <a:extLst>
            <a:ext uri="{FF2B5EF4-FFF2-40B4-BE49-F238E27FC236}">
              <a16:creationId xmlns="" xmlns:a16="http://schemas.microsoft.com/office/drawing/2014/main" id="{00000000-0008-0000-0000-0000C9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58" name="Text Box 4">
          <a:extLst>
            <a:ext uri="{FF2B5EF4-FFF2-40B4-BE49-F238E27FC236}">
              <a16:creationId xmlns="" xmlns:a16="http://schemas.microsoft.com/office/drawing/2014/main" id="{00000000-0008-0000-0000-0000CA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59" name="Text Box 4">
          <a:extLst>
            <a:ext uri="{FF2B5EF4-FFF2-40B4-BE49-F238E27FC236}">
              <a16:creationId xmlns="" xmlns:a16="http://schemas.microsoft.com/office/drawing/2014/main" id="{00000000-0008-0000-0000-0000CB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60" name="Text Box 4">
          <a:extLst>
            <a:ext uri="{FF2B5EF4-FFF2-40B4-BE49-F238E27FC236}">
              <a16:creationId xmlns="" xmlns:a16="http://schemas.microsoft.com/office/drawing/2014/main" id="{00000000-0008-0000-0000-0000CC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61" name="Text Box 4">
          <a:extLst>
            <a:ext uri="{FF2B5EF4-FFF2-40B4-BE49-F238E27FC236}">
              <a16:creationId xmlns="" xmlns:a16="http://schemas.microsoft.com/office/drawing/2014/main" id="{00000000-0008-0000-0000-0000CD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62" name="Text Box 4">
          <a:extLst>
            <a:ext uri="{FF2B5EF4-FFF2-40B4-BE49-F238E27FC236}">
              <a16:creationId xmlns="" xmlns:a16="http://schemas.microsoft.com/office/drawing/2014/main" id="{00000000-0008-0000-0000-0000CE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63" name="Text Box 4">
          <a:extLst>
            <a:ext uri="{FF2B5EF4-FFF2-40B4-BE49-F238E27FC236}">
              <a16:creationId xmlns="" xmlns:a16="http://schemas.microsoft.com/office/drawing/2014/main" id="{00000000-0008-0000-0000-0000CF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64" name="Text Box 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65" name="Text Box 4">
          <a:extLst>
            <a:ext uri="{FF2B5EF4-FFF2-40B4-BE49-F238E27FC236}">
              <a16:creationId xmlns="" xmlns:a16="http://schemas.microsoft.com/office/drawing/2014/main" id="{00000000-0008-0000-0000-0000D1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66" name="Text Box 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67" name="Text Box 4">
          <a:extLst>
            <a:ext uri="{FF2B5EF4-FFF2-40B4-BE49-F238E27FC236}">
              <a16:creationId xmlns="" xmlns:a16="http://schemas.microsoft.com/office/drawing/2014/main" id="{00000000-0008-0000-0000-0000D3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68" name="Text Box 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69" name="Text Box 4">
          <a:extLst>
            <a:ext uri="{FF2B5EF4-FFF2-40B4-BE49-F238E27FC236}">
              <a16:creationId xmlns="" xmlns:a16="http://schemas.microsoft.com/office/drawing/2014/main" id="{00000000-0008-0000-0000-0000D5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70" name="Text Box 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71" name="Text Box 4">
          <a:extLst>
            <a:ext uri="{FF2B5EF4-FFF2-40B4-BE49-F238E27FC236}">
              <a16:creationId xmlns="" xmlns:a16="http://schemas.microsoft.com/office/drawing/2014/main" id="{00000000-0008-0000-0000-0000D7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72" name="Text Box 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73" name="Text Box 4">
          <a:extLst>
            <a:ext uri="{FF2B5EF4-FFF2-40B4-BE49-F238E27FC236}">
              <a16:creationId xmlns="" xmlns:a16="http://schemas.microsoft.com/office/drawing/2014/main" id="{00000000-0008-0000-0000-0000D9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74" name="Text Box 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75" name="Text Box 4">
          <a:extLst>
            <a:ext uri="{FF2B5EF4-FFF2-40B4-BE49-F238E27FC236}">
              <a16:creationId xmlns="" xmlns:a16="http://schemas.microsoft.com/office/drawing/2014/main" id="{00000000-0008-0000-0000-0000DB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76" name="Text Box 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77" name="Text Box 4">
          <a:extLst>
            <a:ext uri="{FF2B5EF4-FFF2-40B4-BE49-F238E27FC236}">
              <a16:creationId xmlns="" xmlns:a16="http://schemas.microsoft.com/office/drawing/2014/main" id="{00000000-0008-0000-0000-0000DD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78" name="Text Box 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79" name="Text Box 4">
          <a:extLst>
            <a:ext uri="{FF2B5EF4-FFF2-40B4-BE49-F238E27FC236}">
              <a16:creationId xmlns="" xmlns:a16="http://schemas.microsoft.com/office/drawing/2014/main" id="{00000000-0008-0000-0000-0000DF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80" name="Text Box 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81" name="Text Box 4">
          <a:extLst>
            <a:ext uri="{FF2B5EF4-FFF2-40B4-BE49-F238E27FC236}">
              <a16:creationId xmlns="" xmlns:a16="http://schemas.microsoft.com/office/drawing/2014/main" id="{00000000-0008-0000-0000-0000E1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82" name="Text Box 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66675</xdr:colOff>
      <xdr:row>151</xdr:row>
      <xdr:rowOff>57150</xdr:rowOff>
    </xdr:to>
    <xdr:sp macro="" textlink="">
      <xdr:nvSpPr>
        <xdr:cNvPr id="483" name="Text Box 4">
          <a:extLst>
            <a:ext uri="{FF2B5EF4-FFF2-40B4-BE49-F238E27FC236}">
              <a16:creationId xmlns="" xmlns:a16="http://schemas.microsoft.com/office/drawing/2014/main" id="{00000000-0008-0000-0000-0000E3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84" name="Text Box 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85" name="Text Box 4">
          <a:extLst>
            <a:ext uri="{FF2B5EF4-FFF2-40B4-BE49-F238E27FC236}">
              <a16:creationId xmlns="" xmlns:a16="http://schemas.microsoft.com/office/drawing/2014/main" id="{00000000-0008-0000-0000-0000E5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86" name="Text Box 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151</xdr:row>
      <xdr:rowOff>0</xdr:rowOff>
    </xdr:from>
    <xdr:to>
      <xdr:col>0</xdr:col>
      <xdr:colOff>266700</xdr:colOff>
      <xdr:row>151</xdr:row>
      <xdr:rowOff>38100</xdr:rowOff>
    </xdr:to>
    <xdr:sp macro="" textlink="">
      <xdr:nvSpPr>
        <xdr:cNvPr id="487" name="Text Box 4">
          <a:extLst>
            <a:ext uri="{FF2B5EF4-FFF2-40B4-BE49-F238E27FC236}">
              <a16:creationId xmlns="" xmlns:a16="http://schemas.microsoft.com/office/drawing/2014/main" id="{00000000-0008-0000-0000-0000E7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335</xdr:row>
      <xdr:rowOff>0</xdr:rowOff>
    </xdr:from>
    <xdr:to>
      <xdr:col>0</xdr:col>
      <xdr:colOff>66675</xdr:colOff>
      <xdr:row>335</xdr:row>
      <xdr:rowOff>57150</xdr:rowOff>
    </xdr:to>
    <xdr:sp macro="" textlink="">
      <xdr:nvSpPr>
        <xdr:cNvPr id="488" name="Text Box 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335</xdr:row>
      <xdr:rowOff>0</xdr:rowOff>
    </xdr:from>
    <xdr:to>
      <xdr:col>0</xdr:col>
      <xdr:colOff>66675</xdr:colOff>
      <xdr:row>335</xdr:row>
      <xdr:rowOff>57150</xdr:rowOff>
    </xdr:to>
    <xdr:sp macro="" textlink="">
      <xdr:nvSpPr>
        <xdr:cNvPr id="489" name="Text Box 4">
          <a:extLst>
            <a:ext uri="{FF2B5EF4-FFF2-40B4-BE49-F238E27FC236}">
              <a16:creationId xmlns="" xmlns:a16="http://schemas.microsoft.com/office/drawing/2014/main" id="{00000000-0008-0000-0000-0000E9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335</xdr:row>
      <xdr:rowOff>0</xdr:rowOff>
    </xdr:from>
    <xdr:to>
      <xdr:col>0</xdr:col>
      <xdr:colOff>66675</xdr:colOff>
      <xdr:row>335</xdr:row>
      <xdr:rowOff>57150</xdr:rowOff>
    </xdr:to>
    <xdr:sp macro="" textlink="">
      <xdr:nvSpPr>
        <xdr:cNvPr id="490" name="Text Box 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335</xdr:row>
      <xdr:rowOff>0</xdr:rowOff>
    </xdr:from>
    <xdr:to>
      <xdr:col>0</xdr:col>
      <xdr:colOff>66675</xdr:colOff>
      <xdr:row>335</xdr:row>
      <xdr:rowOff>57150</xdr:rowOff>
    </xdr:to>
    <xdr:sp macro="" textlink="">
      <xdr:nvSpPr>
        <xdr:cNvPr id="491" name="Text Box 4">
          <a:extLst>
            <a:ext uri="{FF2B5EF4-FFF2-40B4-BE49-F238E27FC236}">
              <a16:creationId xmlns="" xmlns:a16="http://schemas.microsoft.com/office/drawing/2014/main" id="{00000000-0008-0000-0000-0000EB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335</xdr:row>
      <xdr:rowOff>0</xdr:rowOff>
    </xdr:from>
    <xdr:to>
      <xdr:col>0</xdr:col>
      <xdr:colOff>66675</xdr:colOff>
      <xdr:row>335</xdr:row>
      <xdr:rowOff>57150</xdr:rowOff>
    </xdr:to>
    <xdr:sp macro="" textlink="">
      <xdr:nvSpPr>
        <xdr:cNvPr id="492" name="Text Box 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335</xdr:row>
      <xdr:rowOff>0</xdr:rowOff>
    </xdr:from>
    <xdr:to>
      <xdr:col>0</xdr:col>
      <xdr:colOff>66675</xdr:colOff>
      <xdr:row>335</xdr:row>
      <xdr:rowOff>57150</xdr:rowOff>
    </xdr:to>
    <xdr:sp macro="" textlink="">
      <xdr:nvSpPr>
        <xdr:cNvPr id="493" name="Text Box 4">
          <a:extLst>
            <a:ext uri="{FF2B5EF4-FFF2-40B4-BE49-F238E27FC236}">
              <a16:creationId xmlns="" xmlns:a16="http://schemas.microsoft.com/office/drawing/2014/main" id="{00000000-0008-0000-0000-0000ED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335</xdr:row>
      <xdr:rowOff>0</xdr:rowOff>
    </xdr:from>
    <xdr:to>
      <xdr:col>0</xdr:col>
      <xdr:colOff>66675</xdr:colOff>
      <xdr:row>335</xdr:row>
      <xdr:rowOff>57150</xdr:rowOff>
    </xdr:to>
    <xdr:sp macro="" textlink="">
      <xdr:nvSpPr>
        <xdr:cNvPr id="494" name="Text Box 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335</xdr:row>
      <xdr:rowOff>0</xdr:rowOff>
    </xdr:from>
    <xdr:to>
      <xdr:col>0</xdr:col>
      <xdr:colOff>66675</xdr:colOff>
      <xdr:row>335</xdr:row>
      <xdr:rowOff>57150</xdr:rowOff>
    </xdr:to>
    <xdr:sp macro="" textlink="">
      <xdr:nvSpPr>
        <xdr:cNvPr id="495" name="Text Box 4">
          <a:extLst>
            <a:ext uri="{FF2B5EF4-FFF2-40B4-BE49-F238E27FC236}">
              <a16:creationId xmlns="" xmlns:a16="http://schemas.microsoft.com/office/drawing/2014/main" id="{00000000-0008-0000-0000-0000EF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335</xdr:row>
      <xdr:rowOff>0</xdr:rowOff>
    </xdr:from>
    <xdr:to>
      <xdr:col>0</xdr:col>
      <xdr:colOff>66675</xdr:colOff>
      <xdr:row>335</xdr:row>
      <xdr:rowOff>57150</xdr:rowOff>
    </xdr:to>
    <xdr:sp macro="" textlink="">
      <xdr:nvSpPr>
        <xdr:cNvPr id="496" name="Text Box 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335</xdr:row>
      <xdr:rowOff>0</xdr:rowOff>
    </xdr:from>
    <xdr:to>
      <xdr:col>0</xdr:col>
      <xdr:colOff>66675</xdr:colOff>
      <xdr:row>335</xdr:row>
      <xdr:rowOff>57150</xdr:rowOff>
    </xdr:to>
    <xdr:sp macro="" textlink="">
      <xdr:nvSpPr>
        <xdr:cNvPr id="497" name="Text Box 4">
          <a:extLst>
            <a:ext uri="{FF2B5EF4-FFF2-40B4-BE49-F238E27FC236}">
              <a16:creationId xmlns="" xmlns:a16="http://schemas.microsoft.com/office/drawing/2014/main" id="{00000000-0008-0000-0000-0000F1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335</xdr:row>
      <xdr:rowOff>0</xdr:rowOff>
    </xdr:from>
    <xdr:to>
      <xdr:col>0</xdr:col>
      <xdr:colOff>66675</xdr:colOff>
      <xdr:row>335</xdr:row>
      <xdr:rowOff>57150</xdr:rowOff>
    </xdr:to>
    <xdr:sp macro="" textlink="">
      <xdr:nvSpPr>
        <xdr:cNvPr id="498" name="Text Box 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335</xdr:row>
      <xdr:rowOff>0</xdr:rowOff>
    </xdr:from>
    <xdr:to>
      <xdr:col>0</xdr:col>
      <xdr:colOff>66675</xdr:colOff>
      <xdr:row>335</xdr:row>
      <xdr:rowOff>57150</xdr:rowOff>
    </xdr:to>
    <xdr:sp macro="" textlink="">
      <xdr:nvSpPr>
        <xdr:cNvPr id="499" name="Text Box 4">
          <a:extLst>
            <a:ext uri="{FF2B5EF4-FFF2-40B4-BE49-F238E27FC236}">
              <a16:creationId xmlns="" xmlns:a16="http://schemas.microsoft.com/office/drawing/2014/main" id="{00000000-0008-0000-0000-0000F3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335</xdr:row>
      <xdr:rowOff>0</xdr:rowOff>
    </xdr:from>
    <xdr:to>
      <xdr:col>0</xdr:col>
      <xdr:colOff>266700</xdr:colOff>
      <xdr:row>335</xdr:row>
      <xdr:rowOff>38100</xdr:rowOff>
    </xdr:to>
    <xdr:sp macro="" textlink="">
      <xdr:nvSpPr>
        <xdr:cNvPr id="500" name="Text Box 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0" y="150990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335</xdr:row>
      <xdr:rowOff>0</xdr:rowOff>
    </xdr:from>
    <xdr:to>
      <xdr:col>0</xdr:col>
      <xdr:colOff>266700</xdr:colOff>
      <xdr:row>335</xdr:row>
      <xdr:rowOff>38100</xdr:rowOff>
    </xdr:to>
    <xdr:sp macro="" textlink="">
      <xdr:nvSpPr>
        <xdr:cNvPr id="501" name="Text Box 4">
          <a:extLst>
            <a:ext uri="{FF2B5EF4-FFF2-40B4-BE49-F238E27FC236}">
              <a16:creationId xmlns="" xmlns:a16="http://schemas.microsoft.com/office/drawing/2014/main" id="{00000000-0008-0000-0000-0000F5010000}"/>
            </a:ext>
          </a:extLst>
        </xdr:cNvPr>
        <xdr:cNvSpPr txBox="1">
          <a:spLocks noChangeArrowheads="1"/>
        </xdr:cNvSpPr>
      </xdr:nvSpPr>
      <xdr:spPr bwMode="auto">
        <a:xfrm>
          <a:off x="0" y="150990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335</xdr:row>
      <xdr:rowOff>0</xdr:rowOff>
    </xdr:from>
    <xdr:to>
      <xdr:col>0</xdr:col>
      <xdr:colOff>266700</xdr:colOff>
      <xdr:row>335</xdr:row>
      <xdr:rowOff>38100</xdr:rowOff>
    </xdr:to>
    <xdr:sp macro="" textlink="">
      <xdr:nvSpPr>
        <xdr:cNvPr id="502" name="Text Box 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0" y="150990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335</xdr:row>
      <xdr:rowOff>0</xdr:rowOff>
    </xdr:from>
    <xdr:to>
      <xdr:col>0</xdr:col>
      <xdr:colOff>266700</xdr:colOff>
      <xdr:row>335</xdr:row>
      <xdr:rowOff>38100</xdr:rowOff>
    </xdr:to>
    <xdr:sp macro="" textlink="">
      <xdr:nvSpPr>
        <xdr:cNvPr id="503" name="Text Box 4">
          <a:extLst>
            <a:ext uri="{FF2B5EF4-FFF2-40B4-BE49-F238E27FC236}">
              <a16:creationId xmlns="" xmlns:a16="http://schemas.microsoft.com/office/drawing/2014/main" id="{00000000-0008-0000-0000-0000F7010000}"/>
            </a:ext>
          </a:extLst>
        </xdr:cNvPr>
        <xdr:cNvSpPr txBox="1">
          <a:spLocks noChangeArrowheads="1"/>
        </xdr:cNvSpPr>
      </xdr:nvSpPr>
      <xdr:spPr bwMode="auto">
        <a:xfrm>
          <a:off x="0" y="150990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336</xdr:row>
      <xdr:rowOff>0</xdr:rowOff>
    </xdr:from>
    <xdr:ext cx="66675" cy="57150"/>
    <xdr:sp macro="" textlink="">
      <xdr:nvSpPr>
        <xdr:cNvPr id="504" name="Text Box 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336</xdr:row>
      <xdr:rowOff>0</xdr:rowOff>
    </xdr:from>
    <xdr:ext cx="66675" cy="57150"/>
    <xdr:sp macro="" textlink="">
      <xdr:nvSpPr>
        <xdr:cNvPr id="505" name="Text Box 4">
          <a:extLst>
            <a:ext uri="{FF2B5EF4-FFF2-40B4-BE49-F238E27FC236}">
              <a16:creationId xmlns="" xmlns:a16="http://schemas.microsoft.com/office/drawing/2014/main" id="{00000000-0008-0000-0000-0000F901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336</xdr:row>
      <xdr:rowOff>0</xdr:rowOff>
    </xdr:from>
    <xdr:ext cx="66675" cy="57150"/>
    <xdr:sp macro="" textlink="">
      <xdr:nvSpPr>
        <xdr:cNvPr id="506" name="Text Box 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336</xdr:row>
      <xdr:rowOff>0</xdr:rowOff>
    </xdr:from>
    <xdr:ext cx="66675" cy="57150"/>
    <xdr:sp macro="" textlink="">
      <xdr:nvSpPr>
        <xdr:cNvPr id="507" name="Text Box 4">
          <a:extLst>
            <a:ext uri="{FF2B5EF4-FFF2-40B4-BE49-F238E27FC236}">
              <a16:creationId xmlns="" xmlns:a16="http://schemas.microsoft.com/office/drawing/2014/main" id="{00000000-0008-0000-0000-0000FB01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336</xdr:row>
      <xdr:rowOff>0</xdr:rowOff>
    </xdr:from>
    <xdr:ext cx="66675" cy="57150"/>
    <xdr:sp macro="" textlink="">
      <xdr:nvSpPr>
        <xdr:cNvPr id="508" name="Text Box 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336</xdr:row>
      <xdr:rowOff>0</xdr:rowOff>
    </xdr:from>
    <xdr:ext cx="66675" cy="57150"/>
    <xdr:sp macro="" textlink="">
      <xdr:nvSpPr>
        <xdr:cNvPr id="509" name="Text Box 4">
          <a:extLst>
            <a:ext uri="{FF2B5EF4-FFF2-40B4-BE49-F238E27FC236}">
              <a16:creationId xmlns="" xmlns:a16="http://schemas.microsoft.com/office/drawing/2014/main" id="{00000000-0008-0000-0000-0000FD01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336</xdr:row>
      <xdr:rowOff>0</xdr:rowOff>
    </xdr:from>
    <xdr:ext cx="66675" cy="57150"/>
    <xdr:sp macro="" textlink="">
      <xdr:nvSpPr>
        <xdr:cNvPr id="510" name="Text Box 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336</xdr:row>
      <xdr:rowOff>0</xdr:rowOff>
    </xdr:from>
    <xdr:ext cx="66675" cy="57150"/>
    <xdr:sp macro="" textlink="">
      <xdr:nvSpPr>
        <xdr:cNvPr id="511" name="Text Box 4">
          <a:extLst>
            <a:ext uri="{FF2B5EF4-FFF2-40B4-BE49-F238E27FC236}">
              <a16:creationId xmlns="" xmlns:a16="http://schemas.microsoft.com/office/drawing/2014/main" id="{00000000-0008-0000-0000-0000FF01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336</xdr:row>
      <xdr:rowOff>0</xdr:rowOff>
    </xdr:from>
    <xdr:ext cx="66675" cy="57150"/>
    <xdr:sp macro="" textlink="">
      <xdr:nvSpPr>
        <xdr:cNvPr id="512" name="Text Box 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336</xdr:row>
      <xdr:rowOff>0</xdr:rowOff>
    </xdr:from>
    <xdr:ext cx="66675" cy="57150"/>
    <xdr:sp macro="" textlink="">
      <xdr:nvSpPr>
        <xdr:cNvPr id="513" name="Text Box 4">
          <a:extLst>
            <a:ext uri="{FF2B5EF4-FFF2-40B4-BE49-F238E27FC236}">
              <a16:creationId xmlns="" xmlns:a16="http://schemas.microsoft.com/office/drawing/2014/main" id="{00000000-0008-0000-0000-00000102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336</xdr:row>
      <xdr:rowOff>0</xdr:rowOff>
    </xdr:from>
    <xdr:ext cx="66675" cy="57150"/>
    <xdr:sp macro="" textlink="">
      <xdr:nvSpPr>
        <xdr:cNvPr id="514" name="Text Box 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336</xdr:row>
      <xdr:rowOff>0</xdr:rowOff>
    </xdr:from>
    <xdr:ext cx="66675" cy="57150"/>
    <xdr:sp macro="" textlink="">
      <xdr:nvSpPr>
        <xdr:cNvPr id="515" name="Text Box 4">
          <a:extLst>
            <a:ext uri="{FF2B5EF4-FFF2-40B4-BE49-F238E27FC236}">
              <a16:creationId xmlns="" xmlns:a16="http://schemas.microsoft.com/office/drawing/2014/main" id="{00000000-0008-0000-0000-00000302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336</xdr:row>
      <xdr:rowOff>0</xdr:rowOff>
    </xdr:from>
    <xdr:ext cx="266700" cy="38100"/>
    <xdr:sp macro="" textlink="">
      <xdr:nvSpPr>
        <xdr:cNvPr id="516" name="Text Box 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0" y="1511808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336</xdr:row>
      <xdr:rowOff>0</xdr:rowOff>
    </xdr:from>
    <xdr:ext cx="266700" cy="38100"/>
    <xdr:sp macro="" textlink="">
      <xdr:nvSpPr>
        <xdr:cNvPr id="517" name="Text Box 4">
          <a:extLst>
            <a:ext uri="{FF2B5EF4-FFF2-40B4-BE49-F238E27FC236}">
              <a16:creationId xmlns="" xmlns:a16="http://schemas.microsoft.com/office/drawing/2014/main" id="{00000000-0008-0000-0000-000005020000}"/>
            </a:ext>
          </a:extLst>
        </xdr:cNvPr>
        <xdr:cNvSpPr txBox="1">
          <a:spLocks noChangeArrowheads="1"/>
        </xdr:cNvSpPr>
      </xdr:nvSpPr>
      <xdr:spPr bwMode="auto">
        <a:xfrm>
          <a:off x="0" y="1511808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336</xdr:row>
      <xdr:rowOff>0</xdr:rowOff>
    </xdr:from>
    <xdr:ext cx="266700" cy="38100"/>
    <xdr:sp macro="" textlink="">
      <xdr:nvSpPr>
        <xdr:cNvPr id="518" name="Text Box 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0" y="1511808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336</xdr:row>
      <xdr:rowOff>0</xdr:rowOff>
    </xdr:from>
    <xdr:ext cx="266700" cy="38100"/>
    <xdr:sp macro="" textlink="">
      <xdr:nvSpPr>
        <xdr:cNvPr id="519" name="Text Box 4">
          <a:extLst>
            <a:ext uri="{FF2B5EF4-FFF2-40B4-BE49-F238E27FC236}">
              <a16:creationId xmlns="" xmlns:a16="http://schemas.microsoft.com/office/drawing/2014/main" id="{00000000-0008-0000-0000-000007020000}"/>
            </a:ext>
          </a:extLst>
        </xdr:cNvPr>
        <xdr:cNvSpPr txBox="1">
          <a:spLocks noChangeArrowheads="1"/>
        </xdr:cNvSpPr>
      </xdr:nvSpPr>
      <xdr:spPr bwMode="auto">
        <a:xfrm>
          <a:off x="0" y="1511808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6</xdr:row>
      <xdr:rowOff>0</xdr:rowOff>
    </xdr:from>
    <xdr:to>
      <xdr:col>0</xdr:col>
      <xdr:colOff>266700</xdr:colOff>
      <xdr:row>6</xdr:row>
      <xdr:rowOff>38100</xdr:rowOff>
    </xdr:to>
    <xdr:sp macro="" textlink="">
      <xdr:nvSpPr>
        <xdr:cNvPr id="520" name="Text Box 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21" name="Text Box 4">
          <a:extLst>
            <a:ext uri="{FF2B5EF4-FFF2-40B4-BE49-F238E27FC236}">
              <a16:creationId xmlns="" xmlns:a16="http://schemas.microsoft.com/office/drawing/2014/main" id="{00000000-0008-0000-0000-000009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22" name="Text Box 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23" name="Text Box 4">
          <a:extLst>
            <a:ext uri="{FF2B5EF4-FFF2-40B4-BE49-F238E27FC236}">
              <a16:creationId xmlns="" xmlns:a16="http://schemas.microsoft.com/office/drawing/2014/main" id="{00000000-0008-0000-0000-00000B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24" name="Text Box 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25" name="Text Box 4">
          <a:extLst>
            <a:ext uri="{FF2B5EF4-FFF2-40B4-BE49-F238E27FC236}">
              <a16:creationId xmlns="" xmlns:a16="http://schemas.microsoft.com/office/drawing/2014/main" id="{00000000-0008-0000-0000-00000D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26" name="Text Box 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27" name="Text Box 4">
          <a:extLst>
            <a:ext uri="{FF2B5EF4-FFF2-40B4-BE49-F238E27FC236}">
              <a16:creationId xmlns="" xmlns:a16="http://schemas.microsoft.com/office/drawing/2014/main" id="{00000000-0008-0000-0000-00000F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28" name="Text Box 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29" name="Text Box 4">
          <a:extLst>
            <a:ext uri="{FF2B5EF4-FFF2-40B4-BE49-F238E27FC236}">
              <a16:creationId xmlns="" xmlns:a16="http://schemas.microsoft.com/office/drawing/2014/main" id="{00000000-0008-0000-0000-000011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30" name="Text Box 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31" name="Text Box 4">
          <a:extLst>
            <a:ext uri="{FF2B5EF4-FFF2-40B4-BE49-F238E27FC236}">
              <a16:creationId xmlns="" xmlns:a16="http://schemas.microsoft.com/office/drawing/2014/main" id="{00000000-0008-0000-0000-000013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32" name="Text Box 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33" name="Text Box 4">
          <a:extLst>
            <a:ext uri="{FF2B5EF4-FFF2-40B4-BE49-F238E27FC236}">
              <a16:creationId xmlns="" xmlns:a16="http://schemas.microsoft.com/office/drawing/2014/main" id="{00000000-0008-0000-0000-000015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34" name="Text Box 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35" name="Text Box 4">
          <a:extLst>
            <a:ext uri="{FF2B5EF4-FFF2-40B4-BE49-F238E27FC236}">
              <a16:creationId xmlns="" xmlns:a16="http://schemas.microsoft.com/office/drawing/2014/main" id="{00000000-0008-0000-0000-000017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36" name="Text Box 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37" name="Text Box 4">
          <a:extLst>
            <a:ext uri="{FF2B5EF4-FFF2-40B4-BE49-F238E27FC236}">
              <a16:creationId xmlns="" xmlns:a16="http://schemas.microsoft.com/office/drawing/2014/main" id="{00000000-0008-0000-0000-000019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38" name="Text Box 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539" name="Text Box 4">
          <a:extLst>
            <a:ext uri="{FF2B5EF4-FFF2-40B4-BE49-F238E27FC236}">
              <a16:creationId xmlns="" xmlns:a16="http://schemas.microsoft.com/office/drawing/2014/main" id="{00000000-0008-0000-0000-00001B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135</xdr:row>
      <xdr:rowOff>0</xdr:rowOff>
    </xdr:from>
    <xdr:ext cx="66675" cy="57150"/>
    <xdr:sp macro="" textlink="">
      <xdr:nvSpPr>
        <xdr:cNvPr id="540" name="Text Box 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41" name="Text Box 4">
          <a:extLst>
            <a:ext uri="{FF2B5EF4-FFF2-40B4-BE49-F238E27FC236}">
              <a16:creationId xmlns="" xmlns:a16="http://schemas.microsoft.com/office/drawing/2014/main" id="{00000000-0008-0000-0000-00001D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42" name="Text Box 4">
          <a:extLst>
            <a:ext uri="{FF2B5EF4-FFF2-40B4-BE49-F238E27FC236}">
              <a16:creationId xmlns="" xmlns:a16="http://schemas.microsoft.com/office/drawing/2014/main" id="{00000000-0008-0000-0000-00001E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43" name="Text Box 4">
          <a:extLst>
            <a:ext uri="{FF2B5EF4-FFF2-40B4-BE49-F238E27FC236}">
              <a16:creationId xmlns="" xmlns:a16="http://schemas.microsoft.com/office/drawing/2014/main" id="{00000000-0008-0000-0000-00001F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44" name="Text Box 4">
          <a:extLst>
            <a:ext uri="{FF2B5EF4-FFF2-40B4-BE49-F238E27FC236}">
              <a16:creationId xmlns="" xmlns:a16="http://schemas.microsoft.com/office/drawing/2014/main" id="{00000000-0008-0000-0000-000020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45" name="Text Box 4">
          <a:extLst>
            <a:ext uri="{FF2B5EF4-FFF2-40B4-BE49-F238E27FC236}">
              <a16:creationId xmlns="" xmlns:a16="http://schemas.microsoft.com/office/drawing/2014/main" id="{00000000-0008-0000-0000-000021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46" name="Text Box 4">
          <a:extLst>
            <a:ext uri="{FF2B5EF4-FFF2-40B4-BE49-F238E27FC236}">
              <a16:creationId xmlns="" xmlns:a16="http://schemas.microsoft.com/office/drawing/2014/main" id="{00000000-0008-0000-0000-000022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47" name="Text Box 4">
          <a:extLst>
            <a:ext uri="{FF2B5EF4-FFF2-40B4-BE49-F238E27FC236}">
              <a16:creationId xmlns="" xmlns:a16="http://schemas.microsoft.com/office/drawing/2014/main" id="{00000000-0008-0000-0000-000023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48" name="Text Box 4">
          <a:extLst>
            <a:ext uri="{FF2B5EF4-FFF2-40B4-BE49-F238E27FC236}">
              <a16:creationId xmlns="" xmlns:a16="http://schemas.microsoft.com/office/drawing/2014/main" id="{00000000-0008-0000-0000-000024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49" name="Text Box 4">
          <a:extLst>
            <a:ext uri="{FF2B5EF4-FFF2-40B4-BE49-F238E27FC236}">
              <a16:creationId xmlns="" xmlns:a16="http://schemas.microsoft.com/office/drawing/2014/main" id="{00000000-0008-0000-0000-000025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50" name="Text Box 4">
          <a:extLst>
            <a:ext uri="{FF2B5EF4-FFF2-40B4-BE49-F238E27FC236}">
              <a16:creationId xmlns="" xmlns:a16="http://schemas.microsoft.com/office/drawing/2014/main" id="{00000000-0008-0000-0000-000026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51" name="Text Box 4">
          <a:extLst>
            <a:ext uri="{FF2B5EF4-FFF2-40B4-BE49-F238E27FC236}">
              <a16:creationId xmlns="" xmlns:a16="http://schemas.microsoft.com/office/drawing/2014/main" id="{00000000-0008-0000-0000-000027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52" name="Text Box 4">
          <a:extLst>
            <a:ext uri="{FF2B5EF4-FFF2-40B4-BE49-F238E27FC236}">
              <a16:creationId xmlns="" xmlns:a16="http://schemas.microsoft.com/office/drawing/2014/main" id="{00000000-0008-0000-0000-000028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53" name="Text Box 4">
          <a:extLst>
            <a:ext uri="{FF2B5EF4-FFF2-40B4-BE49-F238E27FC236}">
              <a16:creationId xmlns="" xmlns:a16="http://schemas.microsoft.com/office/drawing/2014/main" id="{00000000-0008-0000-0000-000029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54" name="Text Box 4">
          <a:extLst>
            <a:ext uri="{FF2B5EF4-FFF2-40B4-BE49-F238E27FC236}">
              <a16:creationId xmlns="" xmlns:a16="http://schemas.microsoft.com/office/drawing/2014/main" id="{00000000-0008-0000-0000-00002A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55" name="Text Box 4">
          <a:extLst>
            <a:ext uri="{FF2B5EF4-FFF2-40B4-BE49-F238E27FC236}">
              <a16:creationId xmlns="" xmlns:a16="http://schemas.microsoft.com/office/drawing/2014/main" id="{00000000-0008-0000-0000-00002B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56" name="Text Box 4">
          <a:extLst>
            <a:ext uri="{FF2B5EF4-FFF2-40B4-BE49-F238E27FC236}">
              <a16:creationId xmlns="" xmlns:a16="http://schemas.microsoft.com/office/drawing/2014/main" id="{00000000-0008-0000-0000-00002C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57" name="Text Box 4">
          <a:extLst>
            <a:ext uri="{FF2B5EF4-FFF2-40B4-BE49-F238E27FC236}">
              <a16:creationId xmlns="" xmlns:a16="http://schemas.microsoft.com/office/drawing/2014/main" id="{00000000-0008-0000-0000-00002D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58" name="Text Box 4">
          <a:extLst>
            <a:ext uri="{FF2B5EF4-FFF2-40B4-BE49-F238E27FC236}">
              <a16:creationId xmlns="" xmlns:a16="http://schemas.microsoft.com/office/drawing/2014/main" id="{00000000-0008-0000-0000-00002E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59" name="Text Box 4">
          <a:extLst>
            <a:ext uri="{FF2B5EF4-FFF2-40B4-BE49-F238E27FC236}">
              <a16:creationId xmlns="" xmlns:a16="http://schemas.microsoft.com/office/drawing/2014/main" id="{00000000-0008-0000-0000-00002F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560" name="Text Box 4">
          <a:extLst>
            <a:ext uri="{FF2B5EF4-FFF2-40B4-BE49-F238E27FC236}">
              <a16:creationId xmlns="" xmlns:a16="http://schemas.microsoft.com/office/drawing/2014/main" id="{00000000-0008-0000-0000-000030020000}"/>
            </a:ext>
          </a:extLst>
        </xdr:cNvPr>
        <xdr:cNvSpPr txBox="1">
          <a:spLocks noChangeArrowheads="1"/>
        </xdr:cNvSpPr>
      </xdr:nvSpPr>
      <xdr:spPr bwMode="auto">
        <a:xfrm>
          <a:off x="0" y="720852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561" name="Text Box 4">
          <a:extLst>
            <a:ext uri="{FF2B5EF4-FFF2-40B4-BE49-F238E27FC236}">
              <a16:creationId xmlns="" xmlns:a16="http://schemas.microsoft.com/office/drawing/2014/main" id="{00000000-0008-0000-0000-000031020000}"/>
            </a:ext>
          </a:extLst>
        </xdr:cNvPr>
        <xdr:cNvSpPr txBox="1">
          <a:spLocks noChangeArrowheads="1"/>
        </xdr:cNvSpPr>
      </xdr:nvSpPr>
      <xdr:spPr bwMode="auto">
        <a:xfrm>
          <a:off x="0" y="720852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62" name="Text Box 4">
          <a:extLst>
            <a:ext uri="{FF2B5EF4-FFF2-40B4-BE49-F238E27FC236}">
              <a16:creationId xmlns="" xmlns:a16="http://schemas.microsoft.com/office/drawing/2014/main" id="{00000000-0008-0000-0000-000032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63" name="Text Box 4">
          <a:extLst>
            <a:ext uri="{FF2B5EF4-FFF2-40B4-BE49-F238E27FC236}">
              <a16:creationId xmlns="" xmlns:a16="http://schemas.microsoft.com/office/drawing/2014/main" id="{00000000-0008-0000-0000-000033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564" name="Text Box 4">
          <a:extLst>
            <a:ext uri="{FF2B5EF4-FFF2-40B4-BE49-F238E27FC236}">
              <a16:creationId xmlns="" xmlns:a16="http://schemas.microsoft.com/office/drawing/2014/main" id="{00000000-0008-0000-0000-000034020000}"/>
            </a:ext>
          </a:extLst>
        </xdr:cNvPr>
        <xdr:cNvSpPr txBox="1">
          <a:spLocks noChangeArrowheads="1"/>
        </xdr:cNvSpPr>
      </xdr:nvSpPr>
      <xdr:spPr bwMode="auto">
        <a:xfrm>
          <a:off x="0" y="720852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565" name="Text Box 4">
          <a:extLst>
            <a:ext uri="{FF2B5EF4-FFF2-40B4-BE49-F238E27FC236}">
              <a16:creationId xmlns="" xmlns:a16="http://schemas.microsoft.com/office/drawing/2014/main" id="{00000000-0008-0000-0000-000035020000}"/>
            </a:ext>
          </a:extLst>
        </xdr:cNvPr>
        <xdr:cNvSpPr txBox="1">
          <a:spLocks noChangeArrowheads="1"/>
        </xdr:cNvSpPr>
      </xdr:nvSpPr>
      <xdr:spPr bwMode="auto">
        <a:xfrm>
          <a:off x="0" y="720852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66" name="Text Box 4">
          <a:extLst>
            <a:ext uri="{FF2B5EF4-FFF2-40B4-BE49-F238E27FC236}">
              <a16:creationId xmlns="" xmlns:a16="http://schemas.microsoft.com/office/drawing/2014/main" id="{00000000-0008-0000-0000-000036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67" name="Text Box 4">
          <a:extLst>
            <a:ext uri="{FF2B5EF4-FFF2-40B4-BE49-F238E27FC236}">
              <a16:creationId xmlns="" xmlns:a16="http://schemas.microsoft.com/office/drawing/2014/main" id="{00000000-0008-0000-0000-000037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68" name="Text Box 4">
          <a:extLst>
            <a:ext uri="{FF2B5EF4-FFF2-40B4-BE49-F238E27FC236}">
              <a16:creationId xmlns="" xmlns:a16="http://schemas.microsoft.com/office/drawing/2014/main" id="{00000000-0008-0000-0000-000038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69" name="Text Box 4">
          <a:extLst>
            <a:ext uri="{FF2B5EF4-FFF2-40B4-BE49-F238E27FC236}">
              <a16:creationId xmlns="" xmlns:a16="http://schemas.microsoft.com/office/drawing/2014/main" id="{00000000-0008-0000-0000-000039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70" name="Text Box 4">
          <a:extLst>
            <a:ext uri="{FF2B5EF4-FFF2-40B4-BE49-F238E27FC236}">
              <a16:creationId xmlns="" xmlns:a16="http://schemas.microsoft.com/office/drawing/2014/main" id="{00000000-0008-0000-0000-00003A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71" name="Text Box 4">
          <a:extLst>
            <a:ext uri="{FF2B5EF4-FFF2-40B4-BE49-F238E27FC236}">
              <a16:creationId xmlns="" xmlns:a16="http://schemas.microsoft.com/office/drawing/2014/main" id="{00000000-0008-0000-0000-00003B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72" name="Text Box 4">
          <a:extLst>
            <a:ext uri="{FF2B5EF4-FFF2-40B4-BE49-F238E27FC236}">
              <a16:creationId xmlns="" xmlns:a16="http://schemas.microsoft.com/office/drawing/2014/main" id="{00000000-0008-0000-0000-00003C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73" name="Text Box 4">
          <a:extLst>
            <a:ext uri="{FF2B5EF4-FFF2-40B4-BE49-F238E27FC236}">
              <a16:creationId xmlns="" xmlns:a16="http://schemas.microsoft.com/office/drawing/2014/main" id="{00000000-0008-0000-0000-00003D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74" name="Text Box 4">
          <a:extLst>
            <a:ext uri="{FF2B5EF4-FFF2-40B4-BE49-F238E27FC236}">
              <a16:creationId xmlns="" xmlns:a16="http://schemas.microsoft.com/office/drawing/2014/main" id="{00000000-0008-0000-0000-00003E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75" name="Text Box 4">
          <a:extLst>
            <a:ext uri="{FF2B5EF4-FFF2-40B4-BE49-F238E27FC236}">
              <a16:creationId xmlns="" xmlns:a16="http://schemas.microsoft.com/office/drawing/2014/main" id="{00000000-0008-0000-0000-00003F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76" name="Text Box 4">
          <a:extLst>
            <a:ext uri="{FF2B5EF4-FFF2-40B4-BE49-F238E27FC236}">
              <a16:creationId xmlns="" xmlns:a16="http://schemas.microsoft.com/office/drawing/2014/main" id="{00000000-0008-0000-0000-000040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77" name="Text Box 4">
          <a:extLst>
            <a:ext uri="{FF2B5EF4-FFF2-40B4-BE49-F238E27FC236}">
              <a16:creationId xmlns="" xmlns:a16="http://schemas.microsoft.com/office/drawing/2014/main" id="{00000000-0008-0000-0000-000041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78" name="Text Box 4">
          <a:extLst>
            <a:ext uri="{FF2B5EF4-FFF2-40B4-BE49-F238E27FC236}">
              <a16:creationId xmlns="" xmlns:a16="http://schemas.microsoft.com/office/drawing/2014/main" id="{00000000-0008-0000-0000-000042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79" name="Text Box 4">
          <a:extLst>
            <a:ext uri="{FF2B5EF4-FFF2-40B4-BE49-F238E27FC236}">
              <a16:creationId xmlns="" xmlns:a16="http://schemas.microsoft.com/office/drawing/2014/main" id="{00000000-0008-0000-0000-000043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80" name="Text Box 4">
          <a:extLst>
            <a:ext uri="{FF2B5EF4-FFF2-40B4-BE49-F238E27FC236}">
              <a16:creationId xmlns="" xmlns:a16="http://schemas.microsoft.com/office/drawing/2014/main" id="{00000000-0008-0000-0000-000044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81" name="Text Box 4">
          <a:extLst>
            <a:ext uri="{FF2B5EF4-FFF2-40B4-BE49-F238E27FC236}">
              <a16:creationId xmlns="" xmlns:a16="http://schemas.microsoft.com/office/drawing/2014/main" id="{00000000-0008-0000-0000-000045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82" name="Text Box 4">
          <a:extLst>
            <a:ext uri="{FF2B5EF4-FFF2-40B4-BE49-F238E27FC236}">
              <a16:creationId xmlns="" xmlns:a16="http://schemas.microsoft.com/office/drawing/2014/main" id="{00000000-0008-0000-0000-000046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83" name="Text Box 4">
          <a:extLst>
            <a:ext uri="{FF2B5EF4-FFF2-40B4-BE49-F238E27FC236}">
              <a16:creationId xmlns="" xmlns:a16="http://schemas.microsoft.com/office/drawing/2014/main" id="{00000000-0008-0000-0000-000047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84" name="Text Box 4">
          <a:extLst>
            <a:ext uri="{FF2B5EF4-FFF2-40B4-BE49-F238E27FC236}">
              <a16:creationId xmlns="" xmlns:a16="http://schemas.microsoft.com/office/drawing/2014/main" id="{00000000-0008-0000-0000-000048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85" name="Text Box 4">
          <a:extLst>
            <a:ext uri="{FF2B5EF4-FFF2-40B4-BE49-F238E27FC236}">
              <a16:creationId xmlns="" xmlns:a16="http://schemas.microsoft.com/office/drawing/2014/main" id="{00000000-0008-0000-0000-000049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86" name="Text Box 4">
          <a:extLst>
            <a:ext uri="{FF2B5EF4-FFF2-40B4-BE49-F238E27FC236}">
              <a16:creationId xmlns="" xmlns:a16="http://schemas.microsoft.com/office/drawing/2014/main" id="{00000000-0008-0000-0000-00004A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87" name="Text Box 4">
          <a:extLst>
            <a:ext uri="{FF2B5EF4-FFF2-40B4-BE49-F238E27FC236}">
              <a16:creationId xmlns="" xmlns:a16="http://schemas.microsoft.com/office/drawing/2014/main" id="{00000000-0008-0000-0000-00004B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88" name="Text Box 4">
          <a:extLst>
            <a:ext uri="{FF2B5EF4-FFF2-40B4-BE49-F238E27FC236}">
              <a16:creationId xmlns="" xmlns:a16="http://schemas.microsoft.com/office/drawing/2014/main" id="{00000000-0008-0000-0000-00004C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89" name="Text Box 4">
          <a:extLst>
            <a:ext uri="{FF2B5EF4-FFF2-40B4-BE49-F238E27FC236}">
              <a16:creationId xmlns="" xmlns:a16="http://schemas.microsoft.com/office/drawing/2014/main" id="{00000000-0008-0000-0000-00004D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90" name="Text Box 4">
          <a:extLst>
            <a:ext uri="{FF2B5EF4-FFF2-40B4-BE49-F238E27FC236}">
              <a16:creationId xmlns="" xmlns:a16="http://schemas.microsoft.com/office/drawing/2014/main" id="{00000000-0008-0000-0000-00004E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91" name="Text Box 4">
          <a:extLst>
            <a:ext uri="{FF2B5EF4-FFF2-40B4-BE49-F238E27FC236}">
              <a16:creationId xmlns="" xmlns:a16="http://schemas.microsoft.com/office/drawing/2014/main" id="{00000000-0008-0000-0000-00004F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92" name="Text Box 4">
          <a:extLst>
            <a:ext uri="{FF2B5EF4-FFF2-40B4-BE49-F238E27FC236}">
              <a16:creationId xmlns="" xmlns:a16="http://schemas.microsoft.com/office/drawing/2014/main" id="{00000000-0008-0000-0000-000050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93" name="Text Box 4">
          <a:extLst>
            <a:ext uri="{FF2B5EF4-FFF2-40B4-BE49-F238E27FC236}">
              <a16:creationId xmlns="" xmlns:a16="http://schemas.microsoft.com/office/drawing/2014/main" id="{00000000-0008-0000-0000-000051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94" name="Text Box 4">
          <a:extLst>
            <a:ext uri="{FF2B5EF4-FFF2-40B4-BE49-F238E27FC236}">
              <a16:creationId xmlns="" xmlns:a16="http://schemas.microsoft.com/office/drawing/2014/main" id="{00000000-0008-0000-0000-000052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95" name="Text Box 4">
          <a:extLst>
            <a:ext uri="{FF2B5EF4-FFF2-40B4-BE49-F238E27FC236}">
              <a16:creationId xmlns="" xmlns:a16="http://schemas.microsoft.com/office/drawing/2014/main" id="{00000000-0008-0000-0000-000053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596" name="Text Box 4">
          <a:extLst>
            <a:ext uri="{FF2B5EF4-FFF2-40B4-BE49-F238E27FC236}">
              <a16:creationId xmlns="" xmlns:a16="http://schemas.microsoft.com/office/drawing/2014/main" id="{00000000-0008-0000-0000-000054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597" name="Text Box 4">
          <a:extLst>
            <a:ext uri="{FF2B5EF4-FFF2-40B4-BE49-F238E27FC236}">
              <a16:creationId xmlns="" xmlns:a16="http://schemas.microsoft.com/office/drawing/2014/main" id="{00000000-0008-0000-0000-000055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598" name="Text Box 4">
          <a:extLst>
            <a:ext uri="{FF2B5EF4-FFF2-40B4-BE49-F238E27FC236}">
              <a16:creationId xmlns="" xmlns:a16="http://schemas.microsoft.com/office/drawing/2014/main" id="{00000000-0008-0000-0000-000056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599" name="Text Box 4">
          <a:extLst>
            <a:ext uri="{FF2B5EF4-FFF2-40B4-BE49-F238E27FC236}">
              <a16:creationId xmlns="" xmlns:a16="http://schemas.microsoft.com/office/drawing/2014/main" id="{00000000-0008-0000-0000-000057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00" name="Text Box 4">
          <a:extLst>
            <a:ext uri="{FF2B5EF4-FFF2-40B4-BE49-F238E27FC236}">
              <a16:creationId xmlns="" xmlns:a16="http://schemas.microsoft.com/office/drawing/2014/main" id="{00000000-0008-0000-0000-000058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01" name="Text Box 4">
          <a:extLst>
            <a:ext uri="{FF2B5EF4-FFF2-40B4-BE49-F238E27FC236}">
              <a16:creationId xmlns="" xmlns:a16="http://schemas.microsoft.com/office/drawing/2014/main" id="{00000000-0008-0000-0000-000059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02" name="Text Box 4">
          <a:extLst>
            <a:ext uri="{FF2B5EF4-FFF2-40B4-BE49-F238E27FC236}">
              <a16:creationId xmlns="" xmlns:a16="http://schemas.microsoft.com/office/drawing/2014/main" id="{00000000-0008-0000-0000-00005A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03" name="Text Box 4">
          <a:extLst>
            <a:ext uri="{FF2B5EF4-FFF2-40B4-BE49-F238E27FC236}">
              <a16:creationId xmlns="" xmlns:a16="http://schemas.microsoft.com/office/drawing/2014/main" id="{00000000-0008-0000-0000-00005B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47625"/>
    <xdr:sp macro="" textlink="">
      <xdr:nvSpPr>
        <xdr:cNvPr id="604" name="Text Box 4">
          <a:extLst>
            <a:ext uri="{FF2B5EF4-FFF2-40B4-BE49-F238E27FC236}">
              <a16:creationId xmlns="" xmlns:a16="http://schemas.microsoft.com/office/drawing/2014/main" id="{00000000-0008-0000-0000-00005C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47625"/>
    <xdr:sp macro="" textlink="">
      <xdr:nvSpPr>
        <xdr:cNvPr id="605" name="Text Box 4">
          <a:extLst>
            <a:ext uri="{FF2B5EF4-FFF2-40B4-BE49-F238E27FC236}">
              <a16:creationId xmlns="" xmlns:a16="http://schemas.microsoft.com/office/drawing/2014/main" id="{00000000-0008-0000-0000-00005D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06" name="Text Box 4">
          <a:extLst>
            <a:ext uri="{FF2B5EF4-FFF2-40B4-BE49-F238E27FC236}">
              <a16:creationId xmlns="" xmlns:a16="http://schemas.microsoft.com/office/drawing/2014/main" id="{00000000-0008-0000-0000-00005E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07" name="Text Box 4">
          <a:extLst>
            <a:ext uri="{FF2B5EF4-FFF2-40B4-BE49-F238E27FC236}">
              <a16:creationId xmlns="" xmlns:a16="http://schemas.microsoft.com/office/drawing/2014/main" id="{00000000-0008-0000-0000-00005F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47625"/>
    <xdr:sp macro="" textlink="">
      <xdr:nvSpPr>
        <xdr:cNvPr id="608" name="Text Box 4">
          <a:extLst>
            <a:ext uri="{FF2B5EF4-FFF2-40B4-BE49-F238E27FC236}">
              <a16:creationId xmlns="" xmlns:a16="http://schemas.microsoft.com/office/drawing/2014/main" id="{00000000-0008-0000-0000-000060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47625"/>
    <xdr:sp macro="" textlink="">
      <xdr:nvSpPr>
        <xdr:cNvPr id="609" name="Text Box 4">
          <a:extLst>
            <a:ext uri="{FF2B5EF4-FFF2-40B4-BE49-F238E27FC236}">
              <a16:creationId xmlns="" xmlns:a16="http://schemas.microsoft.com/office/drawing/2014/main" id="{00000000-0008-0000-0000-000061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10" name="Text Box 4">
          <a:extLst>
            <a:ext uri="{FF2B5EF4-FFF2-40B4-BE49-F238E27FC236}">
              <a16:creationId xmlns="" xmlns:a16="http://schemas.microsoft.com/office/drawing/2014/main" id="{00000000-0008-0000-0000-000062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11" name="Text Box 4">
          <a:extLst>
            <a:ext uri="{FF2B5EF4-FFF2-40B4-BE49-F238E27FC236}">
              <a16:creationId xmlns="" xmlns:a16="http://schemas.microsoft.com/office/drawing/2014/main" id="{00000000-0008-0000-0000-000063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12" name="Text Box 4">
          <a:extLst>
            <a:ext uri="{FF2B5EF4-FFF2-40B4-BE49-F238E27FC236}">
              <a16:creationId xmlns="" xmlns:a16="http://schemas.microsoft.com/office/drawing/2014/main" id="{00000000-0008-0000-0000-000064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13" name="Text Box 4">
          <a:extLst>
            <a:ext uri="{FF2B5EF4-FFF2-40B4-BE49-F238E27FC236}">
              <a16:creationId xmlns="" xmlns:a16="http://schemas.microsoft.com/office/drawing/2014/main" id="{00000000-0008-0000-0000-000065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14" name="Text Box 4">
          <a:extLst>
            <a:ext uri="{FF2B5EF4-FFF2-40B4-BE49-F238E27FC236}">
              <a16:creationId xmlns="" xmlns:a16="http://schemas.microsoft.com/office/drawing/2014/main" id="{00000000-0008-0000-0000-000066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15" name="Text Box 4">
          <a:extLst>
            <a:ext uri="{FF2B5EF4-FFF2-40B4-BE49-F238E27FC236}">
              <a16:creationId xmlns="" xmlns:a16="http://schemas.microsoft.com/office/drawing/2014/main" id="{00000000-0008-0000-0000-000067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16" name="Text Box 4">
          <a:extLst>
            <a:ext uri="{FF2B5EF4-FFF2-40B4-BE49-F238E27FC236}">
              <a16:creationId xmlns="" xmlns:a16="http://schemas.microsoft.com/office/drawing/2014/main" id="{00000000-0008-0000-0000-000068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17" name="Text Box 4">
          <a:extLst>
            <a:ext uri="{FF2B5EF4-FFF2-40B4-BE49-F238E27FC236}">
              <a16:creationId xmlns="" xmlns:a16="http://schemas.microsoft.com/office/drawing/2014/main" id="{00000000-0008-0000-0000-000069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18" name="Text Box 4">
          <a:extLst>
            <a:ext uri="{FF2B5EF4-FFF2-40B4-BE49-F238E27FC236}">
              <a16:creationId xmlns="" xmlns:a16="http://schemas.microsoft.com/office/drawing/2014/main" id="{00000000-0008-0000-0000-00006A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19" name="Text Box 4">
          <a:extLst>
            <a:ext uri="{FF2B5EF4-FFF2-40B4-BE49-F238E27FC236}">
              <a16:creationId xmlns="" xmlns:a16="http://schemas.microsoft.com/office/drawing/2014/main" id="{00000000-0008-0000-0000-00006B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20" name="Text Box 4">
          <a:extLst>
            <a:ext uri="{FF2B5EF4-FFF2-40B4-BE49-F238E27FC236}">
              <a16:creationId xmlns="" xmlns:a16="http://schemas.microsoft.com/office/drawing/2014/main" id="{00000000-0008-0000-0000-00006C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21" name="Text Box 4">
          <a:extLst>
            <a:ext uri="{FF2B5EF4-FFF2-40B4-BE49-F238E27FC236}">
              <a16:creationId xmlns="" xmlns:a16="http://schemas.microsoft.com/office/drawing/2014/main" id="{00000000-0008-0000-0000-00006D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22" name="Text Box 4">
          <a:extLst>
            <a:ext uri="{FF2B5EF4-FFF2-40B4-BE49-F238E27FC236}">
              <a16:creationId xmlns="" xmlns:a16="http://schemas.microsoft.com/office/drawing/2014/main" id="{00000000-0008-0000-0000-00006E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23" name="Text Box 4">
          <a:extLst>
            <a:ext uri="{FF2B5EF4-FFF2-40B4-BE49-F238E27FC236}">
              <a16:creationId xmlns="" xmlns:a16="http://schemas.microsoft.com/office/drawing/2014/main" id="{00000000-0008-0000-0000-00006F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24" name="Text Box 4">
          <a:extLst>
            <a:ext uri="{FF2B5EF4-FFF2-40B4-BE49-F238E27FC236}">
              <a16:creationId xmlns="" xmlns:a16="http://schemas.microsoft.com/office/drawing/2014/main" id="{00000000-0008-0000-0000-000070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25" name="Text Box 4">
          <a:extLst>
            <a:ext uri="{FF2B5EF4-FFF2-40B4-BE49-F238E27FC236}">
              <a16:creationId xmlns="" xmlns:a16="http://schemas.microsoft.com/office/drawing/2014/main" id="{00000000-0008-0000-0000-000071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26" name="Text Box 4">
          <a:extLst>
            <a:ext uri="{FF2B5EF4-FFF2-40B4-BE49-F238E27FC236}">
              <a16:creationId xmlns="" xmlns:a16="http://schemas.microsoft.com/office/drawing/2014/main" id="{00000000-0008-0000-0000-000072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27" name="Text Box 4">
          <a:extLst>
            <a:ext uri="{FF2B5EF4-FFF2-40B4-BE49-F238E27FC236}">
              <a16:creationId xmlns="" xmlns:a16="http://schemas.microsoft.com/office/drawing/2014/main" id="{00000000-0008-0000-0000-000073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28" name="Text Box 4">
          <a:extLst>
            <a:ext uri="{FF2B5EF4-FFF2-40B4-BE49-F238E27FC236}">
              <a16:creationId xmlns="" xmlns:a16="http://schemas.microsoft.com/office/drawing/2014/main" id="{00000000-0008-0000-0000-000074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29" name="Text Box 4">
          <a:extLst>
            <a:ext uri="{FF2B5EF4-FFF2-40B4-BE49-F238E27FC236}">
              <a16:creationId xmlns="" xmlns:a16="http://schemas.microsoft.com/office/drawing/2014/main" id="{00000000-0008-0000-0000-000075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30" name="Text Box 4">
          <a:extLst>
            <a:ext uri="{FF2B5EF4-FFF2-40B4-BE49-F238E27FC236}">
              <a16:creationId xmlns="" xmlns:a16="http://schemas.microsoft.com/office/drawing/2014/main" id="{00000000-0008-0000-0000-000076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31" name="Text Box 4">
          <a:extLst>
            <a:ext uri="{FF2B5EF4-FFF2-40B4-BE49-F238E27FC236}">
              <a16:creationId xmlns="" xmlns:a16="http://schemas.microsoft.com/office/drawing/2014/main" id="{00000000-0008-0000-0000-000077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32" name="Text Box 4">
          <a:extLst>
            <a:ext uri="{FF2B5EF4-FFF2-40B4-BE49-F238E27FC236}">
              <a16:creationId xmlns="" xmlns:a16="http://schemas.microsoft.com/office/drawing/2014/main" id="{00000000-0008-0000-0000-000078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33" name="Text Box 4">
          <a:extLst>
            <a:ext uri="{FF2B5EF4-FFF2-40B4-BE49-F238E27FC236}">
              <a16:creationId xmlns="" xmlns:a16="http://schemas.microsoft.com/office/drawing/2014/main" id="{00000000-0008-0000-0000-000079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34" name="Text Box 4">
          <a:extLst>
            <a:ext uri="{FF2B5EF4-FFF2-40B4-BE49-F238E27FC236}">
              <a16:creationId xmlns="" xmlns:a16="http://schemas.microsoft.com/office/drawing/2014/main" id="{00000000-0008-0000-0000-00007A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35" name="Text Box 4">
          <a:extLst>
            <a:ext uri="{FF2B5EF4-FFF2-40B4-BE49-F238E27FC236}">
              <a16:creationId xmlns="" xmlns:a16="http://schemas.microsoft.com/office/drawing/2014/main" id="{00000000-0008-0000-0000-00007B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36" name="Text Box 4">
          <a:extLst>
            <a:ext uri="{FF2B5EF4-FFF2-40B4-BE49-F238E27FC236}">
              <a16:creationId xmlns="" xmlns:a16="http://schemas.microsoft.com/office/drawing/2014/main" id="{00000000-0008-0000-0000-00007C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37" name="Text Box 4">
          <a:extLst>
            <a:ext uri="{FF2B5EF4-FFF2-40B4-BE49-F238E27FC236}">
              <a16:creationId xmlns="" xmlns:a16="http://schemas.microsoft.com/office/drawing/2014/main" id="{00000000-0008-0000-0000-00007D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38" name="Text Box 4">
          <a:extLst>
            <a:ext uri="{FF2B5EF4-FFF2-40B4-BE49-F238E27FC236}">
              <a16:creationId xmlns="" xmlns:a16="http://schemas.microsoft.com/office/drawing/2014/main" id="{00000000-0008-0000-0000-00007E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39" name="Text Box 4">
          <a:extLst>
            <a:ext uri="{FF2B5EF4-FFF2-40B4-BE49-F238E27FC236}">
              <a16:creationId xmlns="" xmlns:a16="http://schemas.microsoft.com/office/drawing/2014/main" id="{00000000-0008-0000-0000-00007F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40" name="Text Box 4">
          <a:extLst>
            <a:ext uri="{FF2B5EF4-FFF2-40B4-BE49-F238E27FC236}">
              <a16:creationId xmlns="" xmlns:a16="http://schemas.microsoft.com/office/drawing/2014/main" id="{00000000-0008-0000-0000-000080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41" name="Text Box 4">
          <a:extLst>
            <a:ext uri="{FF2B5EF4-FFF2-40B4-BE49-F238E27FC236}">
              <a16:creationId xmlns="" xmlns:a16="http://schemas.microsoft.com/office/drawing/2014/main" id="{00000000-0008-0000-0000-000081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42" name="Text Box 4">
          <a:extLst>
            <a:ext uri="{FF2B5EF4-FFF2-40B4-BE49-F238E27FC236}">
              <a16:creationId xmlns="" xmlns:a16="http://schemas.microsoft.com/office/drawing/2014/main" id="{00000000-0008-0000-0000-000082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43" name="Text Box 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44" name="Text Box 4">
          <a:extLst>
            <a:ext uri="{FF2B5EF4-FFF2-40B4-BE49-F238E27FC236}">
              <a16:creationId xmlns="" xmlns:a16="http://schemas.microsoft.com/office/drawing/2014/main" id="{00000000-0008-0000-0000-000084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45" name="Text Box 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46" name="Text Box 4">
          <a:extLst>
            <a:ext uri="{FF2B5EF4-FFF2-40B4-BE49-F238E27FC236}">
              <a16:creationId xmlns="" xmlns:a16="http://schemas.microsoft.com/office/drawing/2014/main" id="{00000000-0008-0000-0000-000086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47" name="Text Box 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47625"/>
    <xdr:sp macro="" textlink="">
      <xdr:nvSpPr>
        <xdr:cNvPr id="648" name="Text Box 4">
          <a:extLst>
            <a:ext uri="{FF2B5EF4-FFF2-40B4-BE49-F238E27FC236}">
              <a16:creationId xmlns="" xmlns:a16="http://schemas.microsoft.com/office/drawing/2014/main" id="{00000000-0008-0000-0000-000088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47625"/>
    <xdr:sp macro="" textlink="">
      <xdr:nvSpPr>
        <xdr:cNvPr id="649" name="Text Box 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50" name="Text Box 4">
          <a:extLst>
            <a:ext uri="{FF2B5EF4-FFF2-40B4-BE49-F238E27FC236}">
              <a16:creationId xmlns="" xmlns:a16="http://schemas.microsoft.com/office/drawing/2014/main" id="{00000000-0008-0000-0000-00008A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51" name="Text Box 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47625"/>
    <xdr:sp macro="" textlink="">
      <xdr:nvSpPr>
        <xdr:cNvPr id="652" name="Text Box 4">
          <a:extLst>
            <a:ext uri="{FF2B5EF4-FFF2-40B4-BE49-F238E27FC236}">
              <a16:creationId xmlns="" xmlns:a16="http://schemas.microsoft.com/office/drawing/2014/main" id="{00000000-0008-0000-0000-00008C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47625"/>
    <xdr:sp macro="" textlink="">
      <xdr:nvSpPr>
        <xdr:cNvPr id="653" name="Text Box 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54" name="Text Box 4">
          <a:extLst>
            <a:ext uri="{FF2B5EF4-FFF2-40B4-BE49-F238E27FC236}">
              <a16:creationId xmlns="" xmlns:a16="http://schemas.microsoft.com/office/drawing/2014/main" id="{00000000-0008-0000-0000-00008E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55" name="Text Box 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56" name="Text Box 4">
          <a:extLst>
            <a:ext uri="{FF2B5EF4-FFF2-40B4-BE49-F238E27FC236}">
              <a16:creationId xmlns="" xmlns:a16="http://schemas.microsoft.com/office/drawing/2014/main" id="{00000000-0008-0000-0000-000090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57" name="Text Box 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58" name="Text Box 4">
          <a:extLst>
            <a:ext uri="{FF2B5EF4-FFF2-40B4-BE49-F238E27FC236}">
              <a16:creationId xmlns="" xmlns:a16="http://schemas.microsoft.com/office/drawing/2014/main" id="{00000000-0008-0000-0000-000092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59" name="Text Box 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60" name="Text Box 4">
          <a:extLst>
            <a:ext uri="{FF2B5EF4-FFF2-40B4-BE49-F238E27FC236}">
              <a16:creationId xmlns="" xmlns:a16="http://schemas.microsoft.com/office/drawing/2014/main" id="{00000000-0008-0000-0000-000094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61" name="Text Box 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62" name="Text Box 4">
          <a:extLst>
            <a:ext uri="{FF2B5EF4-FFF2-40B4-BE49-F238E27FC236}">
              <a16:creationId xmlns="" xmlns:a16="http://schemas.microsoft.com/office/drawing/2014/main" id="{00000000-0008-0000-0000-000096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63" name="Text Box 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64" name="Text Box 4">
          <a:extLst>
            <a:ext uri="{FF2B5EF4-FFF2-40B4-BE49-F238E27FC236}">
              <a16:creationId xmlns="" xmlns:a16="http://schemas.microsoft.com/office/drawing/2014/main" id="{00000000-0008-0000-0000-000098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65" name="Text Box 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66" name="Text Box 4">
          <a:extLst>
            <a:ext uri="{FF2B5EF4-FFF2-40B4-BE49-F238E27FC236}">
              <a16:creationId xmlns="" xmlns:a16="http://schemas.microsoft.com/office/drawing/2014/main" id="{00000000-0008-0000-0000-00009A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67" name="Text Box 4">
          <a:extLst>
            <a:ext uri="{FF2B5EF4-FFF2-40B4-BE49-F238E27FC236}">
              <a16:creationId xmlns="" xmlns:a16="http://schemas.microsoft.com/office/drawing/2014/main" id="{00000000-0008-0000-0000-00009B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68" name="Text Box 4">
          <a:extLst>
            <a:ext uri="{FF2B5EF4-FFF2-40B4-BE49-F238E27FC236}">
              <a16:creationId xmlns="" xmlns:a16="http://schemas.microsoft.com/office/drawing/2014/main" id="{00000000-0008-0000-0000-00009C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69" name="Text Box 4">
          <a:extLst>
            <a:ext uri="{FF2B5EF4-FFF2-40B4-BE49-F238E27FC236}">
              <a16:creationId xmlns="" xmlns:a16="http://schemas.microsoft.com/office/drawing/2014/main" id="{00000000-0008-0000-0000-00009D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70" name="Text Box 4">
          <a:extLst>
            <a:ext uri="{FF2B5EF4-FFF2-40B4-BE49-F238E27FC236}">
              <a16:creationId xmlns="" xmlns:a16="http://schemas.microsoft.com/office/drawing/2014/main" id="{00000000-0008-0000-0000-00009E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71" name="Text Box 4">
          <a:extLst>
            <a:ext uri="{FF2B5EF4-FFF2-40B4-BE49-F238E27FC236}">
              <a16:creationId xmlns="" xmlns:a16="http://schemas.microsoft.com/office/drawing/2014/main" id="{00000000-0008-0000-0000-00009F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72" name="Text Box 4">
          <a:extLst>
            <a:ext uri="{FF2B5EF4-FFF2-40B4-BE49-F238E27FC236}">
              <a16:creationId xmlns="" xmlns:a16="http://schemas.microsoft.com/office/drawing/2014/main" id="{00000000-0008-0000-0000-0000A0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73" name="Text Box 4">
          <a:extLst>
            <a:ext uri="{FF2B5EF4-FFF2-40B4-BE49-F238E27FC236}">
              <a16:creationId xmlns="" xmlns:a16="http://schemas.microsoft.com/office/drawing/2014/main" id="{00000000-0008-0000-0000-0000A1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74" name="Text Box 4">
          <a:extLst>
            <a:ext uri="{FF2B5EF4-FFF2-40B4-BE49-F238E27FC236}">
              <a16:creationId xmlns="" xmlns:a16="http://schemas.microsoft.com/office/drawing/2014/main" id="{00000000-0008-0000-0000-0000A2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75" name="Text Box 4">
          <a:extLst>
            <a:ext uri="{FF2B5EF4-FFF2-40B4-BE49-F238E27FC236}">
              <a16:creationId xmlns="" xmlns:a16="http://schemas.microsoft.com/office/drawing/2014/main" id="{00000000-0008-0000-0000-0000A3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76" name="Text Box 4">
          <a:extLst>
            <a:ext uri="{FF2B5EF4-FFF2-40B4-BE49-F238E27FC236}">
              <a16:creationId xmlns="" xmlns:a16="http://schemas.microsoft.com/office/drawing/2014/main" id="{00000000-0008-0000-0000-0000A4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77" name="Text Box 4">
          <a:extLst>
            <a:ext uri="{FF2B5EF4-FFF2-40B4-BE49-F238E27FC236}">
              <a16:creationId xmlns="" xmlns:a16="http://schemas.microsoft.com/office/drawing/2014/main" id="{00000000-0008-0000-0000-0000A5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78" name="Text Box 4">
          <a:extLst>
            <a:ext uri="{FF2B5EF4-FFF2-40B4-BE49-F238E27FC236}">
              <a16:creationId xmlns="" xmlns:a16="http://schemas.microsoft.com/office/drawing/2014/main" id="{00000000-0008-0000-0000-0000A6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79" name="Text Box 4">
          <a:extLst>
            <a:ext uri="{FF2B5EF4-FFF2-40B4-BE49-F238E27FC236}">
              <a16:creationId xmlns="" xmlns:a16="http://schemas.microsoft.com/office/drawing/2014/main" id="{00000000-0008-0000-0000-0000A7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80" name="Text Box 4">
          <a:extLst>
            <a:ext uri="{FF2B5EF4-FFF2-40B4-BE49-F238E27FC236}">
              <a16:creationId xmlns="" xmlns:a16="http://schemas.microsoft.com/office/drawing/2014/main" id="{00000000-0008-0000-0000-0000A8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81" name="Text Box 4">
          <a:extLst>
            <a:ext uri="{FF2B5EF4-FFF2-40B4-BE49-F238E27FC236}">
              <a16:creationId xmlns="" xmlns:a16="http://schemas.microsoft.com/office/drawing/2014/main" id="{00000000-0008-0000-0000-0000A9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82" name="Text Box 4">
          <a:extLst>
            <a:ext uri="{FF2B5EF4-FFF2-40B4-BE49-F238E27FC236}">
              <a16:creationId xmlns="" xmlns:a16="http://schemas.microsoft.com/office/drawing/2014/main" id="{00000000-0008-0000-0000-0000AA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683" name="Text Box 4">
          <a:extLst>
            <a:ext uri="{FF2B5EF4-FFF2-40B4-BE49-F238E27FC236}">
              <a16:creationId xmlns="" xmlns:a16="http://schemas.microsoft.com/office/drawing/2014/main" id="{00000000-0008-0000-0000-0000AB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84" name="Text Box 4">
          <a:extLst>
            <a:ext uri="{FF2B5EF4-FFF2-40B4-BE49-F238E27FC236}">
              <a16:creationId xmlns="" xmlns:a16="http://schemas.microsoft.com/office/drawing/2014/main" id="{00000000-0008-0000-0000-0000AC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85" name="Text Box 4">
          <a:extLst>
            <a:ext uri="{FF2B5EF4-FFF2-40B4-BE49-F238E27FC236}">
              <a16:creationId xmlns="" xmlns:a16="http://schemas.microsoft.com/office/drawing/2014/main" id="{00000000-0008-0000-0000-0000AD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86" name="Text Box 4">
          <a:extLst>
            <a:ext uri="{FF2B5EF4-FFF2-40B4-BE49-F238E27FC236}">
              <a16:creationId xmlns="" xmlns:a16="http://schemas.microsoft.com/office/drawing/2014/main" id="{00000000-0008-0000-0000-0000AE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87" name="Text Box 4">
          <a:extLst>
            <a:ext uri="{FF2B5EF4-FFF2-40B4-BE49-F238E27FC236}">
              <a16:creationId xmlns="" xmlns:a16="http://schemas.microsoft.com/office/drawing/2014/main" id="{00000000-0008-0000-0000-0000AF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88" name="Text Box 4">
          <a:extLst>
            <a:ext uri="{FF2B5EF4-FFF2-40B4-BE49-F238E27FC236}">
              <a16:creationId xmlns="" xmlns:a16="http://schemas.microsoft.com/office/drawing/2014/main" id="{00000000-0008-0000-0000-0000B0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89" name="Text Box 4">
          <a:extLst>
            <a:ext uri="{FF2B5EF4-FFF2-40B4-BE49-F238E27FC236}">
              <a16:creationId xmlns="" xmlns:a16="http://schemas.microsoft.com/office/drawing/2014/main" id="{00000000-0008-0000-0000-0000B1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90" name="Text Box 4">
          <a:extLst>
            <a:ext uri="{FF2B5EF4-FFF2-40B4-BE49-F238E27FC236}">
              <a16:creationId xmlns="" xmlns:a16="http://schemas.microsoft.com/office/drawing/2014/main" id="{00000000-0008-0000-0000-0000B2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91" name="Text Box 4">
          <a:extLst>
            <a:ext uri="{FF2B5EF4-FFF2-40B4-BE49-F238E27FC236}">
              <a16:creationId xmlns="" xmlns:a16="http://schemas.microsoft.com/office/drawing/2014/main" id="{00000000-0008-0000-0000-0000B3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47625"/>
    <xdr:sp macro="" textlink="">
      <xdr:nvSpPr>
        <xdr:cNvPr id="692" name="Text Box 4">
          <a:extLst>
            <a:ext uri="{FF2B5EF4-FFF2-40B4-BE49-F238E27FC236}">
              <a16:creationId xmlns="" xmlns:a16="http://schemas.microsoft.com/office/drawing/2014/main" id="{00000000-0008-0000-0000-0000B4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47625"/>
    <xdr:sp macro="" textlink="">
      <xdr:nvSpPr>
        <xdr:cNvPr id="693" name="Text Box 4">
          <a:extLst>
            <a:ext uri="{FF2B5EF4-FFF2-40B4-BE49-F238E27FC236}">
              <a16:creationId xmlns="" xmlns:a16="http://schemas.microsoft.com/office/drawing/2014/main" id="{00000000-0008-0000-0000-0000B5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94" name="Text Box 4">
          <a:extLst>
            <a:ext uri="{FF2B5EF4-FFF2-40B4-BE49-F238E27FC236}">
              <a16:creationId xmlns="" xmlns:a16="http://schemas.microsoft.com/office/drawing/2014/main" id="{00000000-0008-0000-0000-0000B6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95" name="Text Box 4">
          <a:extLst>
            <a:ext uri="{FF2B5EF4-FFF2-40B4-BE49-F238E27FC236}">
              <a16:creationId xmlns="" xmlns:a16="http://schemas.microsoft.com/office/drawing/2014/main" id="{00000000-0008-0000-0000-0000B7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47625"/>
    <xdr:sp macro="" textlink="">
      <xdr:nvSpPr>
        <xdr:cNvPr id="696" name="Text Box 4">
          <a:extLst>
            <a:ext uri="{FF2B5EF4-FFF2-40B4-BE49-F238E27FC236}">
              <a16:creationId xmlns="" xmlns:a16="http://schemas.microsoft.com/office/drawing/2014/main" id="{00000000-0008-0000-0000-0000B8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47625"/>
    <xdr:sp macro="" textlink="">
      <xdr:nvSpPr>
        <xdr:cNvPr id="697" name="Text Box 4">
          <a:extLst>
            <a:ext uri="{FF2B5EF4-FFF2-40B4-BE49-F238E27FC236}">
              <a16:creationId xmlns="" xmlns:a16="http://schemas.microsoft.com/office/drawing/2014/main" id="{00000000-0008-0000-0000-0000B9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98" name="Text Box 4">
          <a:extLst>
            <a:ext uri="{FF2B5EF4-FFF2-40B4-BE49-F238E27FC236}">
              <a16:creationId xmlns="" xmlns:a16="http://schemas.microsoft.com/office/drawing/2014/main" id="{00000000-0008-0000-0000-0000BA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699" name="Text Box 4">
          <a:extLst>
            <a:ext uri="{FF2B5EF4-FFF2-40B4-BE49-F238E27FC236}">
              <a16:creationId xmlns="" xmlns:a16="http://schemas.microsoft.com/office/drawing/2014/main" id="{00000000-0008-0000-0000-0000BB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00" name="Text Box 4">
          <a:extLst>
            <a:ext uri="{FF2B5EF4-FFF2-40B4-BE49-F238E27FC236}">
              <a16:creationId xmlns="" xmlns:a16="http://schemas.microsoft.com/office/drawing/2014/main" id="{00000000-0008-0000-0000-0000BC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01" name="Text Box 4">
          <a:extLst>
            <a:ext uri="{FF2B5EF4-FFF2-40B4-BE49-F238E27FC236}">
              <a16:creationId xmlns="" xmlns:a16="http://schemas.microsoft.com/office/drawing/2014/main" id="{00000000-0008-0000-0000-0000BD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02" name="Text Box 4">
          <a:extLst>
            <a:ext uri="{FF2B5EF4-FFF2-40B4-BE49-F238E27FC236}">
              <a16:creationId xmlns="" xmlns:a16="http://schemas.microsoft.com/office/drawing/2014/main" id="{00000000-0008-0000-0000-0000BE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03" name="Text Box 4">
          <a:extLst>
            <a:ext uri="{FF2B5EF4-FFF2-40B4-BE49-F238E27FC236}">
              <a16:creationId xmlns="" xmlns:a16="http://schemas.microsoft.com/office/drawing/2014/main" id="{00000000-0008-0000-0000-0000BF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04" name="Text Box 4">
          <a:extLst>
            <a:ext uri="{FF2B5EF4-FFF2-40B4-BE49-F238E27FC236}">
              <a16:creationId xmlns="" xmlns:a16="http://schemas.microsoft.com/office/drawing/2014/main" id="{00000000-0008-0000-0000-0000C0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05" name="Text Box 4">
          <a:extLst>
            <a:ext uri="{FF2B5EF4-FFF2-40B4-BE49-F238E27FC236}">
              <a16:creationId xmlns="" xmlns:a16="http://schemas.microsoft.com/office/drawing/2014/main" id="{00000000-0008-0000-0000-0000C1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06" name="Text Box 4">
          <a:extLst>
            <a:ext uri="{FF2B5EF4-FFF2-40B4-BE49-F238E27FC236}">
              <a16:creationId xmlns="" xmlns:a16="http://schemas.microsoft.com/office/drawing/2014/main" id="{00000000-0008-0000-0000-0000C2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07" name="Text Box 4">
          <a:extLst>
            <a:ext uri="{FF2B5EF4-FFF2-40B4-BE49-F238E27FC236}">
              <a16:creationId xmlns="" xmlns:a16="http://schemas.microsoft.com/office/drawing/2014/main" id="{00000000-0008-0000-0000-0000C3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08" name="Text Box 4">
          <a:extLst>
            <a:ext uri="{FF2B5EF4-FFF2-40B4-BE49-F238E27FC236}">
              <a16:creationId xmlns="" xmlns:a16="http://schemas.microsoft.com/office/drawing/2014/main" id="{00000000-0008-0000-0000-0000C4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09" name="Text Box 4">
          <a:extLst>
            <a:ext uri="{FF2B5EF4-FFF2-40B4-BE49-F238E27FC236}">
              <a16:creationId xmlns="" xmlns:a16="http://schemas.microsoft.com/office/drawing/2014/main" id="{00000000-0008-0000-0000-0000C5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10" name="Text Box 4">
          <a:extLst>
            <a:ext uri="{FF2B5EF4-FFF2-40B4-BE49-F238E27FC236}">
              <a16:creationId xmlns="" xmlns:a16="http://schemas.microsoft.com/office/drawing/2014/main" id="{00000000-0008-0000-0000-0000C6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11" name="Text Box 4">
          <a:extLst>
            <a:ext uri="{FF2B5EF4-FFF2-40B4-BE49-F238E27FC236}">
              <a16:creationId xmlns="" xmlns:a16="http://schemas.microsoft.com/office/drawing/2014/main" id="{00000000-0008-0000-0000-0000C7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12" name="Text Box 4">
          <a:extLst>
            <a:ext uri="{FF2B5EF4-FFF2-40B4-BE49-F238E27FC236}">
              <a16:creationId xmlns="" xmlns:a16="http://schemas.microsoft.com/office/drawing/2014/main" id="{00000000-0008-0000-0000-0000C8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13" name="Text Box 4">
          <a:extLst>
            <a:ext uri="{FF2B5EF4-FFF2-40B4-BE49-F238E27FC236}">
              <a16:creationId xmlns="" xmlns:a16="http://schemas.microsoft.com/office/drawing/2014/main" id="{00000000-0008-0000-0000-0000C9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14" name="Text Box 4">
          <a:extLst>
            <a:ext uri="{FF2B5EF4-FFF2-40B4-BE49-F238E27FC236}">
              <a16:creationId xmlns="" xmlns:a16="http://schemas.microsoft.com/office/drawing/2014/main" id="{00000000-0008-0000-0000-0000CA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15" name="Text Box 4">
          <a:extLst>
            <a:ext uri="{FF2B5EF4-FFF2-40B4-BE49-F238E27FC236}">
              <a16:creationId xmlns="" xmlns:a16="http://schemas.microsoft.com/office/drawing/2014/main" id="{00000000-0008-0000-0000-0000CB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16" name="Text Box 4">
          <a:extLst>
            <a:ext uri="{FF2B5EF4-FFF2-40B4-BE49-F238E27FC236}">
              <a16:creationId xmlns="" xmlns:a16="http://schemas.microsoft.com/office/drawing/2014/main" id="{00000000-0008-0000-0000-0000CC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17" name="Text Box 4">
          <a:extLst>
            <a:ext uri="{FF2B5EF4-FFF2-40B4-BE49-F238E27FC236}">
              <a16:creationId xmlns="" xmlns:a16="http://schemas.microsoft.com/office/drawing/2014/main" id="{00000000-0008-0000-0000-0000CD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18" name="Text Box 4">
          <a:extLst>
            <a:ext uri="{FF2B5EF4-FFF2-40B4-BE49-F238E27FC236}">
              <a16:creationId xmlns="" xmlns:a16="http://schemas.microsoft.com/office/drawing/2014/main" id="{00000000-0008-0000-0000-0000CE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19" name="Text Box 4">
          <a:extLst>
            <a:ext uri="{FF2B5EF4-FFF2-40B4-BE49-F238E27FC236}">
              <a16:creationId xmlns="" xmlns:a16="http://schemas.microsoft.com/office/drawing/2014/main" id="{00000000-0008-0000-0000-0000CF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20" name="Text Box 4">
          <a:extLst>
            <a:ext uri="{FF2B5EF4-FFF2-40B4-BE49-F238E27FC236}">
              <a16:creationId xmlns="" xmlns:a16="http://schemas.microsoft.com/office/drawing/2014/main" id="{00000000-0008-0000-0000-0000D0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21" name="Text Box 4">
          <a:extLst>
            <a:ext uri="{FF2B5EF4-FFF2-40B4-BE49-F238E27FC236}">
              <a16:creationId xmlns="" xmlns:a16="http://schemas.microsoft.com/office/drawing/2014/main" id="{00000000-0008-0000-0000-0000D1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22" name="Text Box 4">
          <a:extLst>
            <a:ext uri="{FF2B5EF4-FFF2-40B4-BE49-F238E27FC236}">
              <a16:creationId xmlns="" xmlns:a16="http://schemas.microsoft.com/office/drawing/2014/main" id="{00000000-0008-0000-0000-0000D2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23" name="Text Box 4">
          <a:extLst>
            <a:ext uri="{FF2B5EF4-FFF2-40B4-BE49-F238E27FC236}">
              <a16:creationId xmlns="" xmlns:a16="http://schemas.microsoft.com/office/drawing/2014/main" id="{00000000-0008-0000-0000-0000D3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24" name="Text Box 4">
          <a:extLst>
            <a:ext uri="{FF2B5EF4-FFF2-40B4-BE49-F238E27FC236}">
              <a16:creationId xmlns="" xmlns:a16="http://schemas.microsoft.com/office/drawing/2014/main" id="{00000000-0008-0000-0000-0000D4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25" name="Text Box 4">
          <a:extLst>
            <a:ext uri="{FF2B5EF4-FFF2-40B4-BE49-F238E27FC236}">
              <a16:creationId xmlns="" xmlns:a16="http://schemas.microsoft.com/office/drawing/2014/main" id="{00000000-0008-0000-0000-0000D5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26" name="Text Box 4">
          <a:extLst>
            <a:ext uri="{FF2B5EF4-FFF2-40B4-BE49-F238E27FC236}">
              <a16:creationId xmlns="" xmlns:a16="http://schemas.microsoft.com/office/drawing/2014/main" id="{00000000-0008-0000-0000-0000D6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27" name="Text Box 4">
          <a:extLst>
            <a:ext uri="{FF2B5EF4-FFF2-40B4-BE49-F238E27FC236}">
              <a16:creationId xmlns="" xmlns:a16="http://schemas.microsoft.com/office/drawing/2014/main" id="{00000000-0008-0000-0000-0000D7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28" name="Text Box 4">
          <a:extLst>
            <a:ext uri="{FF2B5EF4-FFF2-40B4-BE49-F238E27FC236}">
              <a16:creationId xmlns="" xmlns:a16="http://schemas.microsoft.com/office/drawing/2014/main" id="{00000000-0008-0000-0000-0000D8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29" name="Text Box 4">
          <a:extLst>
            <a:ext uri="{FF2B5EF4-FFF2-40B4-BE49-F238E27FC236}">
              <a16:creationId xmlns="" xmlns:a16="http://schemas.microsoft.com/office/drawing/2014/main" id="{00000000-0008-0000-0000-0000D9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30" name="Text Box 4">
          <a:extLst>
            <a:ext uri="{FF2B5EF4-FFF2-40B4-BE49-F238E27FC236}">
              <a16:creationId xmlns="" xmlns:a16="http://schemas.microsoft.com/office/drawing/2014/main" id="{00000000-0008-0000-0000-0000DA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31" name="Text Box 4">
          <a:extLst>
            <a:ext uri="{FF2B5EF4-FFF2-40B4-BE49-F238E27FC236}">
              <a16:creationId xmlns="" xmlns:a16="http://schemas.microsoft.com/office/drawing/2014/main" id="{00000000-0008-0000-0000-0000DB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32" name="Text Box 4">
          <a:extLst>
            <a:ext uri="{FF2B5EF4-FFF2-40B4-BE49-F238E27FC236}">
              <a16:creationId xmlns="" xmlns:a16="http://schemas.microsoft.com/office/drawing/2014/main" id="{00000000-0008-0000-0000-0000DC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33" name="Text Box 4">
          <a:extLst>
            <a:ext uri="{FF2B5EF4-FFF2-40B4-BE49-F238E27FC236}">
              <a16:creationId xmlns="" xmlns:a16="http://schemas.microsoft.com/office/drawing/2014/main" id="{00000000-0008-0000-0000-0000DD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34" name="Text Box 4">
          <a:extLst>
            <a:ext uri="{FF2B5EF4-FFF2-40B4-BE49-F238E27FC236}">
              <a16:creationId xmlns="" xmlns:a16="http://schemas.microsoft.com/office/drawing/2014/main" id="{00000000-0008-0000-0000-0000DE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35" name="Text Box 4">
          <a:extLst>
            <a:ext uri="{FF2B5EF4-FFF2-40B4-BE49-F238E27FC236}">
              <a16:creationId xmlns="" xmlns:a16="http://schemas.microsoft.com/office/drawing/2014/main" id="{00000000-0008-0000-0000-0000DF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47625"/>
    <xdr:sp macro="" textlink="">
      <xdr:nvSpPr>
        <xdr:cNvPr id="736" name="Text Box 4">
          <a:extLst>
            <a:ext uri="{FF2B5EF4-FFF2-40B4-BE49-F238E27FC236}">
              <a16:creationId xmlns="" xmlns:a16="http://schemas.microsoft.com/office/drawing/2014/main" id="{00000000-0008-0000-0000-0000E0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47625"/>
    <xdr:sp macro="" textlink="">
      <xdr:nvSpPr>
        <xdr:cNvPr id="737" name="Text Box 4">
          <a:extLst>
            <a:ext uri="{FF2B5EF4-FFF2-40B4-BE49-F238E27FC236}">
              <a16:creationId xmlns="" xmlns:a16="http://schemas.microsoft.com/office/drawing/2014/main" id="{00000000-0008-0000-0000-0000E1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38" name="Text Box 4">
          <a:extLst>
            <a:ext uri="{FF2B5EF4-FFF2-40B4-BE49-F238E27FC236}">
              <a16:creationId xmlns="" xmlns:a16="http://schemas.microsoft.com/office/drawing/2014/main" id="{00000000-0008-0000-0000-0000E2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39" name="Text Box 4">
          <a:extLst>
            <a:ext uri="{FF2B5EF4-FFF2-40B4-BE49-F238E27FC236}">
              <a16:creationId xmlns="" xmlns:a16="http://schemas.microsoft.com/office/drawing/2014/main" id="{00000000-0008-0000-0000-0000E3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47625"/>
    <xdr:sp macro="" textlink="">
      <xdr:nvSpPr>
        <xdr:cNvPr id="740" name="Text Box 4">
          <a:extLst>
            <a:ext uri="{FF2B5EF4-FFF2-40B4-BE49-F238E27FC236}">
              <a16:creationId xmlns="" xmlns:a16="http://schemas.microsoft.com/office/drawing/2014/main" id="{00000000-0008-0000-0000-0000E4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47625"/>
    <xdr:sp macro="" textlink="">
      <xdr:nvSpPr>
        <xdr:cNvPr id="741" name="Text Box 4">
          <a:extLst>
            <a:ext uri="{FF2B5EF4-FFF2-40B4-BE49-F238E27FC236}">
              <a16:creationId xmlns="" xmlns:a16="http://schemas.microsoft.com/office/drawing/2014/main" id="{00000000-0008-0000-0000-0000E5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42" name="Text Box 4">
          <a:extLst>
            <a:ext uri="{FF2B5EF4-FFF2-40B4-BE49-F238E27FC236}">
              <a16:creationId xmlns="" xmlns:a16="http://schemas.microsoft.com/office/drawing/2014/main" id="{00000000-0008-0000-0000-0000E6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43" name="Text Box 4">
          <a:extLst>
            <a:ext uri="{FF2B5EF4-FFF2-40B4-BE49-F238E27FC236}">
              <a16:creationId xmlns="" xmlns:a16="http://schemas.microsoft.com/office/drawing/2014/main" id="{00000000-0008-0000-0000-0000E7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44" name="Text Box 4">
          <a:extLst>
            <a:ext uri="{FF2B5EF4-FFF2-40B4-BE49-F238E27FC236}">
              <a16:creationId xmlns="" xmlns:a16="http://schemas.microsoft.com/office/drawing/2014/main" id="{00000000-0008-0000-0000-0000E8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45" name="Text Box 4">
          <a:extLst>
            <a:ext uri="{FF2B5EF4-FFF2-40B4-BE49-F238E27FC236}">
              <a16:creationId xmlns="" xmlns:a16="http://schemas.microsoft.com/office/drawing/2014/main" id="{00000000-0008-0000-0000-0000E9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46" name="Text Box 4">
          <a:extLst>
            <a:ext uri="{FF2B5EF4-FFF2-40B4-BE49-F238E27FC236}">
              <a16:creationId xmlns="" xmlns:a16="http://schemas.microsoft.com/office/drawing/2014/main" id="{00000000-0008-0000-0000-0000EA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47" name="Text Box 4">
          <a:extLst>
            <a:ext uri="{FF2B5EF4-FFF2-40B4-BE49-F238E27FC236}">
              <a16:creationId xmlns="" xmlns:a16="http://schemas.microsoft.com/office/drawing/2014/main" id="{00000000-0008-0000-0000-0000EB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48" name="Text Box 4">
          <a:extLst>
            <a:ext uri="{FF2B5EF4-FFF2-40B4-BE49-F238E27FC236}">
              <a16:creationId xmlns="" xmlns:a16="http://schemas.microsoft.com/office/drawing/2014/main" id="{00000000-0008-0000-0000-0000EC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49" name="Text Box 4">
          <a:extLst>
            <a:ext uri="{FF2B5EF4-FFF2-40B4-BE49-F238E27FC236}">
              <a16:creationId xmlns="" xmlns:a16="http://schemas.microsoft.com/office/drawing/2014/main" id="{00000000-0008-0000-0000-0000ED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50" name="Text Box 4">
          <a:extLst>
            <a:ext uri="{FF2B5EF4-FFF2-40B4-BE49-F238E27FC236}">
              <a16:creationId xmlns="" xmlns:a16="http://schemas.microsoft.com/office/drawing/2014/main" id="{00000000-0008-0000-0000-0000EE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51" name="Text Box 4">
          <a:extLst>
            <a:ext uri="{FF2B5EF4-FFF2-40B4-BE49-F238E27FC236}">
              <a16:creationId xmlns="" xmlns:a16="http://schemas.microsoft.com/office/drawing/2014/main" id="{00000000-0008-0000-0000-0000EF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52" name="Text Box 4">
          <a:extLst>
            <a:ext uri="{FF2B5EF4-FFF2-40B4-BE49-F238E27FC236}">
              <a16:creationId xmlns="" xmlns:a16="http://schemas.microsoft.com/office/drawing/2014/main" id="{00000000-0008-0000-0000-0000F0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53" name="Text Box 4">
          <a:extLst>
            <a:ext uri="{FF2B5EF4-FFF2-40B4-BE49-F238E27FC236}">
              <a16:creationId xmlns="" xmlns:a16="http://schemas.microsoft.com/office/drawing/2014/main" id="{00000000-0008-0000-0000-0000F1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54" name="Text Box 4">
          <a:extLst>
            <a:ext uri="{FF2B5EF4-FFF2-40B4-BE49-F238E27FC236}">
              <a16:creationId xmlns="" xmlns:a16="http://schemas.microsoft.com/office/drawing/2014/main" id="{00000000-0008-0000-0000-0000F2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755" name="Text Box 4">
          <a:extLst>
            <a:ext uri="{FF2B5EF4-FFF2-40B4-BE49-F238E27FC236}">
              <a16:creationId xmlns="" xmlns:a16="http://schemas.microsoft.com/office/drawing/2014/main" id="{00000000-0008-0000-0000-0000F3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56" name="Text Box 4">
          <a:extLst>
            <a:ext uri="{FF2B5EF4-FFF2-40B4-BE49-F238E27FC236}">
              <a16:creationId xmlns="" xmlns:a16="http://schemas.microsoft.com/office/drawing/2014/main" id="{00000000-0008-0000-0000-0000F4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57" name="Text Box 4">
          <a:extLst>
            <a:ext uri="{FF2B5EF4-FFF2-40B4-BE49-F238E27FC236}">
              <a16:creationId xmlns="" xmlns:a16="http://schemas.microsoft.com/office/drawing/2014/main" id="{00000000-0008-0000-0000-0000F5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58" name="Text Box 4">
          <a:extLst>
            <a:ext uri="{FF2B5EF4-FFF2-40B4-BE49-F238E27FC236}">
              <a16:creationId xmlns="" xmlns:a16="http://schemas.microsoft.com/office/drawing/2014/main" id="{00000000-0008-0000-0000-0000F6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759" name="Text Box 4">
          <a:extLst>
            <a:ext uri="{FF2B5EF4-FFF2-40B4-BE49-F238E27FC236}">
              <a16:creationId xmlns="" xmlns:a16="http://schemas.microsoft.com/office/drawing/2014/main" id="{00000000-0008-0000-0000-0000F7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353</xdr:row>
      <xdr:rowOff>1990725</xdr:rowOff>
    </xdr:from>
    <xdr:ext cx="57150" cy="76553"/>
    <xdr:sp macro="" textlink="">
      <xdr:nvSpPr>
        <xdr:cNvPr id="760" name="Text Box 394360">
          <a:extLst>
            <a:ext uri="{FF2B5EF4-FFF2-40B4-BE49-F238E27FC236}">
              <a16:creationId xmlns="" xmlns:a16="http://schemas.microsoft.com/office/drawing/2014/main" id="{00000000-0008-0000-0000-0000F8020000}"/>
            </a:ext>
          </a:extLst>
        </xdr:cNvPr>
        <xdr:cNvSpPr txBox="1">
          <a:spLocks noChangeArrowheads="1"/>
        </xdr:cNvSpPr>
      </xdr:nvSpPr>
      <xdr:spPr bwMode="auto">
        <a:xfrm>
          <a:off x="0" y="16713517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353</xdr:row>
      <xdr:rowOff>1990725</xdr:rowOff>
    </xdr:from>
    <xdr:ext cx="57150" cy="76553"/>
    <xdr:sp macro="" textlink="">
      <xdr:nvSpPr>
        <xdr:cNvPr id="761" name="Text Box 394744">
          <a:extLst>
            <a:ext uri="{FF2B5EF4-FFF2-40B4-BE49-F238E27FC236}">
              <a16:creationId xmlns="" xmlns:a16="http://schemas.microsoft.com/office/drawing/2014/main" id="{00000000-0008-0000-0000-0000F9020000}"/>
            </a:ext>
          </a:extLst>
        </xdr:cNvPr>
        <xdr:cNvSpPr txBox="1">
          <a:spLocks noChangeArrowheads="1"/>
        </xdr:cNvSpPr>
      </xdr:nvSpPr>
      <xdr:spPr bwMode="auto">
        <a:xfrm>
          <a:off x="0" y="16713517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353</xdr:row>
      <xdr:rowOff>1990725</xdr:rowOff>
    </xdr:from>
    <xdr:ext cx="57150" cy="76553"/>
    <xdr:sp macro="" textlink="">
      <xdr:nvSpPr>
        <xdr:cNvPr id="762" name="Text Box 394360">
          <a:extLst>
            <a:ext uri="{FF2B5EF4-FFF2-40B4-BE49-F238E27FC236}">
              <a16:creationId xmlns="" xmlns:a16="http://schemas.microsoft.com/office/drawing/2014/main" id="{00000000-0008-0000-0000-0000FA020000}"/>
            </a:ext>
          </a:extLst>
        </xdr:cNvPr>
        <xdr:cNvSpPr txBox="1">
          <a:spLocks noChangeArrowheads="1"/>
        </xdr:cNvSpPr>
      </xdr:nvSpPr>
      <xdr:spPr bwMode="auto">
        <a:xfrm>
          <a:off x="0" y="16713517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353</xdr:row>
      <xdr:rowOff>1990725</xdr:rowOff>
    </xdr:from>
    <xdr:ext cx="57150" cy="76553"/>
    <xdr:sp macro="" textlink="">
      <xdr:nvSpPr>
        <xdr:cNvPr id="763" name="Text Box 394744">
          <a:extLst>
            <a:ext uri="{FF2B5EF4-FFF2-40B4-BE49-F238E27FC236}">
              <a16:creationId xmlns="" xmlns:a16="http://schemas.microsoft.com/office/drawing/2014/main" id="{00000000-0008-0000-0000-0000FB020000}"/>
            </a:ext>
          </a:extLst>
        </xdr:cNvPr>
        <xdr:cNvSpPr txBox="1">
          <a:spLocks noChangeArrowheads="1"/>
        </xdr:cNvSpPr>
      </xdr:nvSpPr>
      <xdr:spPr bwMode="auto">
        <a:xfrm>
          <a:off x="0" y="16713517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353</xdr:row>
      <xdr:rowOff>1990725</xdr:rowOff>
    </xdr:from>
    <xdr:ext cx="57150" cy="76553"/>
    <xdr:sp macro="" textlink="">
      <xdr:nvSpPr>
        <xdr:cNvPr id="764" name="Text Box 394360">
          <a:extLst>
            <a:ext uri="{FF2B5EF4-FFF2-40B4-BE49-F238E27FC236}">
              <a16:creationId xmlns="" xmlns:a16="http://schemas.microsoft.com/office/drawing/2014/main" id="{00000000-0008-0000-0000-0000FC020000}"/>
            </a:ext>
          </a:extLst>
        </xdr:cNvPr>
        <xdr:cNvSpPr txBox="1">
          <a:spLocks noChangeArrowheads="1"/>
        </xdr:cNvSpPr>
      </xdr:nvSpPr>
      <xdr:spPr bwMode="auto">
        <a:xfrm>
          <a:off x="0" y="16713517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353</xdr:row>
      <xdr:rowOff>1990725</xdr:rowOff>
    </xdr:from>
    <xdr:ext cx="57150" cy="76553"/>
    <xdr:sp macro="" textlink="">
      <xdr:nvSpPr>
        <xdr:cNvPr id="765" name="Text Box 394744">
          <a:extLst>
            <a:ext uri="{FF2B5EF4-FFF2-40B4-BE49-F238E27FC236}">
              <a16:creationId xmlns="" xmlns:a16="http://schemas.microsoft.com/office/drawing/2014/main" id="{00000000-0008-0000-0000-0000FD020000}"/>
            </a:ext>
          </a:extLst>
        </xdr:cNvPr>
        <xdr:cNvSpPr txBox="1">
          <a:spLocks noChangeArrowheads="1"/>
        </xdr:cNvSpPr>
      </xdr:nvSpPr>
      <xdr:spPr bwMode="auto">
        <a:xfrm>
          <a:off x="0" y="16713517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353</xdr:row>
      <xdr:rowOff>1990725</xdr:rowOff>
    </xdr:from>
    <xdr:ext cx="57150" cy="81461"/>
    <xdr:sp macro="" textlink="">
      <xdr:nvSpPr>
        <xdr:cNvPr id="766" name="Text Box 394360">
          <a:extLst>
            <a:ext uri="{FF2B5EF4-FFF2-40B4-BE49-F238E27FC236}">
              <a16:creationId xmlns="" xmlns:a16="http://schemas.microsoft.com/office/drawing/2014/main" id="{00000000-0008-0000-0000-0000FE020000}"/>
            </a:ext>
          </a:extLst>
        </xdr:cNvPr>
        <xdr:cNvSpPr txBox="1">
          <a:spLocks noChangeArrowheads="1"/>
        </xdr:cNvSpPr>
      </xdr:nvSpPr>
      <xdr:spPr bwMode="auto">
        <a:xfrm>
          <a:off x="0" y="1671351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353</xdr:row>
      <xdr:rowOff>1990725</xdr:rowOff>
    </xdr:from>
    <xdr:ext cx="57150" cy="81461"/>
    <xdr:sp macro="" textlink="">
      <xdr:nvSpPr>
        <xdr:cNvPr id="767" name="Text Box 394744">
          <a:extLst>
            <a:ext uri="{FF2B5EF4-FFF2-40B4-BE49-F238E27FC236}">
              <a16:creationId xmlns="" xmlns:a16="http://schemas.microsoft.com/office/drawing/2014/main" id="{00000000-0008-0000-0000-0000FF020000}"/>
            </a:ext>
          </a:extLst>
        </xdr:cNvPr>
        <xdr:cNvSpPr txBox="1">
          <a:spLocks noChangeArrowheads="1"/>
        </xdr:cNvSpPr>
      </xdr:nvSpPr>
      <xdr:spPr bwMode="auto">
        <a:xfrm>
          <a:off x="0" y="1671351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353</xdr:row>
      <xdr:rowOff>1990725</xdr:rowOff>
    </xdr:from>
    <xdr:ext cx="57150" cy="81461"/>
    <xdr:sp macro="" textlink="">
      <xdr:nvSpPr>
        <xdr:cNvPr id="768" name="Text Box 394360">
          <a:extLst>
            <a:ext uri="{FF2B5EF4-FFF2-40B4-BE49-F238E27FC236}">
              <a16:creationId xmlns="" xmlns:a16="http://schemas.microsoft.com/office/drawing/2014/main" id="{00000000-0008-0000-0000-000000030000}"/>
            </a:ext>
          </a:extLst>
        </xdr:cNvPr>
        <xdr:cNvSpPr txBox="1">
          <a:spLocks noChangeArrowheads="1"/>
        </xdr:cNvSpPr>
      </xdr:nvSpPr>
      <xdr:spPr bwMode="auto">
        <a:xfrm>
          <a:off x="0" y="1671351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353</xdr:row>
      <xdr:rowOff>1990725</xdr:rowOff>
    </xdr:from>
    <xdr:ext cx="57150" cy="81461"/>
    <xdr:sp macro="" textlink="">
      <xdr:nvSpPr>
        <xdr:cNvPr id="769" name="Text Box 394744">
          <a:extLst>
            <a:ext uri="{FF2B5EF4-FFF2-40B4-BE49-F238E27FC236}">
              <a16:creationId xmlns="" xmlns:a16="http://schemas.microsoft.com/office/drawing/2014/main" id="{00000000-0008-0000-0000-000001030000}"/>
            </a:ext>
          </a:extLst>
        </xdr:cNvPr>
        <xdr:cNvSpPr txBox="1">
          <a:spLocks noChangeArrowheads="1"/>
        </xdr:cNvSpPr>
      </xdr:nvSpPr>
      <xdr:spPr bwMode="auto">
        <a:xfrm>
          <a:off x="0" y="1671351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353</xdr:row>
      <xdr:rowOff>1990725</xdr:rowOff>
    </xdr:from>
    <xdr:ext cx="57150" cy="81461"/>
    <xdr:sp macro="" textlink="">
      <xdr:nvSpPr>
        <xdr:cNvPr id="770" name="Text Box 394360">
          <a:extLst>
            <a:ext uri="{FF2B5EF4-FFF2-40B4-BE49-F238E27FC236}">
              <a16:creationId xmlns="" xmlns:a16="http://schemas.microsoft.com/office/drawing/2014/main" id="{00000000-0008-0000-0000-000002030000}"/>
            </a:ext>
          </a:extLst>
        </xdr:cNvPr>
        <xdr:cNvSpPr txBox="1">
          <a:spLocks noChangeArrowheads="1"/>
        </xdr:cNvSpPr>
      </xdr:nvSpPr>
      <xdr:spPr bwMode="auto">
        <a:xfrm>
          <a:off x="0" y="1671351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353</xdr:row>
      <xdr:rowOff>1990725</xdr:rowOff>
    </xdr:from>
    <xdr:ext cx="57150" cy="81461"/>
    <xdr:sp macro="" textlink="">
      <xdr:nvSpPr>
        <xdr:cNvPr id="771" name="Text Box 394744">
          <a:extLst>
            <a:ext uri="{FF2B5EF4-FFF2-40B4-BE49-F238E27FC236}">
              <a16:creationId xmlns="" xmlns:a16="http://schemas.microsoft.com/office/drawing/2014/main" id="{00000000-0008-0000-0000-000003030000}"/>
            </a:ext>
          </a:extLst>
        </xdr:cNvPr>
        <xdr:cNvSpPr txBox="1">
          <a:spLocks noChangeArrowheads="1"/>
        </xdr:cNvSpPr>
      </xdr:nvSpPr>
      <xdr:spPr bwMode="auto">
        <a:xfrm>
          <a:off x="0" y="1671351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772" name="Text Box 4">
          <a:extLst>
            <a:ext uri="{FF2B5EF4-FFF2-40B4-BE49-F238E27FC236}">
              <a16:creationId xmlns="" xmlns:a16="http://schemas.microsoft.com/office/drawing/2014/main" id="{00000000-0008-0000-0000-000004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773" name="Text Box 4">
          <a:extLst>
            <a:ext uri="{FF2B5EF4-FFF2-40B4-BE49-F238E27FC236}">
              <a16:creationId xmlns="" xmlns:a16="http://schemas.microsoft.com/office/drawing/2014/main" id="{00000000-0008-0000-0000-000005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774" name="Text Box 4">
          <a:extLst>
            <a:ext uri="{FF2B5EF4-FFF2-40B4-BE49-F238E27FC236}">
              <a16:creationId xmlns="" xmlns:a16="http://schemas.microsoft.com/office/drawing/2014/main" id="{00000000-0008-0000-0000-000006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775" name="Text Box 4">
          <a:extLst>
            <a:ext uri="{FF2B5EF4-FFF2-40B4-BE49-F238E27FC236}">
              <a16:creationId xmlns="" xmlns:a16="http://schemas.microsoft.com/office/drawing/2014/main" id="{00000000-0008-0000-0000-000007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776" name="Text Box 4">
          <a:extLst>
            <a:ext uri="{FF2B5EF4-FFF2-40B4-BE49-F238E27FC236}">
              <a16:creationId xmlns="" xmlns:a16="http://schemas.microsoft.com/office/drawing/2014/main" id="{00000000-0008-0000-0000-000008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777" name="Text Box 4">
          <a:extLst>
            <a:ext uri="{FF2B5EF4-FFF2-40B4-BE49-F238E27FC236}">
              <a16:creationId xmlns="" xmlns:a16="http://schemas.microsoft.com/office/drawing/2014/main" id="{00000000-0008-0000-0000-000009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778" name="Text Box 4">
          <a:extLst>
            <a:ext uri="{FF2B5EF4-FFF2-40B4-BE49-F238E27FC236}">
              <a16:creationId xmlns="" xmlns:a16="http://schemas.microsoft.com/office/drawing/2014/main" id="{00000000-0008-0000-0000-00000A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779" name="Text Box 4">
          <a:extLst>
            <a:ext uri="{FF2B5EF4-FFF2-40B4-BE49-F238E27FC236}">
              <a16:creationId xmlns="" xmlns:a16="http://schemas.microsoft.com/office/drawing/2014/main" id="{00000000-0008-0000-0000-00000B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780" name="Text Box 4">
          <a:extLst>
            <a:ext uri="{FF2B5EF4-FFF2-40B4-BE49-F238E27FC236}">
              <a16:creationId xmlns="" xmlns:a16="http://schemas.microsoft.com/office/drawing/2014/main" id="{00000000-0008-0000-0000-00000C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781" name="Text Box 4">
          <a:extLst>
            <a:ext uri="{FF2B5EF4-FFF2-40B4-BE49-F238E27FC236}">
              <a16:creationId xmlns="" xmlns:a16="http://schemas.microsoft.com/office/drawing/2014/main" id="{00000000-0008-0000-0000-00000D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782" name="Text Box 4">
          <a:extLst>
            <a:ext uri="{FF2B5EF4-FFF2-40B4-BE49-F238E27FC236}">
              <a16:creationId xmlns="" xmlns:a16="http://schemas.microsoft.com/office/drawing/2014/main" id="{00000000-0008-0000-0000-00000E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783" name="Text Box 4">
          <a:extLst>
            <a:ext uri="{FF2B5EF4-FFF2-40B4-BE49-F238E27FC236}">
              <a16:creationId xmlns="" xmlns:a16="http://schemas.microsoft.com/office/drawing/2014/main" id="{00000000-0008-0000-0000-00000F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266700" cy="38100"/>
    <xdr:sp macro="" textlink="">
      <xdr:nvSpPr>
        <xdr:cNvPr id="784" name="Text Box 4">
          <a:extLst>
            <a:ext uri="{FF2B5EF4-FFF2-40B4-BE49-F238E27FC236}">
              <a16:creationId xmlns="" xmlns:a16="http://schemas.microsoft.com/office/drawing/2014/main" id="{00000000-0008-0000-0000-000010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266700" cy="38100"/>
    <xdr:sp macro="" textlink="">
      <xdr:nvSpPr>
        <xdr:cNvPr id="785" name="Text Box 4">
          <a:extLst>
            <a:ext uri="{FF2B5EF4-FFF2-40B4-BE49-F238E27FC236}">
              <a16:creationId xmlns="" xmlns:a16="http://schemas.microsoft.com/office/drawing/2014/main" id="{00000000-0008-0000-0000-000011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266700" cy="38100"/>
    <xdr:sp macro="" textlink="">
      <xdr:nvSpPr>
        <xdr:cNvPr id="786" name="Text Box 4">
          <a:extLst>
            <a:ext uri="{FF2B5EF4-FFF2-40B4-BE49-F238E27FC236}">
              <a16:creationId xmlns="" xmlns:a16="http://schemas.microsoft.com/office/drawing/2014/main" id="{00000000-0008-0000-0000-000012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266700" cy="38100"/>
    <xdr:sp macro="" textlink="">
      <xdr:nvSpPr>
        <xdr:cNvPr id="787" name="Text Box 4">
          <a:extLst>
            <a:ext uri="{FF2B5EF4-FFF2-40B4-BE49-F238E27FC236}">
              <a16:creationId xmlns="" xmlns:a16="http://schemas.microsoft.com/office/drawing/2014/main" id="{00000000-0008-0000-0000-000013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266700" cy="38100"/>
    <xdr:sp macro="" textlink="">
      <xdr:nvSpPr>
        <xdr:cNvPr id="788" name="Text Box 4">
          <a:extLst>
            <a:ext uri="{FF2B5EF4-FFF2-40B4-BE49-F238E27FC236}">
              <a16:creationId xmlns="" xmlns:a16="http://schemas.microsoft.com/office/drawing/2014/main" id="{00000000-0008-0000-0000-000014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266700" cy="38100"/>
    <xdr:sp macro="" textlink="">
      <xdr:nvSpPr>
        <xdr:cNvPr id="789" name="Text Box 4">
          <a:extLst>
            <a:ext uri="{FF2B5EF4-FFF2-40B4-BE49-F238E27FC236}">
              <a16:creationId xmlns="" xmlns:a16="http://schemas.microsoft.com/office/drawing/2014/main" id="{00000000-0008-0000-0000-000015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266700" cy="38100"/>
    <xdr:sp macro="" textlink="">
      <xdr:nvSpPr>
        <xdr:cNvPr id="790" name="Text Box 4">
          <a:extLst>
            <a:ext uri="{FF2B5EF4-FFF2-40B4-BE49-F238E27FC236}">
              <a16:creationId xmlns="" xmlns:a16="http://schemas.microsoft.com/office/drawing/2014/main" id="{00000000-0008-0000-0000-000016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266700" cy="38100"/>
    <xdr:sp macro="" textlink="">
      <xdr:nvSpPr>
        <xdr:cNvPr id="791" name="Text Box 4">
          <a:extLst>
            <a:ext uri="{FF2B5EF4-FFF2-40B4-BE49-F238E27FC236}">
              <a16:creationId xmlns="" xmlns:a16="http://schemas.microsoft.com/office/drawing/2014/main" id="{00000000-0008-0000-0000-000017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47625"/>
    <xdr:sp macro="" textlink="">
      <xdr:nvSpPr>
        <xdr:cNvPr id="792" name="Text Box 4">
          <a:extLst>
            <a:ext uri="{FF2B5EF4-FFF2-40B4-BE49-F238E27FC236}">
              <a16:creationId xmlns="" xmlns:a16="http://schemas.microsoft.com/office/drawing/2014/main" id="{00000000-0008-0000-0000-000018030000}"/>
            </a:ext>
          </a:extLst>
        </xdr:cNvPr>
        <xdr:cNvSpPr txBox="1">
          <a:spLocks noChangeArrowheads="1"/>
        </xdr:cNvSpPr>
      </xdr:nvSpPr>
      <xdr:spPr bwMode="auto">
        <a:xfrm>
          <a:off x="0" y="745807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47625"/>
    <xdr:sp macro="" textlink="">
      <xdr:nvSpPr>
        <xdr:cNvPr id="793" name="Text Box 4">
          <a:extLst>
            <a:ext uri="{FF2B5EF4-FFF2-40B4-BE49-F238E27FC236}">
              <a16:creationId xmlns="" xmlns:a16="http://schemas.microsoft.com/office/drawing/2014/main" id="{00000000-0008-0000-0000-000019030000}"/>
            </a:ext>
          </a:extLst>
        </xdr:cNvPr>
        <xdr:cNvSpPr txBox="1">
          <a:spLocks noChangeArrowheads="1"/>
        </xdr:cNvSpPr>
      </xdr:nvSpPr>
      <xdr:spPr bwMode="auto">
        <a:xfrm>
          <a:off x="0" y="745807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266700" cy="38100"/>
    <xdr:sp macro="" textlink="">
      <xdr:nvSpPr>
        <xdr:cNvPr id="794" name="Text Box 4">
          <a:extLst>
            <a:ext uri="{FF2B5EF4-FFF2-40B4-BE49-F238E27FC236}">
              <a16:creationId xmlns="" xmlns:a16="http://schemas.microsoft.com/office/drawing/2014/main" id="{00000000-0008-0000-0000-00001A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266700" cy="38100"/>
    <xdr:sp macro="" textlink="">
      <xdr:nvSpPr>
        <xdr:cNvPr id="795" name="Text Box 4">
          <a:extLst>
            <a:ext uri="{FF2B5EF4-FFF2-40B4-BE49-F238E27FC236}">
              <a16:creationId xmlns="" xmlns:a16="http://schemas.microsoft.com/office/drawing/2014/main" id="{00000000-0008-0000-0000-00001B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47625"/>
    <xdr:sp macro="" textlink="">
      <xdr:nvSpPr>
        <xdr:cNvPr id="796" name="Text Box 4">
          <a:extLst>
            <a:ext uri="{FF2B5EF4-FFF2-40B4-BE49-F238E27FC236}">
              <a16:creationId xmlns="" xmlns:a16="http://schemas.microsoft.com/office/drawing/2014/main" id="{00000000-0008-0000-0000-00001C030000}"/>
            </a:ext>
          </a:extLst>
        </xdr:cNvPr>
        <xdr:cNvSpPr txBox="1">
          <a:spLocks noChangeArrowheads="1"/>
        </xdr:cNvSpPr>
      </xdr:nvSpPr>
      <xdr:spPr bwMode="auto">
        <a:xfrm>
          <a:off x="0" y="745807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47625"/>
    <xdr:sp macro="" textlink="">
      <xdr:nvSpPr>
        <xdr:cNvPr id="797" name="Text Box 4">
          <a:extLst>
            <a:ext uri="{FF2B5EF4-FFF2-40B4-BE49-F238E27FC236}">
              <a16:creationId xmlns="" xmlns:a16="http://schemas.microsoft.com/office/drawing/2014/main" id="{00000000-0008-0000-0000-00001D030000}"/>
            </a:ext>
          </a:extLst>
        </xdr:cNvPr>
        <xdr:cNvSpPr txBox="1">
          <a:spLocks noChangeArrowheads="1"/>
        </xdr:cNvSpPr>
      </xdr:nvSpPr>
      <xdr:spPr bwMode="auto">
        <a:xfrm>
          <a:off x="0" y="745807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266700" cy="38100"/>
    <xdr:sp macro="" textlink="">
      <xdr:nvSpPr>
        <xdr:cNvPr id="798" name="Text Box 4">
          <a:extLst>
            <a:ext uri="{FF2B5EF4-FFF2-40B4-BE49-F238E27FC236}">
              <a16:creationId xmlns="" xmlns:a16="http://schemas.microsoft.com/office/drawing/2014/main" id="{00000000-0008-0000-0000-00001E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266700" cy="38100"/>
    <xdr:sp macro="" textlink="">
      <xdr:nvSpPr>
        <xdr:cNvPr id="799" name="Text Box 4">
          <a:extLst>
            <a:ext uri="{FF2B5EF4-FFF2-40B4-BE49-F238E27FC236}">
              <a16:creationId xmlns="" xmlns:a16="http://schemas.microsoft.com/office/drawing/2014/main" id="{00000000-0008-0000-0000-00001F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800" name="Text Box 4">
          <a:extLst>
            <a:ext uri="{FF2B5EF4-FFF2-40B4-BE49-F238E27FC236}">
              <a16:creationId xmlns="" xmlns:a16="http://schemas.microsoft.com/office/drawing/2014/main" id="{00000000-0008-0000-0000-000020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801" name="Text Box 4">
          <a:extLst>
            <a:ext uri="{FF2B5EF4-FFF2-40B4-BE49-F238E27FC236}">
              <a16:creationId xmlns="" xmlns:a16="http://schemas.microsoft.com/office/drawing/2014/main" id="{00000000-0008-0000-0000-000021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802" name="Text Box 4">
          <a:extLst>
            <a:ext uri="{FF2B5EF4-FFF2-40B4-BE49-F238E27FC236}">
              <a16:creationId xmlns="" xmlns:a16="http://schemas.microsoft.com/office/drawing/2014/main" id="{00000000-0008-0000-0000-000022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803" name="Text Box 4">
          <a:extLst>
            <a:ext uri="{FF2B5EF4-FFF2-40B4-BE49-F238E27FC236}">
              <a16:creationId xmlns="" xmlns:a16="http://schemas.microsoft.com/office/drawing/2014/main" id="{00000000-0008-0000-0000-000023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804" name="Text Box 4">
          <a:extLst>
            <a:ext uri="{FF2B5EF4-FFF2-40B4-BE49-F238E27FC236}">
              <a16:creationId xmlns="" xmlns:a16="http://schemas.microsoft.com/office/drawing/2014/main" id="{00000000-0008-0000-0000-000024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805" name="Text Box 4">
          <a:extLst>
            <a:ext uri="{FF2B5EF4-FFF2-40B4-BE49-F238E27FC236}">
              <a16:creationId xmlns="" xmlns:a16="http://schemas.microsoft.com/office/drawing/2014/main" id="{00000000-0008-0000-0000-000025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806" name="Text Box 4">
          <a:extLst>
            <a:ext uri="{FF2B5EF4-FFF2-40B4-BE49-F238E27FC236}">
              <a16:creationId xmlns="" xmlns:a16="http://schemas.microsoft.com/office/drawing/2014/main" id="{00000000-0008-0000-0000-000026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807" name="Text Box 4">
          <a:extLst>
            <a:ext uri="{FF2B5EF4-FFF2-40B4-BE49-F238E27FC236}">
              <a16:creationId xmlns="" xmlns:a16="http://schemas.microsoft.com/office/drawing/2014/main" id="{00000000-0008-0000-0000-000027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808" name="Text Box 4">
          <a:extLst>
            <a:ext uri="{FF2B5EF4-FFF2-40B4-BE49-F238E27FC236}">
              <a16:creationId xmlns="" xmlns:a16="http://schemas.microsoft.com/office/drawing/2014/main" id="{00000000-0008-0000-0000-000028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809" name="Text Box 4">
          <a:extLst>
            <a:ext uri="{FF2B5EF4-FFF2-40B4-BE49-F238E27FC236}">
              <a16:creationId xmlns="" xmlns:a16="http://schemas.microsoft.com/office/drawing/2014/main" id="{00000000-0008-0000-0000-000029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810" name="Text Box 4">
          <a:extLst>
            <a:ext uri="{FF2B5EF4-FFF2-40B4-BE49-F238E27FC236}">
              <a16:creationId xmlns="" xmlns:a16="http://schemas.microsoft.com/office/drawing/2014/main" id="{00000000-0008-0000-0000-00002A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66675" cy="57150"/>
    <xdr:sp macro="" textlink="">
      <xdr:nvSpPr>
        <xdr:cNvPr id="811" name="Text Box 4">
          <a:extLst>
            <a:ext uri="{FF2B5EF4-FFF2-40B4-BE49-F238E27FC236}">
              <a16:creationId xmlns="" xmlns:a16="http://schemas.microsoft.com/office/drawing/2014/main" id="{00000000-0008-0000-0000-00002B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266700" cy="38100"/>
    <xdr:sp macro="" textlink="">
      <xdr:nvSpPr>
        <xdr:cNvPr id="812" name="Text Box 4">
          <a:extLst>
            <a:ext uri="{FF2B5EF4-FFF2-40B4-BE49-F238E27FC236}">
              <a16:creationId xmlns="" xmlns:a16="http://schemas.microsoft.com/office/drawing/2014/main" id="{00000000-0008-0000-0000-00002C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266700" cy="38100"/>
    <xdr:sp macro="" textlink="">
      <xdr:nvSpPr>
        <xdr:cNvPr id="813" name="Text Box 4">
          <a:extLst>
            <a:ext uri="{FF2B5EF4-FFF2-40B4-BE49-F238E27FC236}">
              <a16:creationId xmlns="" xmlns:a16="http://schemas.microsoft.com/office/drawing/2014/main" id="{00000000-0008-0000-0000-00002D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266700" cy="38100"/>
    <xdr:sp macro="" textlink="">
      <xdr:nvSpPr>
        <xdr:cNvPr id="814" name="Text Box 4">
          <a:extLst>
            <a:ext uri="{FF2B5EF4-FFF2-40B4-BE49-F238E27FC236}">
              <a16:creationId xmlns="" xmlns:a16="http://schemas.microsoft.com/office/drawing/2014/main" id="{00000000-0008-0000-0000-00002E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136</xdr:row>
      <xdr:rowOff>0</xdr:rowOff>
    </xdr:from>
    <xdr:ext cx="266700" cy="38100"/>
    <xdr:sp macro="" textlink="">
      <xdr:nvSpPr>
        <xdr:cNvPr id="815" name="Text Box 4">
          <a:extLst>
            <a:ext uri="{FF2B5EF4-FFF2-40B4-BE49-F238E27FC236}">
              <a16:creationId xmlns="" xmlns:a16="http://schemas.microsoft.com/office/drawing/2014/main" id="{00000000-0008-0000-0000-00002F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16" name="Text Box 4">
          <a:extLst>
            <a:ext uri="{FF2B5EF4-FFF2-40B4-BE49-F238E27FC236}">
              <a16:creationId xmlns="" xmlns:a16="http://schemas.microsoft.com/office/drawing/2014/main" id="{00000000-0008-0000-0000-000030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17" name="Text Box 4">
          <a:extLst>
            <a:ext uri="{FF2B5EF4-FFF2-40B4-BE49-F238E27FC236}">
              <a16:creationId xmlns="" xmlns:a16="http://schemas.microsoft.com/office/drawing/2014/main" id="{00000000-0008-0000-0000-000031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18" name="Text Box 4">
          <a:extLst>
            <a:ext uri="{FF2B5EF4-FFF2-40B4-BE49-F238E27FC236}">
              <a16:creationId xmlns="" xmlns:a16="http://schemas.microsoft.com/office/drawing/2014/main" id="{00000000-0008-0000-0000-000032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19" name="Text Box 4">
          <a:extLst>
            <a:ext uri="{FF2B5EF4-FFF2-40B4-BE49-F238E27FC236}">
              <a16:creationId xmlns="" xmlns:a16="http://schemas.microsoft.com/office/drawing/2014/main" id="{00000000-0008-0000-0000-000033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20" name="Text Box 4">
          <a:extLst>
            <a:ext uri="{FF2B5EF4-FFF2-40B4-BE49-F238E27FC236}">
              <a16:creationId xmlns="" xmlns:a16="http://schemas.microsoft.com/office/drawing/2014/main" id="{00000000-0008-0000-0000-000034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21" name="Text Box 4">
          <a:extLst>
            <a:ext uri="{FF2B5EF4-FFF2-40B4-BE49-F238E27FC236}">
              <a16:creationId xmlns="" xmlns:a16="http://schemas.microsoft.com/office/drawing/2014/main" id="{00000000-0008-0000-0000-000035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22" name="Text Box 4">
          <a:extLst>
            <a:ext uri="{FF2B5EF4-FFF2-40B4-BE49-F238E27FC236}">
              <a16:creationId xmlns="" xmlns:a16="http://schemas.microsoft.com/office/drawing/2014/main" id="{00000000-0008-0000-0000-000036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23" name="Text Box 4">
          <a:extLst>
            <a:ext uri="{FF2B5EF4-FFF2-40B4-BE49-F238E27FC236}">
              <a16:creationId xmlns="" xmlns:a16="http://schemas.microsoft.com/office/drawing/2014/main" id="{00000000-0008-0000-0000-000037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24" name="Text Box 4">
          <a:extLst>
            <a:ext uri="{FF2B5EF4-FFF2-40B4-BE49-F238E27FC236}">
              <a16:creationId xmlns="" xmlns:a16="http://schemas.microsoft.com/office/drawing/2014/main" id="{00000000-0008-0000-0000-000038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25" name="Text Box 4">
          <a:extLst>
            <a:ext uri="{FF2B5EF4-FFF2-40B4-BE49-F238E27FC236}">
              <a16:creationId xmlns="" xmlns:a16="http://schemas.microsoft.com/office/drawing/2014/main" id="{00000000-0008-0000-0000-000039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26" name="Text Box 4">
          <a:extLst>
            <a:ext uri="{FF2B5EF4-FFF2-40B4-BE49-F238E27FC236}">
              <a16:creationId xmlns="" xmlns:a16="http://schemas.microsoft.com/office/drawing/2014/main" id="{00000000-0008-0000-0000-00003A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27" name="Text Box 4">
          <a:extLst>
            <a:ext uri="{FF2B5EF4-FFF2-40B4-BE49-F238E27FC236}">
              <a16:creationId xmlns="" xmlns:a16="http://schemas.microsoft.com/office/drawing/2014/main" id="{00000000-0008-0000-0000-00003B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266700" cy="38100"/>
    <xdr:sp macro="" textlink="">
      <xdr:nvSpPr>
        <xdr:cNvPr id="828" name="Text Box 4">
          <a:extLst>
            <a:ext uri="{FF2B5EF4-FFF2-40B4-BE49-F238E27FC236}">
              <a16:creationId xmlns="" xmlns:a16="http://schemas.microsoft.com/office/drawing/2014/main" id="{00000000-0008-0000-0000-00003C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266700" cy="38100"/>
    <xdr:sp macro="" textlink="">
      <xdr:nvSpPr>
        <xdr:cNvPr id="829" name="Text Box 4">
          <a:extLst>
            <a:ext uri="{FF2B5EF4-FFF2-40B4-BE49-F238E27FC236}">
              <a16:creationId xmlns="" xmlns:a16="http://schemas.microsoft.com/office/drawing/2014/main" id="{00000000-0008-0000-0000-00003D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266700" cy="38100"/>
    <xdr:sp macro="" textlink="">
      <xdr:nvSpPr>
        <xdr:cNvPr id="830" name="Text Box 4">
          <a:extLst>
            <a:ext uri="{FF2B5EF4-FFF2-40B4-BE49-F238E27FC236}">
              <a16:creationId xmlns="" xmlns:a16="http://schemas.microsoft.com/office/drawing/2014/main" id="{00000000-0008-0000-0000-00003E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266700" cy="38100"/>
    <xdr:sp macro="" textlink="">
      <xdr:nvSpPr>
        <xdr:cNvPr id="831" name="Text Box 4">
          <a:extLst>
            <a:ext uri="{FF2B5EF4-FFF2-40B4-BE49-F238E27FC236}">
              <a16:creationId xmlns="" xmlns:a16="http://schemas.microsoft.com/office/drawing/2014/main" id="{00000000-0008-0000-0000-00003F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266700" cy="38100"/>
    <xdr:sp macro="" textlink="">
      <xdr:nvSpPr>
        <xdr:cNvPr id="832" name="Text Box 4">
          <a:extLst>
            <a:ext uri="{FF2B5EF4-FFF2-40B4-BE49-F238E27FC236}">
              <a16:creationId xmlns="" xmlns:a16="http://schemas.microsoft.com/office/drawing/2014/main" id="{00000000-0008-0000-0000-000040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266700" cy="38100"/>
    <xdr:sp macro="" textlink="">
      <xdr:nvSpPr>
        <xdr:cNvPr id="833" name="Text Box 4">
          <a:extLst>
            <a:ext uri="{FF2B5EF4-FFF2-40B4-BE49-F238E27FC236}">
              <a16:creationId xmlns="" xmlns:a16="http://schemas.microsoft.com/office/drawing/2014/main" id="{00000000-0008-0000-0000-000041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266700" cy="38100"/>
    <xdr:sp macro="" textlink="">
      <xdr:nvSpPr>
        <xdr:cNvPr id="834" name="Text Box 4">
          <a:extLst>
            <a:ext uri="{FF2B5EF4-FFF2-40B4-BE49-F238E27FC236}">
              <a16:creationId xmlns="" xmlns:a16="http://schemas.microsoft.com/office/drawing/2014/main" id="{00000000-0008-0000-0000-000042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266700" cy="38100"/>
    <xdr:sp macro="" textlink="">
      <xdr:nvSpPr>
        <xdr:cNvPr id="835" name="Text Box 4">
          <a:extLst>
            <a:ext uri="{FF2B5EF4-FFF2-40B4-BE49-F238E27FC236}">
              <a16:creationId xmlns="" xmlns:a16="http://schemas.microsoft.com/office/drawing/2014/main" id="{00000000-0008-0000-0000-000043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47625"/>
    <xdr:sp macro="" textlink="">
      <xdr:nvSpPr>
        <xdr:cNvPr id="836" name="Text Box 4">
          <a:extLst>
            <a:ext uri="{FF2B5EF4-FFF2-40B4-BE49-F238E27FC236}">
              <a16:creationId xmlns="" xmlns:a16="http://schemas.microsoft.com/office/drawing/2014/main" id="{00000000-0008-0000-0000-000044030000}"/>
            </a:ext>
          </a:extLst>
        </xdr:cNvPr>
        <xdr:cNvSpPr txBox="1">
          <a:spLocks noChangeArrowheads="1"/>
        </xdr:cNvSpPr>
      </xdr:nvSpPr>
      <xdr:spPr bwMode="auto">
        <a:xfrm>
          <a:off x="0" y="767524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47625"/>
    <xdr:sp macro="" textlink="">
      <xdr:nvSpPr>
        <xdr:cNvPr id="837" name="Text Box 4">
          <a:extLst>
            <a:ext uri="{FF2B5EF4-FFF2-40B4-BE49-F238E27FC236}">
              <a16:creationId xmlns="" xmlns:a16="http://schemas.microsoft.com/office/drawing/2014/main" id="{00000000-0008-0000-0000-000045030000}"/>
            </a:ext>
          </a:extLst>
        </xdr:cNvPr>
        <xdr:cNvSpPr txBox="1">
          <a:spLocks noChangeArrowheads="1"/>
        </xdr:cNvSpPr>
      </xdr:nvSpPr>
      <xdr:spPr bwMode="auto">
        <a:xfrm>
          <a:off x="0" y="767524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266700" cy="38100"/>
    <xdr:sp macro="" textlink="">
      <xdr:nvSpPr>
        <xdr:cNvPr id="838" name="Text Box 4">
          <a:extLst>
            <a:ext uri="{FF2B5EF4-FFF2-40B4-BE49-F238E27FC236}">
              <a16:creationId xmlns="" xmlns:a16="http://schemas.microsoft.com/office/drawing/2014/main" id="{00000000-0008-0000-0000-000046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266700" cy="38100"/>
    <xdr:sp macro="" textlink="">
      <xdr:nvSpPr>
        <xdr:cNvPr id="839" name="Text Box 4">
          <a:extLst>
            <a:ext uri="{FF2B5EF4-FFF2-40B4-BE49-F238E27FC236}">
              <a16:creationId xmlns="" xmlns:a16="http://schemas.microsoft.com/office/drawing/2014/main" id="{00000000-0008-0000-0000-000047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47625"/>
    <xdr:sp macro="" textlink="">
      <xdr:nvSpPr>
        <xdr:cNvPr id="840" name="Text Box 4">
          <a:extLst>
            <a:ext uri="{FF2B5EF4-FFF2-40B4-BE49-F238E27FC236}">
              <a16:creationId xmlns="" xmlns:a16="http://schemas.microsoft.com/office/drawing/2014/main" id="{00000000-0008-0000-0000-000048030000}"/>
            </a:ext>
          </a:extLst>
        </xdr:cNvPr>
        <xdr:cNvSpPr txBox="1">
          <a:spLocks noChangeArrowheads="1"/>
        </xdr:cNvSpPr>
      </xdr:nvSpPr>
      <xdr:spPr bwMode="auto">
        <a:xfrm>
          <a:off x="0" y="767524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47625"/>
    <xdr:sp macro="" textlink="">
      <xdr:nvSpPr>
        <xdr:cNvPr id="841" name="Text Box 4">
          <a:extLst>
            <a:ext uri="{FF2B5EF4-FFF2-40B4-BE49-F238E27FC236}">
              <a16:creationId xmlns="" xmlns:a16="http://schemas.microsoft.com/office/drawing/2014/main" id="{00000000-0008-0000-0000-000049030000}"/>
            </a:ext>
          </a:extLst>
        </xdr:cNvPr>
        <xdr:cNvSpPr txBox="1">
          <a:spLocks noChangeArrowheads="1"/>
        </xdr:cNvSpPr>
      </xdr:nvSpPr>
      <xdr:spPr bwMode="auto">
        <a:xfrm>
          <a:off x="0" y="767524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266700" cy="38100"/>
    <xdr:sp macro="" textlink="">
      <xdr:nvSpPr>
        <xdr:cNvPr id="842" name="Text Box 4">
          <a:extLst>
            <a:ext uri="{FF2B5EF4-FFF2-40B4-BE49-F238E27FC236}">
              <a16:creationId xmlns="" xmlns:a16="http://schemas.microsoft.com/office/drawing/2014/main" id="{00000000-0008-0000-0000-00004A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266700" cy="38100"/>
    <xdr:sp macro="" textlink="">
      <xdr:nvSpPr>
        <xdr:cNvPr id="843" name="Text Box 4">
          <a:extLst>
            <a:ext uri="{FF2B5EF4-FFF2-40B4-BE49-F238E27FC236}">
              <a16:creationId xmlns="" xmlns:a16="http://schemas.microsoft.com/office/drawing/2014/main" id="{00000000-0008-0000-0000-00004B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44" name="Text Box 4">
          <a:extLst>
            <a:ext uri="{FF2B5EF4-FFF2-40B4-BE49-F238E27FC236}">
              <a16:creationId xmlns="" xmlns:a16="http://schemas.microsoft.com/office/drawing/2014/main" id="{00000000-0008-0000-0000-00004C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45" name="Text Box 4">
          <a:extLst>
            <a:ext uri="{FF2B5EF4-FFF2-40B4-BE49-F238E27FC236}">
              <a16:creationId xmlns="" xmlns:a16="http://schemas.microsoft.com/office/drawing/2014/main" id="{00000000-0008-0000-0000-00004D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46" name="Text Box 4">
          <a:extLst>
            <a:ext uri="{FF2B5EF4-FFF2-40B4-BE49-F238E27FC236}">
              <a16:creationId xmlns="" xmlns:a16="http://schemas.microsoft.com/office/drawing/2014/main" id="{00000000-0008-0000-0000-00004E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47" name="Text Box 4">
          <a:extLst>
            <a:ext uri="{FF2B5EF4-FFF2-40B4-BE49-F238E27FC236}">
              <a16:creationId xmlns="" xmlns:a16="http://schemas.microsoft.com/office/drawing/2014/main" id="{00000000-0008-0000-0000-00004F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48" name="Text Box 4">
          <a:extLst>
            <a:ext uri="{FF2B5EF4-FFF2-40B4-BE49-F238E27FC236}">
              <a16:creationId xmlns="" xmlns:a16="http://schemas.microsoft.com/office/drawing/2014/main" id="{00000000-0008-0000-0000-000050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49" name="Text Box 4">
          <a:extLst>
            <a:ext uri="{FF2B5EF4-FFF2-40B4-BE49-F238E27FC236}">
              <a16:creationId xmlns="" xmlns:a16="http://schemas.microsoft.com/office/drawing/2014/main" id="{00000000-0008-0000-0000-000051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50" name="Text Box 4">
          <a:extLst>
            <a:ext uri="{FF2B5EF4-FFF2-40B4-BE49-F238E27FC236}">
              <a16:creationId xmlns="" xmlns:a16="http://schemas.microsoft.com/office/drawing/2014/main" id="{00000000-0008-0000-0000-000052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51" name="Text Box 4">
          <a:extLst>
            <a:ext uri="{FF2B5EF4-FFF2-40B4-BE49-F238E27FC236}">
              <a16:creationId xmlns="" xmlns:a16="http://schemas.microsoft.com/office/drawing/2014/main" id="{00000000-0008-0000-0000-000053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52" name="Text Box 4">
          <a:extLst>
            <a:ext uri="{FF2B5EF4-FFF2-40B4-BE49-F238E27FC236}">
              <a16:creationId xmlns="" xmlns:a16="http://schemas.microsoft.com/office/drawing/2014/main" id="{00000000-0008-0000-0000-000054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53" name="Text Box 4">
          <a:extLst>
            <a:ext uri="{FF2B5EF4-FFF2-40B4-BE49-F238E27FC236}">
              <a16:creationId xmlns="" xmlns:a16="http://schemas.microsoft.com/office/drawing/2014/main" id="{00000000-0008-0000-0000-000055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54" name="Text Box 4">
          <a:extLst>
            <a:ext uri="{FF2B5EF4-FFF2-40B4-BE49-F238E27FC236}">
              <a16:creationId xmlns="" xmlns:a16="http://schemas.microsoft.com/office/drawing/2014/main" id="{00000000-0008-0000-0000-000056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66675" cy="57150"/>
    <xdr:sp macro="" textlink="">
      <xdr:nvSpPr>
        <xdr:cNvPr id="855" name="Text Box 4">
          <a:extLst>
            <a:ext uri="{FF2B5EF4-FFF2-40B4-BE49-F238E27FC236}">
              <a16:creationId xmlns="" xmlns:a16="http://schemas.microsoft.com/office/drawing/2014/main" id="{00000000-0008-0000-0000-000057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266700" cy="38100"/>
    <xdr:sp macro="" textlink="">
      <xdr:nvSpPr>
        <xdr:cNvPr id="856" name="Text Box 4">
          <a:extLst>
            <a:ext uri="{FF2B5EF4-FFF2-40B4-BE49-F238E27FC236}">
              <a16:creationId xmlns="" xmlns:a16="http://schemas.microsoft.com/office/drawing/2014/main" id="{00000000-0008-0000-0000-000058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266700" cy="38100"/>
    <xdr:sp macro="" textlink="">
      <xdr:nvSpPr>
        <xdr:cNvPr id="857" name="Text Box 4">
          <a:extLst>
            <a:ext uri="{FF2B5EF4-FFF2-40B4-BE49-F238E27FC236}">
              <a16:creationId xmlns="" xmlns:a16="http://schemas.microsoft.com/office/drawing/2014/main" id="{00000000-0008-0000-0000-000059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266700" cy="38100"/>
    <xdr:sp macro="" textlink="">
      <xdr:nvSpPr>
        <xdr:cNvPr id="858" name="Text Box 4">
          <a:extLst>
            <a:ext uri="{FF2B5EF4-FFF2-40B4-BE49-F238E27FC236}">
              <a16:creationId xmlns="" xmlns:a16="http://schemas.microsoft.com/office/drawing/2014/main" id="{00000000-0008-0000-0000-00005A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142</xdr:row>
      <xdr:rowOff>0</xdr:rowOff>
    </xdr:from>
    <xdr:ext cx="266700" cy="38100"/>
    <xdr:sp macro="" textlink="">
      <xdr:nvSpPr>
        <xdr:cNvPr id="859" name="Text Box 4">
          <a:extLst>
            <a:ext uri="{FF2B5EF4-FFF2-40B4-BE49-F238E27FC236}">
              <a16:creationId xmlns="" xmlns:a16="http://schemas.microsoft.com/office/drawing/2014/main" id="{00000000-0008-0000-0000-00005B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60" name="Text Box 4">
          <a:extLst>
            <a:ext uri="{FF2B5EF4-FFF2-40B4-BE49-F238E27FC236}">
              <a16:creationId xmlns="" xmlns:a16="http://schemas.microsoft.com/office/drawing/2014/main" id="{00000000-0008-0000-0000-00005C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61" name="Text Box 4">
          <a:extLst>
            <a:ext uri="{FF2B5EF4-FFF2-40B4-BE49-F238E27FC236}">
              <a16:creationId xmlns="" xmlns:a16="http://schemas.microsoft.com/office/drawing/2014/main" id="{00000000-0008-0000-0000-00005D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62" name="Text Box 4">
          <a:extLst>
            <a:ext uri="{FF2B5EF4-FFF2-40B4-BE49-F238E27FC236}">
              <a16:creationId xmlns="" xmlns:a16="http://schemas.microsoft.com/office/drawing/2014/main" id="{00000000-0008-0000-0000-00005E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63" name="Text Box 4">
          <a:extLst>
            <a:ext uri="{FF2B5EF4-FFF2-40B4-BE49-F238E27FC236}">
              <a16:creationId xmlns="" xmlns:a16="http://schemas.microsoft.com/office/drawing/2014/main" id="{00000000-0008-0000-0000-00005F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64" name="Text Box 4">
          <a:extLst>
            <a:ext uri="{FF2B5EF4-FFF2-40B4-BE49-F238E27FC236}">
              <a16:creationId xmlns="" xmlns:a16="http://schemas.microsoft.com/office/drawing/2014/main" id="{00000000-0008-0000-0000-000060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65" name="Text Box 4">
          <a:extLst>
            <a:ext uri="{FF2B5EF4-FFF2-40B4-BE49-F238E27FC236}">
              <a16:creationId xmlns="" xmlns:a16="http://schemas.microsoft.com/office/drawing/2014/main" id="{00000000-0008-0000-0000-000061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66" name="Text Box 4">
          <a:extLst>
            <a:ext uri="{FF2B5EF4-FFF2-40B4-BE49-F238E27FC236}">
              <a16:creationId xmlns="" xmlns:a16="http://schemas.microsoft.com/office/drawing/2014/main" id="{00000000-0008-0000-0000-000062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67" name="Text Box 4">
          <a:extLst>
            <a:ext uri="{FF2B5EF4-FFF2-40B4-BE49-F238E27FC236}">
              <a16:creationId xmlns="" xmlns:a16="http://schemas.microsoft.com/office/drawing/2014/main" id="{00000000-0008-0000-0000-000063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68" name="Text Box 4">
          <a:extLst>
            <a:ext uri="{FF2B5EF4-FFF2-40B4-BE49-F238E27FC236}">
              <a16:creationId xmlns="" xmlns:a16="http://schemas.microsoft.com/office/drawing/2014/main" id="{00000000-0008-0000-0000-000064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69" name="Text Box 4">
          <a:extLst>
            <a:ext uri="{FF2B5EF4-FFF2-40B4-BE49-F238E27FC236}">
              <a16:creationId xmlns="" xmlns:a16="http://schemas.microsoft.com/office/drawing/2014/main" id="{00000000-0008-0000-0000-000065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70" name="Text Box 4">
          <a:extLst>
            <a:ext uri="{FF2B5EF4-FFF2-40B4-BE49-F238E27FC236}">
              <a16:creationId xmlns="" xmlns:a16="http://schemas.microsoft.com/office/drawing/2014/main" id="{00000000-0008-0000-0000-000066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71" name="Text Box 4">
          <a:extLst>
            <a:ext uri="{FF2B5EF4-FFF2-40B4-BE49-F238E27FC236}">
              <a16:creationId xmlns="" xmlns:a16="http://schemas.microsoft.com/office/drawing/2014/main" id="{00000000-0008-0000-0000-000067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72" name="Text Box 4">
          <a:extLst>
            <a:ext uri="{FF2B5EF4-FFF2-40B4-BE49-F238E27FC236}">
              <a16:creationId xmlns="" xmlns:a16="http://schemas.microsoft.com/office/drawing/2014/main" id="{00000000-0008-0000-0000-000068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73" name="Text Box 4">
          <a:extLst>
            <a:ext uri="{FF2B5EF4-FFF2-40B4-BE49-F238E27FC236}">
              <a16:creationId xmlns="" xmlns:a16="http://schemas.microsoft.com/office/drawing/2014/main" id="{00000000-0008-0000-0000-000069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74" name="Text Box 4">
          <a:extLst>
            <a:ext uri="{FF2B5EF4-FFF2-40B4-BE49-F238E27FC236}">
              <a16:creationId xmlns="" xmlns:a16="http://schemas.microsoft.com/office/drawing/2014/main" id="{00000000-0008-0000-0000-00006A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75" name="Text Box 4">
          <a:extLst>
            <a:ext uri="{FF2B5EF4-FFF2-40B4-BE49-F238E27FC236}">
              <a16:creationId xmlns="" xmlns:a16="http://schemas.microsoft.com/office/drawing/2014/main" id="{00000000-0008-0000-0000-00006B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76" name="Text Box 4">
          <a:extLst>
            <a:ext uri="{FF2B5EF4-FFF2-40B4-BE49-F238E27FC236}">
              <a16:creationId xmlns="" xmlns:a16="http://schemas.microsoft.com/office/drawing/2014/main" id="{00000000-0008-0000-0000-00006C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77" name="Text Box 4">
          <a:extLst>
            <a:ext uri="{FF2B5EF4-FFF2-40B4-BE49-F238E27FC236}">
              <a16:creationId xmlns="" xmlns:a16="http://schemas.microsoft.com/office/drawing/2014/main" id="{00000000-0008-0000-0000-00006D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78" name="Text Box 4">
          <a:extLst>
            <a:ext uri="{FF2B5EF4-FFF2-40B4-BE49-F238E27FC236}">
              <a16:creationId xmlns="" xmlns:a16="http://schemas.microsoft.com/office/drawing/2014/main" id="{00000000-0008-0000-0000-00006E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79" name="Text Box 4">
          <a:extLst>
            <a:ext uri="{FF2B5EF4-FFF2-40B4-BE49-F238E27FC236}">
              <a16:creationId xmlns="" xmlns:a16="http://schemas.microsoft.com/office/drawing/2014/main" id="{00000000-0008-0000-0000-00006F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80" name="Text Box 4">
          <a:extLst>
            <a:ext uri="{FF2B5EF4-FFF2-40B4-BE49-F238E27FC236}">
              <a16:creationId xmlns="" xmlns:a16="http://schemas.microsoft.com/office/drawing/2014/main" id="{00000000-0008-0000-0000-000070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81" name="Text Box 4">
          <a:extLst>
            <a:ext uri="{FF2B5EF4-FFF2-40B4-BE49-F238E27FC236}">
              <a16:creationId xmlns="" xmlns:a16="http://schemas.microsoft.com/office/drawing/2014/main" id="{00000000-0008-0000-0000-000071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82" name="Text Box 4">
          <a:extLst>
            <a:ext uri="{FF2B5EF4-FFF2-40B4-BE49-F238E27FC236}">
              <a16:creationId xmlns="" xmlns:a16="http://schemas.microsoft.com/office/drawing/2014/main" id="{00000000-0008-0000-0000-000072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83" name="Text Box 4">
          <a:extLst>
            <a:ext uri="{FF2B5EF4-FFF2-40B4-BE49-F238E27FC236}">
              <a16:creationId xmlns="" xmlns:a16="http://schemas.microsoft.com/office/drawing/2014/main" id="{00000000-0008-0000-0000-000073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84" name="Text Box 4">
          <a:extLst>
            <a:ext uri="{FF2B5EF4-FFF2-40B4-BE49-F238E27FC236}">
              <a16:creationId xmlns="" xmlns:a16="http://schemas.microsoft.com/office/drawing/2014/main" id="{00000000-0008-0000-0000-000074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85" name="Text Box 4">
          <a:extLst>
            <a:ext uri="{FF2B5EF4-FFF2-40B4-BE49-F238E27FC236}">
              <a16:creationId xmlns="" xmlns:a16="http://schemas.microsoft.com/office/drawing/2014/main" id="{00000000-0008-0000-0000-000075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86" name="Text Box 4">
          <a:extLst>
            <a:ext uri="{FF2B5EF4-FFF2-40B4-BE49-F238E27FC236}">
              <a16:creationId xmlns="" xmlns:a16="http://schemas.microsoft.com/office/drawing/2014/main" id="{00000000-0008-0000-0000-000076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87" name="Text Box 4">
          <a:extLst>
            <a:ext uri="{FF2B5EF4-FFF2-40B4-BE49-F238E27FC236}">
              <a16:creationId xmlns="" xmlns:a16="http://schemas.microsoft.com/office/drawing/2014/main" id="{00000000-0008-0000-0000-000077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88" name="Text Box 4">
          <a:extLst>
            <a:ext uri="{FF2B5EF4-FFF2-40B4-BE49-F238E27FC236}">
              <a16:creationId xmlns="" xmlns:a16="http://schemas.microsoft.com/office/drawing/2014/main" id="{00000000-0008-0000-0000-000078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89" name="Text Box 4">
          <a:extLst>
            <a:ext uri="{FF2B5EF4-FFF2-40B4-BE49-F238E27FC236}">
              <a16:creationId xmlns="" xmlns:a16="http://schemas.microsoft.com/office/drawing/2014/main" id="{00000000-0008-0000-0000-000079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90" name="Text Box 4">
          <a:extLst>
            <a:ext uri="{FF2B5EF4-FFF2-40B4-BE49-F238E27FC236}">
              <a16:creationId xmlns="" xmlns:a16="http://schemas.microsoft.com/office/drawing/2014/main" id="{00000000-0008-0000-0000-00007A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91" name="Text Box 4">
          <a:extLst>
            <a:ext uri="{FF2B5EF4-FFF2-40B4-BE49-F238E27FC236}">
              <a16:creationId xmlns="" xmlns:a16="http://schemas.microsoft.com/office/drawing/2014/main" id="{00000000-0008-0000-0000-00007B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92" name="Text Box 4">
          <a:extLst>
            <a:ext uri="{FF2B5EF4-FFF2-40B4-BE49-F238E27FC236}">
              <a16:creationId xmlns="" xmlns:a16="http://schemas.microsoft.com/office/drawing/2014/main" id="{00000000-0008-0000-0000-00007C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93" name="Text Box 4">
          <a:extLst>
            <a:ext uri="{FF2B5EF4-FFF2-40B4-BE49-F238E27FC236}">
              <a16:creationId xmlns="" xmlns:a16="http://schemas.microsoft.com/office/drawing/2014/main" id="{00000000-0008-0000-0000-00007D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94" name="Text Box 4">
          <a:extLst>
            <a:ext uri="{FF2B5EF4-FFF2-40B4-BE49-F238E27FC236}">
              <a16:creationId xmlns="" xmlns:a16="http://schemas.microsoft.com/office/drawing/2014/main" id="{00000000-0008-0000-0000-00007E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95" name="Text Box 4">
          <a:extLst>
            <a:ext uri="{FF2B5EF4-FFF2-40B4-BE49-F238E27FC236}">
              <a16:creationId xmlns="" xmlns:a16="http://schemas.microsoft.com/office/drawing/2014/main" id="{00000000-0008-0000-0000-00007F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96" name="Text Box 4">
          <a:extLst>
            <a:ext uri="{FF2B5EF4-FFF2-40B4-BE49-F238E27FC236}">
              <a16:creationId xmlns="" xmlns:a16="http://schemas.microsoft.com/office/drawing/2014/main" id="{00000000-0008-0000-0000-000080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97" name="Text Box 4">
          <a:extLst>
            <a:ext uri="{FF2B5EF4-FFF2-40B4-BE49-F238E27FC236}">
              <a16:creationId xmlns="" xmlns:a16="http://schemas.microsoft.com/office/drawing/2014/main" id="{00000000-0008-0000-0000-000081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98" name="Text Box 4">
          <a:extLst>
            <a:ext uri="{FF2B5EF4-FFF2-40B4-BE49-F238E27FC236}">
              <a16:creationId xmlns="" xmlns:a16="http://schemas.microsoft.com/office/drawing/2014/main" id="{00000000-0008-0000-0000-000082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14</xdr:row>
      <xdr:rowOff>0</xdr:rowOff>
    </xdr:from>
    <xdr:ext cx="266700" cy="38100"/>
    <xdr:sp macro="" textlink="">
      <xdr:nvSpPr>
        <xdr:cNvPr id="899" name="Text Box 4">
          <a:extLst>
            <a:ext uri="{FF2B5EF4-FFF2-40B4-BE49-F238E27FC236}">
              <a16:creationId xmlns="" xmlns:a16="http://schemas.microsoft.com/office/drawing/2014/main" id="{00000000-0008-0000-0000-000083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370</xdr:row>
      <xdr:rowOff>1990725</xdr:rowOff>
    </xdr:from>
    <xdr:to>
      <xdr:col>0</xdr:col>
      <xdr:colOff>57150</xdr:colOff>
      <xdr:row>371</xdr:row>
      <xdr:rowOff>80594</xdr:rowOff>
    </xdr:to>
    <xdr:sp macro="" textlink="">
      <xdr:nvSpPr>
        <xdr:cNvPr id="900" name="Text Box 394744">
          <a:extLst>
            <a:ext uri="{FF2B5EF4-FFF2-40B4-BE49-F238E27FC236}">
              <a16:creationId xmlns="" xmlns:a16="http://schemas.microsoft.com/office/drawing/2014/main" id="{00000000-0008-0000-0000-000084030000}"/>
            </a:ext>
          </a:extLst>
        </xdr:cNvPr>
        <xdr:cNvSpPr txBox="1">
          <a:spLocks noChangeArrowheads="1"/>
        </xdr:cNvSpPr>
      </xdr:nvSpPr>
      <xdr:spPr bwMode="auto">
        <a:xfrm>
          <a:off x="0" y="4343400"/>
          <a:ext cx="57150" cy="8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370</xdr:row>
      <xdr:rowOff>1990725</xdr:rowOff>
    </xdr:from>
    <xdr:to>
      <xdr:col>0</xdr:col>
      <xdr:colOff>57150</xdr:colOff>
      <xdr:row>371</xdr:row>
      <xdr:rowOff>80594</xdr:rowOff>
    </xdr:to>
    <xdr:sp macro="" textlink="">
      <xdr:nvSpPr>
        <xdr:cNvPr id="901" name="Text Box 394360">
          <a:extLst>
            <a:ext uri="{FF2B5EF4-FFF2-40B4-BE49-F238E27FC236}">
              <a16:creationId xmlns="" xmlns:a16="http://schemas.microsoft.com/office/drawing/2014/main" id="{00000000-0008-0000-0000-000085030000}"/>
            </a:ext>
          </a:extLst>
        </xdr:cNvPr>
        <xdr:cNvSpPr txBox="1">
          <a:spLocks noChangeArrowheads="1"/>
        </xdr:cNvSpPr>
      </xdr:nvSpPr>
      <xdr:spPr bwMode="auto">
        <a:xfrm>
          <a:off x="0" y="4343400"/>
          <a:ext cx="57150" cy="8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370</xdr:row>
      <xdr:rowOff>1990725</xdr:rowOff>
    </xdr:from>
    <xdr:to>
      <xdr:col>0</xdr:col>
      <xdr:colOff>57150</xdr:colOff>
      <xdr:row>371</xdr:row>
      <xdr:rowOff>80594</xdr:rowOff>
    </xdr:to>
    <xdr:sp macro="" textlink="">
      <xdr:nvSpPr>
        <xdr:cNvPr id="902" name="Text Box 394744">
          <a:extLst>
            <a:ext uri="{FF2B5EF4-FFF2-40B4-BE49-F238E27FC236}">
              <a16:creationId xmlns="" xmlns:a16="http://schemas.microsoft.com/office/drawing/2014/main" id="{00000000-0008-0000-0000-000086030000}"/>
            </a:ext>
          </a:extLst>
        </xdr:cNvPr>
        <xdr:cNvSpPr txBox="1">
          <a:spLocks noChangeArrowheads="1"/>
        </xdr:cNvSpPr>
      </xdr:nvSpPr>
      <xdr:spPr bwMode="auto">
        <a:xfrm>
          <a:off x="0" y="4343400"/>
          <a:ext cx="57150" cy="8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370</xdr:row>
      <xdr:rowOff>1990725</xdr:rowOff>
    </xdr:from>
    <xdr:to>
      <xdr:col>0</xdr:col>
      <xdr:colOff>57150</xdr:colOff>
      <xdr:row>371</xdr:row>
      <xdr:rowOff>80594</xdr:rowOff>
    </xdr:to>
    <xdr:sp macro="" textlink="">
      <xdr:nvSpPr>
        <xdr:cNvPr id="903" name="Text Box 394360">
          <a:extLst>
            <a:ext uri="{FF2B5EF4-FFF2-40B4-BE49-F238E27FC236}">
              <a16:creationId xmlns="" xmlns:a16="http://schemas.microsoft.com/office/drawing/2014/main" id="{00000000-0008-0000-0000-000087030000}"/>
            </a:ext>
          </a:extLst>
        </xdr:cNvPr>
        <xdr:cNvSpPr txBox="1">
          <a:spLocks noChangeArrowheads="1"/>
        </xdr:cNvSpPr>
      </xdr:nvSpPr>
      <xdr:spPr bwMode="auto">
        <a:xfrm>
          <a:off x="0" y="4343400"/>
          <a:ext cx="57150" cy="8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370</xdr:row>
      <xdr:rowOff>1990725</xdr:rowOff>
    </xdr:from>
    <xdr:to>
      <xdr:col>0</xdr:col>
      <xdr:colOff>57150</xdr:colOff>
      <xdr:row>371</xdr:row>
      <xdr:rowOff>80594</xdr:rowOff>
    </xdr:to>
    <xdr:sp macro="" textlink="">
      <xdr:nvSpPr>
        <xdr:cNvPr id="904" name="Text Box 394744">
          <a:extLst>
            <a:ext uri="{FF2B5EF4-FFF2-40B4-BE49-F238E27FC236}">
              <a16:creationId xmlns="" xmlns:a16="http://schemas.microsoft.com/office/drawing/2014/main" id="{00000000-0008-0000-0000-000088030000}"/>
            </a:ext>
          </a:extLst>
        </xdr:cNvPr>
        <xdr:cNvSpPr txBox="1">
          <a:spLocks noChangeArrowheads="1"/>
        </xdr:cNvSpPr>
      </xdr:nvSpPr>
      <xdr:spPr bwMode="auto">
        <a:xfrm>
          <a:off x="0" y="4343400"/>
          <a:ext cx="57150" cy="8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370</xdr:row>
      <xdr:rowOff>1990725</xdr:rowOff>
    </xdr:from>
    <xdr:ext cx="57150" cy="81461"/>
    <xdr:sp macro="" textlink="">
      <xdr:nvSpPr>
        <xdr:cNvPr id="905" name="Text Box 394360">
          <a:extLst>
            <a:ext uri="{FF2B5EF4-FFF2-40B4-BE49-F238E27FC236}">
              <a16:creationId xmlns="" xmlns:a16="http://schemas.microsoft.com/office/drawing/2014/main" id="{00000000-0008-0000-0000-00008903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1461"/>
    <xdr:sp macro="" textlink="">
      <xdr:nvSpPr>
        <xdr:cNvPr id="906" name="Text Box 394744">
          <a:extLst>
            <a:ext uri="{FF2B5EF4-FFF2-40B4-BE49-F238E27FC236}">
              <a16:creationId xmlns="" xmlns:a16="http://schemas.microsoft.com/office/drawing/2014/main" id="{00000000-0008-0000-0000-00008A03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1461"/>
    <xdr:sp macro="" textlink="">
      <xdr:nvSpPr>
        <xdr:cNvPr id="907" name="Text Box 394360">
          <a:extLst>
            <a:ext uri="{FF2B5EF4-FFF2-40B4-BE49-F238E27FC236}">
              <a16:creationId xmlns="" xmlns:a16="http://schemas.microsoft.com/office/drawing/2014/main" id="{00000000-0008-0000-0000-00008B03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1461"/>
    <xdr:sp macro="" textlink="">
      <xdr:nvSpPr>
        <xdr:cNvPr id="908" name="Text Box 394744">
          <a:extLst>
            <a:ext uri="{FF2B5EF4-FFF2-40B4-BE49-F238E27FC236}">
              <a16:creationId xmlns="" xmlns:a16="http://schemas.microsoft.com/office/drawing/2014/main" id="{00000000-0008-0000-0000-00008C03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1461"/>
    <xdr:sp macro="" textlink="">
      <xdr:nvSpPr>
        <xdr:cNvPr id="909" name="Text Box 394360">
          <a:extLst>
            <a:ext uri="{FF2B5EF4-FFF2-40B4-BE49-F238E27FC236}">
              <a16:creationId xmlns="" xmlns:a16="http://schemas.microsoft.com/office/drawing/2014/main" id="{00000000-0008-0000-0000-00008D03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1461"/>
    <xdr:sp macro="" textlink="">
      <xdr:nvSpPr>
        <xdr:cNvPr id="910" name="Text Box 394744">
          <a:extLst>
            <a:ext uri="{FF2B5EF4-FFF2-40B4-BE49-F238E27FC236}">
              <a16:creationId xmlns="" xmlns:a16="http://schemas.microsoft.com/office/drawing/2014/main" id="{00000000-0008-0000-0000-00008E03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2326"/>
    <xdr:sp macro="" textlink="">
      <xdr:nvSpPr>
        <xdr:cNvPr id="911" name="Text Box 394360">
          <a:extLst>
            <a:ext uri="{FF2B5EF4-FFF2-40B4-BE49-F238E27FC236}">
              <a16:creationId xmlns="" xmlns:a16="http://schemas.microsoft.com/office/drawing/2014/main" id="{00000000-0008-0000-0000-00008F030000}"/>
            </a:ext>
          </a:extLst>
        </xdr:cNvPr>
        <xdr:cNvSpPr txBox="1">
          <a:spLocks noChangeArrowheads="1"/>
        </xdr:cNvSpPr>
      </xdr:nvSpPr>
      <xdr:spPr bwMode="auto">
        <a:xfrm>
          <a:off x="0" y="4343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2326"/>
    <xdr:sp macro="" textlink="">
      <xdr:nvSpPr>
        <xdr:cNvPr id="912" name="Text Box 394744">
          <a:extLst>
            <a:ext uri="{FF2B5EF4-FFF2-40B4-BE49-F238E27FC236}">
              <a16:creationId xmlns="" xmlns:a16="http://schemas.microsoft.com/office/drawing/2014/main" id="{00000000-0008-0000-0000-000090030000}"/>
            </a:ext>
          </a:extLst>
        </xdr:cNvPr>
        <xdr:cNvSpPr txBox="1">
          <a:spLocks noChangeArrowheads="1"/>
        </xdr:cNvSpPr>
      </xdr:nvSpPr>
      <xdr:spPr bwMode="auto">
        <a:xfrm>
          <a:off x="0" y="4343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2326"/>
    <xdr:sp macro="" textlink="">
      <xdr:nvSpPr>
        <xdr:cNvPr id="913" name="Text Box 394360">
          <a:extLst>
            <a:ext uri="{FF2B5EF4-FFF2-40B4-BE49-F238E27FC236}">
              <a16:creationId xmlns="" xmlns:a16="http://schemas.microsoft.com/office/drawing/2014/main" id="{00000000-0008-0000-0000-000091030000}"/>
            </a:ext>
          </a:extLst>
        </xdr:cNvPr>
        <xdr:cNvSpPr txBox="1">
          <a:spLocks noChangeArrowheads="1"/>
        </xdr:cNvSpPr>
      </xdr:nvSpPr>
      <xdr:spPr bwMode="auto">
        <a:xfrm>
          <a:off x="0" y="4343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2326"/>
    <xdr:sp macro="" textlink="">
      <xdr:nvSpPr>
        <xdr:cNvPr id="914" name="Text Box 394744">
          <a:extLst>
            <a:ext uri="{FF2B5EF4-FFF2-40B4-BE49-F238E27FC236}">
              <a16:creationId xmlns="" xmlns:a16="http://schemas.microsoft.com/office/drawing/2014/main" id="{00000000-0008-0000-0000-000092030000}"/>
            </a:ext>
          </a:extLst>
        </xdr:cNvPr>
        <xdr:cNvSpPr txBox="1">
          <a:spLocks noChangeArrowheads="1"/>
        </xdr:cNvSpPr>
      </xdr:nvSpPr>
      <xdr:spPr bwMode="auto">
        <a:xfrm>
          <a:off x="0" y="4343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2326"/>
    <xdr:sp macro="" textlink="">
      <xdr:nvSpPr>
        <xdr:cNvPr id="915" name="Text Box 394360">
          <a:extLst>
            <a:ext uri="{FF2B5EF4-FFF2-40B4-BE49-F238E27FC236}">
              <a16:creationId xmlns="" xmlns:a16="http://schemas.microsoft.com/office/drawing/2014/main" id="{00000000-0008-0000-0000-000093030000}"/>
            </a:ext>
          </a:extLst>
        </xdr:cNvPr>
        <xdr:cNvSpPr txBox="1">
          <a:spLocks noChangeArrowheads="1"/>
        </xdr:cNvSpPr>
      </xdr:nvSpPr>
      <xdr:spPr bwMode="auto">
        <a:xfrm>
          <a:off x="0" y="4343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2326"/>
    <xdr:sp macro="" textlink="">
      <xdr:nvSpPr>
        <xdr:cNvPr id="916" name="Text Box 394744">
          <a:extLst>
            <a:ext uri="{FF2B5EF4-FFF2-40B4-BE49-F238E27FC236}">
              <a16:creationId xmlns="" xmlns:a16="http://schemas.microsoft.com/office/drawing/2014/main" id="{00000000-0008-0000-0000-000094030000}"/>
            </a:ext>
          </a:extLst>
        </xdr:cNvPr>
        <xdr:cNvSpPr txBox="1">
          <a:spLocks noChangeArrowheads="1"/>
        </xdr:cNvSpPr>
      </xdr:nvSpPr>
      <xdr:spPr bwMode="auto">
        <a:xfrm>
          <a:off x="0" y="4343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1461"/>
    <xdr:sp macro="" textlink="">
      <xdr:nvSpPr>
        <xdr:cNvPr id="917" name="Text Box 394360">
          <a:extLst>
            <a:ext uri="{FF2B5EF4-FFF2-40B4-BE49-F238E27FC236}">
              <a16:creationId xmlns="" xmlns:a16="http://schemas.microsoft.com/office/drawing/2014/main" id="{00000000-0008-0000-0000-00009503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1461"/>
    <xdr:sp macro="" textlink="">
      <xdr:nvSpPr>
        <xdr:cNvPr id="918" name="Text Box 394744">
          <a:extLst>
            <a:ext uri="{FF2B5EF4-FFF2-40B4-BE49-F238E27FC236}">
              <a16:creationId xmlns="" xmlns:a16="http://schemas.microsoft.com/office/drawing/2014/main" id="{00000000-0008-0000-0000-00009603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1461"/>
    <xdr:sp macro="" textlink="">
      <xdr:nvSpPr>
        <xdr:cNvPr id="919" name="Text Box 394360">
          <a:extLst>
            <a:ext uri="{FF2B5EF4-FFF2-40B4-BE49-F238E27FC236}">
              <a16:creationId xmlns="" xmlns:a16="http://schemas.microsoft.com/office/drawing/2014/main" id="{00000000-0008-0000-0000-00009703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1461"/>
    <xdr:sp macro="" textlink="">
      <xdr:nvSpPr>
        <xdr:cNvPr id="920" name="Text Box 394744">
          <a:extLst>
            <a:ext uri="{FF2B5EF4-FFF2-40B4-BE49-F238E27FC236}">
              <a16:creationId xmlns="" xmlns:a16="http://schemas.microsoft.com/office/drawing/2014/main" id="{00000000-0008-0000-0000-00009803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1461"/>
    <xdr:sp macro="" textlink="">
      <xdr:nvSpPr>
        <xdr:cNvPr id="921" name="Text Box 394360">
          <a:extLst>
            <a:ext uri="{FF2B5EF4-FFF2-40B4-BE49-F238E27FC236}">
              <a16:creationId xmlns="" xmlns:a16="http://schemas.microsoft.com/office/drawing/2014/main" id="{00000000-0008-0000-0000-00009903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370</xdr:row>
      <xdr:rowOff>1990725</xdr:rowOff>
    </xdr:from>
    <xdr:ext cx="57150" cy="81461"/>
    <xdr:sp macro="" textlink="">
      <xdr:nvSpPr>
        <xdr:cNvPr id="922" name="Text Box 394744">
          <a:extLst>
            <a:ext uri="{FF2B5EF4-FFF2-40B4-BE49-F238E27FC236}">
              <a16:creationId xmlns="" xmlns:a16="http://schemas.microsoft.com/office/drawing/2014/main" id="{00000000-0008-0000-0000-00009A03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16</xdr:row>
      <xdr:rowOff>0</xdr:rowOff>
    </xdr:from>
    <xdr:to>
      <xdr:col>0</xdr:col>
      <xdr:colOff>266700</xdr:colOff>
      <xdr:row>16</xdr:row>
      <xdr:rowOff>38100</xdr:rowOff>
    </xdr:to>
    <xdr:sp macro="" textlink="">
      <xdr:nvSpPr>
        <xdr:cNvPr id="923" name="Text Box 4">
          <a:extLst>
            <a:ext uri="{FF2B5EF4-FFF2-40B4-BE49-F238E27FC236}">
              <a16:creationId xmlns="" xmlns:a16="http://schemas.microsoft.com/office/drawing/2014/main" id="{00000000-0008-0000-0000-00009B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24" name="Text Box 4">
          <a:extLst>
            <a:ext uri="{FF2B5EF4-FFF2-40B4-BE49-F238E27FC236}">
              <a16:creationId xmlns="" xmlns:a16="http://schemas.microsoft.com/office/drawing/2014/main" id="{00000000-0008-0000-0000-00009C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25" name="Text Box 4">
          <a:extLst>
            <a:ext uri="{FF2B5EF4-FFF2-40B4-BE49-F238E27FC236}">
              <a16:creationId xmlns="" xmlns:a16="http://schemas.microsoft.com/office/drawing/2014/main" id="{00000000-0008-0000-0000-00009D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26" name="Text Box 4">
          <a:extLst>
            <a:ext uri="{FF2B5EF4-FFF2-40B4-BE49-F238E27FC236}">
              <a16:creationId xmlns="" xmlns:a16="http://schemas.microsoft.com/office/drawing/2014/main" id="{00000000-0008-0000-0000-00009E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27" name="Text Box 4">
          <a:extLst>
            <a:ext uri="{FF2B5EF4-FFF2-40B4-BE49-F238E27FC236}">
              <a16:creationId xmlns="" xmlns:a16="http://schemas.microsoft.com/office/drawing/2014/main" id="{00000000-0008-0000-0000-00009F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28" name="Text Box 4">
          <a:extLst>
            <a:ext uri="{FF2B5EF4-FFF2-40B4-BE49-F238E27FC236}">
              <a16:creationId xmlns="" xmlns:a16="http://schemas.microsoft.com/office/drawing/2014/main" id="{00000000-0008-0000-0000-0000A0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29" name="Text Box 4">
          <a:extLst>
            <a:ext uri="{FF2B5EF4-FFF2-40B4-BE49-F238E27FC236}">
              <a16:creationId xmlns="" xmlns:a16="http://schemas.microsoft.com/office/drawing/2014/main" id="{00000000-0008-0000-0000-0000A1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30" name="Text Box 4">
          <a:extLst>
            <a:ext uri="{FF2B5EF4-FFF2-40B4-BE49-F238E27FC236}">
              <a16:creationId xmlns="" xmlns:a16="http://schemas.microsoft.com/office/drawing/2014/main" id="{00000000-0008-0000-0000-0000A2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31" name="Text Box 4">
          <a:extLst>
            <a:ext uri="{FF2B5EF4-FFF2-40B4-BE49-F238E27FC236}">
              <a16:creationId xmlns="" xmlns:a16="http://schemas.microsoft.com/office/drawing/2014/main" id="{00000000-0008-0000-0000-0000A3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32" name="Text Box 4">
          <a:extLst>
            <a:ext uri="{FF2B5EF4-FFF2-40B4-BE49-F238E27FC236}">
              <a16:creationId xmlns="" xmlns:a16="http://schemas.microsoft.com/office/drawing/2014/main" id="{00000000-0008-0000-0000-0000A4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33" name="Text Box 4">
          <a:extLst>
            <a:ext uri="{FF2B5EF4-FFF2-40B4-BE49-F238E27FC236}">
              <a16:creationId xmlns="" xmlns:a16="http://schemas.microsoft.com/office/drawing/2014/main" id="{00000000-0008-0000-0000-0000A5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34" name="Text Box 4">
          <a:extLst>
            <a:ext uri="{FF2B5EF4-FFF2-40B4-BE49-F238E27FC236}">
              <a16:creationId xmlns="" xmlns:a16="http://schemas.microsoft.com/office/drawing/2014/main" id="{00000000-0008-0000-0000-0000A6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35" name="Text Box 4">
          <a:extLst>
            <a:ext uri="{FF2B5EF4-FFF2-40B4-BE49-F238E27FC236}">
              <a16:creationId xmlns="" xmlns:a16="http://schemas.microsoft.com/office/drawing/2014/main" id="{00000000-0008-0000-0000-0000A7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36" name="Text Box 4">
          <a:extLst>
            <a:ext uri="{FF2B5EF4-FFF2-40B4-BE49-F238E27FC236}">
              <a16:creationId xmlns="" xmlns:a16="http://schemas.microsoft.com/office/drawing/2014/main" id="{00000000-0008-0000-0000-0000A8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37" name="Text Box 4">
          <a:extLst>
            <a:ext uri="{FF2B5EF4-FFF2-40B4-BE49-F238E27FC236}">
              <a16:creationId xmlns="" xmlns:a16="http://schemas.microsoft.com/office/drawing/2014/main" id="{00000000-0008-0000-0000-0000A9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38" name="Text Box 4">
          <a:extLst>
            <a:ext uri="{FF2B5EF4-FFF2-40B4-BE49-F238E27FC236}">
              <a16:creationId xmlns="" xmlns:a16="http://schemas.microsoft.com/office/drawing/2014/main" id="{00000000-0008-0000-0000-0000AA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39" name="Text Box 4">
          <a:extLst>
            <a:ext uri="{FF2B5EF4-FFF2-40B4-BE49-F238E27FC236}">
              <a16:creationId xmlns="" xmlns:a16="http://schemas.microsoft.com/office/drawing/2014/main" id="{00000000-0008-0000-0000-0000AB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40" name="Text Box 4">
          <a:extLst>
            <a:ext uri="{FF2B5EF4-FFF2-40B4-BE49-F238E27FC236}">
              <a16:creationId xmlns="" xmlns:a16="http://schemas.microsoft.com/office/drawing/2014/main" id="{00000000-0008-0000-0000-0000AC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41" name="Text Box 4">
          <a:extLst>
            <a:ext uri="{FF2B5EF4-FFF2-40B4-BE49-F238E27FC236}">
              <a16:creationId xmlns="" xmlns:a16="http://schemas.microsoft.com/office/drawing/2014/main" id="{00000000-0008-0000-0000-0000AD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42" name="Text Box 4">
          <a:extLst>
            <a:ext uri="{FF2B5EF4-FFF2-40B4-BE49-F238E27FC236}">
              <a16:creationId xmlns="" xmlns:a16="http://schemas.microsoft.com/office/drawing/2014/main" id="{00000000-0008-0000-0000-0000AE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43" name="Text Box 4">
          <a:extLst>
            <a:ext uri="{FF2B5EF4-FFF2-40B4-BE49-F238E27FC236}">
              <a16:creationId xmlns="" xmlns:a16="http://schemas.microsoft.com/office/drawing/2014/main" id="{00000000-0008-0000-0000-0000AF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44" name="Text Box 4">
          <a:extLst>
            <a:ext uri="{FF2B5EF4-FFF2-40B4-BE49-F238E27FC236}">
              <a16:creationId xmlns="" xmlns:a16="http://schemas.microsoft.com/office/drawing/2014/main" id="{00000000-0008-0000-0000-0000B0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45" name="Text Box 4">
          <a:extLst>
            <a:ext uri="{FF2B5EF4-FFF2-40B4-BE49-F238E27FC236}">
              <a16:creationId xmlns="" xmlns:a16="http://schemas.microsoft.com/office/drawing/2014/main" id="{00000000-0008-0000-0000-0000B1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46" name="Text Box 4">
          <a:extLst>
            <a:ext uri="{FF2B5EF4-FFF2-40B4-BE49-F238E27FC236}">
              <a16:creationId xmlns="" xmlns:a16="http://schemas.microsoft.com/office/drawing/2014/main" id="{00000000-0008-0000-0000-0000B2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47" name="Text Box 4">
          <a:extLst>
            <a:ext uri="{FF2B5EF4-FFF2-40B4-BE49-F238E27FC236}">
              <a16:creationId xmlns="" xmlns:a16="http://schemas.microsoft.com/office/drawing/2014/main" id="{00000000-0008-0000-0000-0000B3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48" name="Text Box 4">
          <a:extLst>
            <a:ext uri="{FF2B5EF4-FFF2-40B4-BE49-F238E27FC236}">
              <a16:creationId xmlns="" xmlns:a16="http://schemas.microsoft.com/office/drawing/2014/main" id="{00000000-0008-0000-0000-0000B4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49" name="Text Box 4">
          <a:extLst>
            <a:ext uri="{FF2B5EF4-FFF2-40B4-BE49-F238E27FC236}">
              <a16:creationId xmlns="" xmlns:a16="http://schemas.microsoft.com/office/drawing/2014/main" id="{00000000-0008-0000-0000-0000B5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50" name="Text Box 4">
          <a:extLst>
            <a:ext uri="{FF2B5EF4-FFF2-40B4-BE49-F238E27FC236}">
              <a16:creationId xmlns="" xmlns:a16="http://schemas.microsoft.com/office/drawing/2014/main" id="{00000000-0008-0000-0000-0000B6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51" name="Text Box 4">
          <a:extLst>
            <a:ext uri="{FF2B5EF4-FFF2-40B4-BE49-F238E27FC236}">
              <a16:creationId xmlns="" xmlns:a16="http://schemas.microsoft.com/office/drawing/2014/main" id="{00000000-0008-0000-0000-0000B7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52" name="Text Box 4">
          <a:extLst>
            <a:ext uri="{FF2B5EF4-FFF2-40B4-BE49-F238E27FC236}">
              <a16:creationId xmlns="" xmlns:a16="http://schemas.microsoft.com/office/drawing/2014/main" id="{00000000-0008-0000-0000-0000B8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53" name="Text Box 4">
          <a:extLst>
            <a:ext uri="{FF2B5EF4-FFF2-40B4-BE49-F238E27FC236}">
              <a16:creationId xmlns="" xmlns:a16="http://schemas.microsoft.com/office/drawing/2014/main" id="{00000000-0008-0000-0000-0000B9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54" name="Text Box 4">
          <a:extLst>
            <a:ext uri="{FF2B5EF4-FFF2-40B4-BE49-F238E27FC236}">
              <a16:creationId xmlns="" xmlns:a16="http://schemas.microsoft.com/office/drawing/2014/main" id="{00000000-0008-0000-0000-0000BA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55" name="Text Box 4">
          <a:extLst>
            <a:ext uri="{FF2B5EF4-FFF2-40B4-BE49-F238E27FC236}">
              <a16:creationId xmlns="" xmlns:a16="http://schemas.microsoft.com/office/drawing/2014/main" id="{00000000-0008-0000-0000-0000BB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56" name="Text Box 4">
          <a:extLst>
            <a:ext uri="{FF2B5EF4-FFF2-40B4-BE49-F238E27FC236}">
              <a16:creationId xmlns="" xmlns:a16="http://schemas.microsoft.com/office/drawing/2014/main" id="{00000000-0008-0000-0000-0000BC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57" name="Text Box 4">
          <a:extLst>
            <a:ext uri="{FF2B5EF4-FFF2-40B4-BE49-F238E27FC236}">
              <a16:creationId xmlns="" xmlns:a16="http://schemas.microsoft.com/office/drawing/2014/main" id="{00000000-0008-0000-0000-0000BD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58" name="Text Box 4">
          <a:extLst>
            <a:ext uri="{FF2B5EF4-FFF2-40B4-BE49-F238E27FC236}">
              <a16:creationId xmlns="" xmlns:a16="http://schemas.microsoft.com/office/drawing/2014/main" id="{00000000-0008-0000-0000-0000BE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59" name="Text Box 4">
          <a:extLst>
            <a:ext uri="{FF2B5EF4-FFF2-40B4-BE49-F238E27FC236}">
              <a16:creationId xmlns="" xmlns:a16="http://schemas.microsoft.com/office/drawing/2014/main" id="{00000000-0008-0000-0000-0000BF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60" name="Text Box 4">
          <a:extLst>
            <a:ext uri="{FF2B5EF4-FFF2-40B4-BE49-F238E27FC236}">
              <a16:creationId xmlns="" xmlns:a16="http://schemas.microsoft.com/office/drawing/2014/main" id="{00000000-0008-0000-0000-0000C0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61" name="Text Box 4">
          <a:extLst>
            <a:ext uri="{FF2B5EF4-FFF2-40B4-BE49-F238E27FC236}">
              <a16:creationId xmlns="" xmlns:a16="http://schemas.microsoft.com/office/drawing/2014/main" id="{00000000-0008-0000-0000-0000C1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266700</xdr:colOff>
      <xdr:row>16</xdr:row>
      <xdr:rowOff>38100</xdr:rowOff>
    </xdr:to>
    <xdr:sp macro="" textlink="">
      <xdr:nvSpPr>
        <xdr:cNvPr id="962" name="Text Box 4">
          <a:extLst>
            <a:ext uri="{FF2B5EF4-FFF2-40B4-BE49-F238E27FC236}">
              <a16:creationId xmlns="" xmlns:a16="http://schemas.microsoft.com/office/drawing/2014/main" id="{00000000-0008-0000-0000-0000C203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150</xdr:row>
      <xdr:rowOff>0</xdr:rowOff>
    </xdr:from>
    <xdr:ext cx="57150" cy="81460"/>
    <xdr:sp macro="" textlink="">
      <xdr:nvSpPr>
        <xdr:cNvPr id="2" name="Text Box 394360">
          <a:extLst>
            <a:ext uri="{FF2B5EF4-FFF2-40B4-BE49-F238E27FC236}">
              <a16:creationId xmlns="" xmlns:a16="http://schemas.microsoft.com/office/drawing/2014/main" id="{00000000-0008-0000-0000-000002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3" name="Text Box 394744">
          <a:extLst>
            <a:ext uri="{FF2B5EF4-FFF2-40B4-BE49-F238E27FC236}">
              <a16:creationId xmlns="" xmlns:a16="http://schemas.microsoft.com/office/drawing/2014/main" id="{00000000-0008-0000-0000-000003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4" name="Text Box 394360">
          <a:extLst>
            <a:ext uri="{FF2B5EF4-FFF2-40B4-BE49-F238E27FC236}">
              <a16:creationId xmlns="" xmlns:a16="http://schemas.microsoft.com/office/drawing/2014/main" id="{00000000-0008-0000-0000-000004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5" name="Text Box 394744">
          <a:extLst>
            <a:ext uri="{FF2B5EF4-FFF2-40B4-BE49-F238E27FC236}">
              <a16:creationId xmlns="" xmlns:a16="http://schemas.microsoft.com/office/drawing/2014/main" id="{00000000-0008-0000-0000-000005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6" name="Text Box 394360">
          <a:extLst>
            <a:ext uri="{FF2B5EF4-FFF2-40B4-BE49-F238E27FC236}">
              <a16:creationId xmlns="" xmlns:a16="http://schemas.microsoft.com/office/drawing/2014/main" id="{00000000-0008-0000-0000-000006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7" name="Text Box 394744">
          <a:extLst>
            <a:ext uri="{FF2B5EF4-FFF2-40B4-BE49-F238E27FC236}">
              <a16:creationId xmlns="" xmlns:a16="http://schemas.microsoft.com/office/drawing/2014/main" id="{00000000-0008-0000-0000-000007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 name="Text Box 394360">
          <a:extLst>
            <a:ext uri="{FF2B5EF4-FFF2-40B4-BE49-F238E27FC236}">
              <a16:creationId xmlns="" xmlns:a16="http://schemas.microsoft.com/office/drawing/2014/main" id="{00000000-0008-0000-0000-000008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 name="Text Box 394744">
          <a:extLst>
            <a:ext uri="{FF2B5EF4-FFF2-40B4-BE49-F238E27FC236}">
              <a16:creationId xmlns="" xmlns:a16="http://schemas.microsoft.com/office/drawing/2014/main" id="{00000000-0008-0000-0000-000009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 name="Text Box 394360">
          <a:extLst>
            <a:ext uri="{FF2B5EF4-FFF2-40B4-BE49-F238E27FC236}">
              <a16:creationId xmlns="" xmlns:a16="http://schemas.microsoft.com/office/drawing/2014/main" id="{00000000-0008-0000-0000-00000A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 name="Text Box 39474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 name="Text Box 39436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 name="Text Box 394744">
          <a:extLst>
            <a:ext uri="{FF2B5EF4-FFF2-40B4-BE49-F238E27FC236}">
              <a16:creationId xmlns="" xmlns:a16="http://schemas.microsoft.com/office/drawing/2014/main" id="{00000000-0008-0000-0000-00000D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 name="Text Box 394360">
          <a:extLst>
            <a:ext uri="{FF2B5EF4-FFF2-40B4-BE49-F238E27FC236}">
              <a16:creationId xmlns="" xmlns:a16="http://schemas.microsoft.com/office/drawing/2014/main" id="{00000000-0008-0000-0000-00000E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 name="Text Box 394744">
          <a:extLst>
            <a:ext uri="{FF2B5EF4-FFF2-40B4-BE49-F238E27FC236}">
              <a16:creationId xmlns="" xmlns:a16="http://schemas.microsoft.com/office/drawing/2014/main" id="{00000000-0008-0000-0000-00000F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 name="Text Box 394360">
          <a:extLst>
            <a:ext uri="{FF2B5EF4-FFF2-40B4-BE49-F238E27FC236}">
              <a16:creationId xmlns="" xmlns:a16="http://schemas.microsoft.com/office/drawing/2014/main" id="{00000000-0008-0000-0000-000010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 name="Text Box 394744">
          <a:extLst>
            <a:ext uri="{FF2B5EF4-FFF2-40B4-BE49-F238E27FC236}">
              <a16:creationId xmlns="" xmlns:a16="http://schemas.microsoft.com/office/drawing/2014/main" id="{00000000-0008-0000-0000-000011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 name="Text Box 394360">
          <a:extLst>
            <a:ext uri="{FF2B5EF4-FFF2-40B4-BE49-F238E27FC236}">
              <a16:creationId xmlns="" xmlns:a16="http://schemas.microsoft.com/office/drawing/2014/main" id="{00000000-0008-0000-0000-000012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 name="Text Box 394744">
          <a:extLst>
            <a:ext uri="{FF2B5EF4-FFF2-40B4-BE49-F238E27FC236}">
              <a16:creationId xmlns="" xmlns:a16="http://schemas.microsoft.com/office/drawing/2014/main" id="{00000000-0008-0000-0000-000013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 name="Text Box 394360">
          <a:extLst>
            <a:ext uri="{FF2B5EF4-FFF2-40B4-BE49-F238E27FC236}">
              <a16:creationId xmlns="" xmlns:a16="http://schemas.microsoft.com/office/drawing/2014/main" id="{00000000-0008-0000-0000-000014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 name="Text Box 394744">
          <a:extLst>
            <a:ext uri="{FF2B5EF4-FFF2-40B4-BE49-F238E27FC236}">
              <a16:creationId xmlns="" xmlns:a16="http://schemas.microsoft.com/office/drawing/2014/main" id="{00000000-0008-0000-0000-000015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 name="Text Box 394360">
          <a:extLst>
            <a:ext uri="{FF2B5EF4-FFF2-40B4-BE49-F238E27FC236}">
              <a16:creationId xmlns="" xmlns:a16="http://schemas.microsoft.com/office/drawing/2014/main" id="{00000000-0008-0000-0000-000016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 name="Text Box 394744">
          <a:extLst>
            <a:ext uri="{FF2B5EF4-FFF2-40B4-BE49-F238E27FC236}">
              <a16:creationId xmlns="" xmlns:a16="http://schemas.microsoft.com/office/drawing/2014/main" id="{00000000-0008-0000-0000-000017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 name="Text Box 394360">
          <a:extLst>
            <a:ext uri="{FF2B5EF4-FFF2-40B4-BE49-F238E27FC236}">
              <a16:creationId xmlns="" xmlns:a16="http://schemas.microsoft.com/office/drawing/2014/main" id="{00000000-0008-0000-0000-000018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 name="Text Box 394744">
          <a:extLst>
            <a:ext uri="{FF2B5EF4-FFF2-40B4-BE49-F238E27FC236}">
              <a16:creationId xmlns="" xmlns:a16="http://schemas.microsoft.com/office/drawing/2014/main" id="{00000000-0008-0000-0000-000019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 name="Text Box 394360">
          <a:extLst>
            <a:ext uri="{FF2B5EF4-FFF2-40B4-BE49-F238E27FC236}">
              <a16:creationId xmlns="" xmlns:a16="http://schemas.microsoft.com/office/drawing/2014/main" id="{00000000-0008-0000-0000-00001A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 name="Text Box 394744">
          <a:extLst>
            <a:ext uri="{FF2B5EF4-FFF2-40B4-BE49-F238E27FC236}">
              <a16:creationId xmlns="" xmlns:a16="http://schemas.microsoft.com/office/drawing/2014/main" id="{00000000-0008-0000-0000-00001B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8" name="Text Box 394360">
          <a:extLst>
            <a:ext uri="{FF2B5EF4-FFF2-40B4-BE49-F238E27FC236}">
              <a16:creationId xmlns="" xmlns:a16="http://schemas.microsoft.com/office/drawing/2014/main" id="{00000000-0008-0000-0000-00001C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9" name="Text Box 394744">
          <a:extLst>
            <a:ext uri="{FF2B5EF4-FFF2-40B4-BE49-F238E27FC236}">
              <a16:creationId xmlns="" xmlns:a16="http://schemas.microsoft.com/office/drawing/2014/main" id="{00000000-0008-0000-0000-00001D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0" name="Text Box 394360">
          <a:extLst>
            <a:ext uri="{FF2B5EF4-FFF2-40B4-BE49-F238E27FC236}">
              <a16:creationId xmlns="" xmlns:a16="http://schemas.microsoft.com/office/drawing/2014/main" id="{00000000-0008-0000-0000-00001E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1" name="Text Box 394744">
          <a:extLst>
            <a:ext uri="{FF2B5EF4-FFF2-40B4-BE49-F238E27FC236}">
              <a16:creationId xmlns="" xmlns:a16="http://schemas.microsoft.com/office/drawing/2014/main" id="{00000000-0008-0000-0000-00001F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2" name="Text Box 394360">
          <a:extLst>
            <a:ext uri="{FF2B5EF4-FFF2-40B4-BE49-F238E27FC236}">
              <a16:creationId xmlns="" xmlns:a16="http://schemas.microsoft.com/office/drawing/2014/main" id="{00000000-0008-0000-0000-000020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3" name="Text Box 394744">
          <a:extLst>
            <a:ext uri="{FF2B5EF4-FFF2-40B4-BE49-F238E27FC236}">
              <a16:creationId xmlns="" xmlns:a16="http://schemas.microsoft.com/office/drawing/2014/main" id="{00000000-0008-0000-0000-000021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4" name="Text Box 394360">
          <a:extLst>
            <a:ext uri="{FF2B5EF4-FFF2-40B4-BE49-F238E27FC236}">
              <a16:creationId xmlns="" xmlns:a16="http://schemas.microsoft.com/office/drawing/2014/main" id="{00000000-0008-0000-0000-000022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5" name="Text Box 394744">
          <a:extLst>
            <a:ext uri="{FF2B5EF4-FFF2-40B4-BE49-F238E27FC236}">
              <a16:creationId xmlns="" xmlns:a16="http://schemas.microsoft.com/office/drawing/2014/main" id="{00000000-0008-0000-0000-000023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6" name="Text Box 394360">
          <a:extLst>
            <a:ext uri="{FF2B5EF4-FFF2-40B4-BE49-F238E27FC236}">
              <a16:creationId xmlns="" xmlns:a16="http://schemas.microsoft.com/office/drawing/2014/main" id="{00000000-0008-0000-0000-000024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7" name="Text Box 394744">
          <a:extLst>
            <a:ext uri="{FF2B5EF4-FFF2-40B4-BE49-F238E27FC236}">
              <a16:creationId xmlns="" xmlns:a16="http://schemas.microsoft.com/office/drawing/2014/main" id="{00000000-0008-0000-0000-000025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8" name="Text Box 394360">
          <a:extLst>
            <a:ext uri="{FF2B5EF4-FFF2-40B4-BE49-F238E27FC236}">
              <a16:creationId xmlns="" xmlns:a16="http://schemas.microsoft.com/office/drawing/2014/main" id="{00000000-0008-0000-0000-000026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9" name="Text Box 394744">
          <a:extLst>
            <a:ext uri="{FF2B5EF4-FFF2-40B4-BE49-F238E27FC236}">
              <a16:creationId xmlns="" xmlns:a16="http://schemas.microsoft.com/office/drawing/2014/main" id="{00000000-0008-0000-0000-000027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0" name="Text Box 394360">
          <a:extLst>
            <a:ext uri="{FF2B5EF4-FFF2-40B4-BE49-F238E27FC236}">
              <a16:creationId xmlns="" xmlns:a16="http://schemas.microsoft.com/office/drawing/2014/main" id="{00000000-0008-0000-0000-000028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1" name="Text Box 394744">
          <a:extLst>
            <a:ext uri="{FF2B5EF4-FFF2-40B4-BE49-F238E27FC236}">
              <a16:creationId xmlns="" xmlns:a16="http://schemas.microsoft.com/office/drawing/2014/main" id="{00000000-0008-0000-0000-000029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2" name="Text Box 394360">
          <a:extLst>
            <a:ext uri="{FF2B5EF4-FFF2-40B4-BE49-F238E27FC236}">
              <a16:creationId xmlns="" xmlns:a16="http://schemas.microsoft.com/office/drawing/2014/main" id="{00000000-0008-0000-0000-00002A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3" name="Text Box 394744">
          <a:extLst>
            <a:ext uri="{FF2B5EF4-FFF2-40B4-BE49-F238E27FC236}">
              <a16:creationId xmlns="" xmlns:a16="http://schemas.microsoft.com/office/drawing/2014/main" id="{00000000-0008-0000-0000-00002B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4" name="Text Box 394360">
          <a:extLst>
            <a:ext uri="{FF2B5EF4-FFF2-40B4-BE49-F238E27FC236}">
              <a16:creationId xmlns="" xmlns:a16="http://schemas.microsoft.com/office/drawing/2014/main" id="{00000000-0008-0000-0000-00002C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5" name="Text Box 394744">
          <a:extLst>
            <a:ext uri="{FF2B5EF4-FFF2-40B4-BE49-F238E27FC236}">
              <a16:creationId xmlns="" xmlns:a16="http://schemas.microsoft.com/office/drawing/2014/main" id="{00000000-0008-0000-0000-00002D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6" name="Text Box 394360">
          <a:extLst>
            <a:ext uri="{FF2B5EF4-FFF2-40B4-BE49-F238E27FC236}">
              <a16:creationId xmlns="" xmlns:a16="http://schemas.microsoft.com/office/drawing/2014/main" id="{00000000-0008-0000-0000-00002E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7" name="Text Box 39474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8" name="Text Box 394360">
          <a:extLst>
            <a:ext uri="{FF2B5EF4-FFF2-40B4-BE49-F238E27FC236}">
              <a16:creationId xmlns="" xmlns:a16="http://schemas.microsoft.com/office/drawing/2014/main" id="{00000000-0008-0000-0000-000030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9" name="Text Box 394744">
          <a:extLst>
            <a:ext uri="{FF2B5EF4-FFF2-40B4-BE49-F238E27FC236}">
              <a16:creationId xmlns="" xmlns:a16="http://schemas.microsoft.com/office/drawing/2014/main" id="{00000000-0008-0000-0000-000031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0" name="Text Box 394360">
          <a:extLst>
            <a:ext uri="{FF2B5EF4-FFF2-40B4-BE49-F238E27FC236}">
              <a16:creationId xmlns="" xmlns:a16="http://schemas.microsoft.com/office/drawing/2014/main" id="{00000000-0008-0000-0000-000032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1" name="Text Box 394744">
          <a:extLst>
            <a:ext uri="{FF2B5EF4-FFF2-40B4-BE49-F238E27FC236}">
              <a16:creationId xmlns="" xmlns:a16="http://schemas.microsoft.com/office/drawing/2014/main" id="{00000000-0008-0000-0000-000033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2" name="Text Box 394360">
          <a:extLst>
            <a:ext uri="{FF2B5EF4-FFF2-40B4-BE49-F238E27FC236}">
              <a16:creationId xmlns="" xmlns:a16="http://schemas.microsoft.com/office/drawing/2014/main" id="{00000000-0008-0000-0000-000034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3" name="Text Box 394744">
          <a:extLst>
            <a:ext uri="{FF2B5EF4-FFF2-40B4-BE49-F238E27FC236}">
              <a16:creationId xmlns="" xmlns:a16="http://schemas.microsoft.com/office/drawing/2014/main" id="{00000000-0008-0000-0000-000035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4" name="Text Box 394360">
          <a:extLst>
            <a:ext uri="{FF2B5EF4-FFF2-40B4-BE49-F238E27FC236}">
              <a16:creationId xmlns="" xmlns:a16="http://schemas.microsoft.com/office/drawing/2014/main" id="{00000000-0008-0000-0000-000036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5" name="Text Box 394744">
          <a:extLst>
            <a:ext uri="{FF2B5EF4-FFF2-40B4-BE49-F238E27FC236}">
              <a16:creationId xmlns="" xmlns:a16="http://schemas.microsoft.com/office/drawing/2014/main" id="{00000000-0008-0000-0000-000037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6" name="Text Box 394360">
          <a:extLst>
            <a:ext uri="{FF2B5EF4-FFF2-40B4-BE49-F238E27FC236}">
              <a16:creationId xmlns="" xmlns:a16="http://schemas.microsoft.com/office/drawing/2014/main" id="{00000000-0008-0000-0000-000038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7" name="Text Box 394744">
          <a:extLst>
            <a:ext uri="{FF2B5EF4-FFF2-40B4-BE49-F238E27FC236}">
              <a16:creationId xmlns="" xmlns:a16="http://schemas.microsoft.com/office/drawing/2014/main" id="{00000000-0008-0000-0000-000039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8" name="Text Box 394360">
          <a:extLst>
            <a:ext uri="{FF2B5EF4-FFF2-40B4-BE49-F238E27FC236}">
              <a16:creationId xmlns="" xmlns:a16="http://schemas.microsoft.com/office/drawing/2014/main" id="{00000000-0008-0000-0000-00003A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9" name="Text Box 394744">
          <a:extLst>
            <a:ext uri="{FF2B5EF4-FFF2-40B4-BE49-F238E27FC236}">
              <a16:creationId xmlns="" xmlns:a16="http://schemas.microsoft.com/office/drawing/2014/main" id="{00000000-0008-0000-0000-00003B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0" name="Text Box 394360">
          <a:extLst>
            <a:ext uri="{FF2B5EF4-FFF2-40B4-BE49-F238E27FC236}">
              <a16:creationId xmlns="" xmlns:a16="http://schemas.microsoft.com/office/drawing/2014/main" id="{00000000-0008-0000-0000-00003C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1" name="Text Box 394744">
          <a:extLst>
            <a:ext uri="{FF2B5EF4-FFF2-40B4-BE49-F238E27FC236}">
              <a16:creationId xmlns="" xmlns:a16="http://schemas.microsoft.com/office/drawing/2014/main" id="{00000000-0008-0000-0000-00003D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2" name="Text Box 394360">
          <a:extLst>
            <a:ext uri="{FF2B5EF4-FFF2-40B4-BE49-F238E27FC236}">
              <a16:creationId xmlns="" xmlns:a16="http://schemas.microsoft.com/office/drawing/2014/main" id="{00000000-0008-0000-0000-00003E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3" name="Text Box 394744">
          <a:extLst>
            <a:ext uri="{FF2B5EF4-FFF2-40B4-BE49-F238E27FC236}">
              <a16:creationId xmlns="" xmlns:a16="http://schemas.microsoft.com/office/drawing/2014/main" id="{00000000-0008-0000-0000-00003F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4" name="Text Box 394360">
          <a:extLst>
            <a:ext uri="{FF2B5EF4-FFF2-40B4-BE49-F238E27FC236}">
              <a16:creationId xmlns="" xmlns:a16="http://schemas.microsoft.com/office/drawing/2014/main" id="{00000000-0008-0000-0000-000040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5" name="Text Box 394744">
          <a:extLst>
            <a:ext uri="{FF2B5EF4-FFF2-40B4-BE49-F238E27FC236}">
              <a16:creationId xmlns="" xmlns:a16="http://schemas.microsoft.com/office/drawing/2014/main" id="{00000000-0008-0000-0000-000041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6" name="Text Box 394360">
          <a:extLst>
            <a:ext uri="{FF2B5EF4-FFF2-40B4-BE49-F238E27FC236}">
              <a16:creationId xmlns="" xmlns:a16="http://schemas.microsoft.com/office/drawing/2014/main" id="{00000000-0008-0000-0000-000042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7" name="Text Box 394744">
          <a:extLst>
            <a:ext uri="{FF2B5EF4-FFF2-40B4-BE49-F238E27FC236}">
              <a16:creationId xmlns="" xmlns:a16="http://schemas.microsoft.com/office/drawing/2014/main" id="{00000000-0008-0000-0000-000043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8" name="Text Box 394360">
          <a:extLst>
            <a:ext uri="{FF2B5EF4-FFF2-40B4-BE49-F238E27FC236}">
              <a16:creationId xmlns="" xmlns:a16="http://schemas.microsoft.com/office/drawing/2014/main" id="{00000000-0008-0000-0000-000044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9" name="Text Box 394744">
          <a:extLst>
            <a:ext uri="{FF2B5EF4-FFF2-40B4-BE49-F238E27FC236}">
              <a16:creationId xmlns="" xmlns:a16="http://schemas.microsoft.com/office/drawing/2014/main" id="{00000000-0008-0000-0000-000045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0" name="Text Box 394360">
          <a:extLst>
            <a:ext uri="{FF2B5EF4-FFF2-40B4-BE49-F238E27FC236}">
              <a16:creationId xmlns="" xmlns:a16="http://schemas.microsoft.com/office/drawing/2014/main" id="{00000000-0008-0000-0000-000046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1" name="Text Box 394744">
          <a:extLst>
            <a:ext uri="{FF2B5EF4-FFF2-40B4-BE49-F238E27FC236}">
              <a16:creationId xmlns="" xmlns:a16="http://schemas.microsoft.com/office/drawing/2014/main" id="{00000000-0008-0000-0000-000047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2" name="Text Box 394360">
          <a:extLst>
            <a:ext uri="{FF2B5EF4-FFF2-40B4-BE49-F238E27FC236}">
              <a16:creationId xmlns="" xmlns:a16="http://schemas.microsoft.com/office/drawing/2014/main" id="{00000000-0008-0000-0000-000048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3" name="Text Box 394744">
          <a:extLst>
            <a:ext uri="{FF2B5EF4-FFF2-40B4-BE49-F238E27FC236}">
              <a16:creationId xmlns="" xmlns:a16="http://schemas.microsoft.com/office/drawing/2014/main" id="{00000000-0008-0000-0000-000049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4" name="Text Box 394360">
          <a:extLst>
            <a:ext uri="{FF2B5EF4-FFF2-40B4-BE49-F238E27FC236}">
              <a16:creationId xmlns="" xmlns:a16="http://schemas.microsoft.com/office/drawing/2014/main" id="{00000000-0008-0000-0000-00004A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5" name="Text Box 39474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6" name="Text Box 394360">
          <a:extLst>
            <a:ext uri="{FF2B5EF4-FFF2-40B4-BE49-F238E27FC236}">
              <a16:creationId xmlns="" xmlns:a16="http://schemas.microsoft.com/office/drawing/2014/main" id="{00000000-0008-0000-0000-00004C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7" name="Text Box 394744">
          <a:extLst>
            <a:ext uri="{FF2B5EF4-FFF2-40B4-BE49-F238E27FC236}">
              <a16:creationId xmlns="" xmlns:a16="http://schemas.microsoft.com/office/drawing/2014/main" id="{00000000-0008-0000-0000-00004D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8" name="Text Box 394360">
          <a:extLst>
            <a:ext uri="{FF2B5EF4-FFF2-40B4-BE49-F238E27FC236}">
              <a16:creationId xmlns="" xmlns:a16="http://schemas.microsoft.com/office/drawing/2014/main" id="{00000000-0008-0000-0000-00004E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9" name="Text Box 394744">
          <a:extLst>
            <a:ext uri="{FF2B5EF4-FFF2-40B4-BE49-F238E27FC236}">
              <a16:creationId xmlns="" xmlns:a16="http://schemas.microsoft.com/office/drawing/2014/main" id="{00000000-0008-0000-0000-00004F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80" name="Text Box 394360">
          <a:extLst>
            <a:ext uri="{FF2B5EF4-FFF2-40B4-BE49-F238E27FC236}">
              <a16:creationId xmlns="" xmlns:a16="http://schemas.microsoft.com/office/drawing/2014/main" id="{00000000-0008-0000-0000-000050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81" name="Text Box 3947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82" name="Text Box 394360">
          <a:extLst>
            <a:ext uri="{FF2B5EF4-FFF2-40B4-BE49-F238E27FC236}">
              <a16:creationId xmlns="" xmlns:a16="http://schemas.microsoft.com/office/drawing/2014/main" id="{00000000-0008-0000-0000-000052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83" name="Text Box 394744">
          <a:extLst>
            <a:ext uri="{FF2B5EF4-FFF2-40B4-BE49-F238E27FC236}">
              <a16:creationId xmlns="" xmlns:a16="http://schemas.microsoft.com/office/drawing/2014/main" id="{00000000-0008-0000-0000-000053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84" name="Text Box 394360">
          <a:extLst>
            <a:ext uri="{FF2B5EF4-FFF2-40B4-BE49-F238E27FC236}">
              <a16:creationId xmlns="" xmlns:a16="http://schemas.microsoft.com/office/drawing/2014/main" id="{00000000-0008-0000-0000-000054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85" name="Text Box 39474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6" name="Text Box 394360">
          <a:extLst>
            <a:ext uri="{FF2B5EF4-FFF2-40B4-BE49-F238E27FC236}">
              <a16:creationId xmlns="" xmlns:a16="http://schemas.microsoft.com/office/drawing/2014/main" id="{00000000-0008-0000-0000-000056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7" name="Text Box 394744">
          <a:extLst>
            <a:ext uri="{FF2B5EF4-FFF2-40B4-BE49-F238E27FC236}">
              <a16:creationId xmlns="" xmlns:a16="http://schemas.microsoft.com/office/drawing/2014/main" id="{00000000-0008-0000-0000-000057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8" name="Text Box 394360">
          <a:extLst>
            <a:ext uri="{FF2B5EF4-FFF2-40B4-BE49-F238E27FC236}">
              <a16:creationId xmlns="" xmlns:a16="http://schemas.microsoft.com/office/drawing/2014/main" id="{00000000-0008-0000-0000-000058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9" name="Text Box 39474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0" name="Text Box 394360">
          <a:extLst>
            <a:ext uri="{FF2B5EF4-FFF2-40B4-BE49-F238E27FC236}">
              <a16:creationId xmlns="" xmlns:a16="http://schemas.microsoft.com/office/drawing/2014/main" id="{00000000-0008-0000-0000-00005A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1" name="Text Box 394744">
          <a:extLst>
            <a:ext uri="{FF2B5EF4-FFF2-40B4-BE49-F238E27FC236}">
              <a16:creationId xmlns="" xmlns:a16="http://schemas.microsoft.com/office/drawing/2014/main" id="{00000000-0008-0000-0000-00005B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2" name="Text Box 394360">
          <a:extLst>
            <a:ext uri="{FF2B5EF4-FFF2-40B4-BE49-F238E27FC236}">
              <a16:creationId xmlns="" xmlns:a16="http://schemas.microsoft.com/office/drawing/2014/main" id="{00000000-0008-0000-0000-00005C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3" name="Text Box 394744">
          <a:extLst>
            <a:ext uri="{FF2B5EF4-FFF2-40B4-BE49-F238E27FC236}">
              <a16:creationId xmlns="" xmlns:a16="http://schemas.microsoft.com/office/drawing/2014/main" id="{00000000-0008-0000-0000-00005D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4" name="Text Box 394360">
          <a:extLst>
            <a:ext uri="{FF2B5EF4-FFF2-40B4-BE49-F238E27FC236}">
              <a16:creationId xmlns="" xmlns:a16="http://schemas.microsoft.com/office/drawing/2014/main" id="{00000000-0008-0000-0000-00005E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5" name="Text Box 3947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6" name="Text Box 394360">
          <a:extLst>
            <a:ext uri="{FF2B5EF4-FFF2-40B4-BE49-F238E27FC236}">
              <a16:creationId xmlns="" xmlns:a16="http://schemas.microsoft.com/office/drawing/2014/main" id="{00000000-0008-0000-0000-000060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7" name="Text Box 394744">
          <a:extLst>
            <a:ext uri="{FF2B5EF4-FFF2-40B4-BE49-F238E27FC236}">
              <a16:creationId xmlns="" xmlns:a16="http://schemas.microsoft.com/office/drawing/2014/main" id="{00000000-0008-0000-0000-000061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8" name="Text Box 394360">
          <a:extLst>
            <a:ext uri="{FF2B5EF4-FFF2-40B4-BE49-F238E27FC236}">
              <a16:creationId xmlns="" xmlns:a16="http://schemas.microsoft.com/office/drawing/2014/main" id="{00000000-0008-0000-0000-000062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9" name="Text Box 39474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0" name="Text Box 394360">
          <a:extLst>
            <a:ext uri="{FF2B5EF4-FFF2-40B4-BE49-F238E27FC236}">
              <a16:creationId xmlns="" xmlns:a16="http://schemas.microsoft.com/office/drawing/2014/main" id="{00000000-0008-0000-0000-000064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1" name="Text Box 394744">
          <a:extLst>
            <a:ext uri="{FF2B5EF4-FFF2-40B4-BE49-F238E27FC236}">
              <a16:creationId xmlns="" xmlns:a16="http://schemas.microsoft.com/office/drawing/2014/main" id="{00000000-0008-0000-0000-000065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2" name="Text Box 394360">
          <a:extLst>
            <a:ext uri="{FF2B5EF4-FFF2-40B4-BE49-F238E27FC236}">
              <a16:creationId xmlns="" xmlns:a16="http://schemas.microsoft.com/office/drawing/2014/main" id="{00000000-0008-0000-0000-000066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3" name="Text Box 39474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4" name="Text Box 394360">
          <a:extLst>
            <a:ext uri="{FF2B5EF4-FFF2-40B4-BE49-F238E27FC236}">
              <a16:creationId xmlns="" xmlns:a16="http://schemas.microsoft.com/office/drawing/2014/main" id="{00000000-0008-0000-0000-000068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5" name="Text Box 394744">
          <a:extLst>
            <a:ext uri="{FF2B5EF4-FFF2-40B4-BE49-F238E27FC236}">
              <a16:creationId xmlns="" xmlns:a16="http://schemas.microsoft.com/office/drawing/2014/main" id="{00000000-0008-0000-0000-000069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6" name="Text Box 394360">
          <a:extLst>
            <a:ext uri="{FF2B5EF4-FFF2-40B4-BE49-F238E27FC236}">
              <a16:creationId xmlns="" xmlns:a16="http://schemas.microsoft.com/office/drawing/2014/main" id="{00000000-0008-0000-0000-00006A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7" name="Text Box 394744">
          <a:extLst>
            <a:ext uri="{FF2B5EF4-FFF2-40B4-BE49-F238E27FC236}">
              <a16:creationId xmlns="" xmlns:a16="http://schemas.microsoft.com/office/drawing/2014/main" id="{00000000-0008-0000-0000-00006B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8" name="Text Box 394360">
          <a:extLst>
            <a:ext uri="{FF2B5EF4-FFF2-40B4-BE49-F238E27FC236}">
              <a16:creationId xmlns="" xmlns:a16="http://schemas.microsoft.com/office/drawing/2014/main" id="{00000000-0008-0000-0000-00006C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9" name="Text Box 3947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0" name="Text Box 394360">
          <a:extLst>
            <a:ext uri="{FF2B5EF4-FFF2-40B4-BE49-F238E27FC236}">
              <a16:creationId xmlns="" xmlns:a16="http://schemas.microsoft.com/office/drawing/2014/main" id="{00000000-0008-0000-0000-00006E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1" name="Text Box 394744">
          <a:extLst>
            <a:ext uri="{FF2B5EF4-FFF2-40B4-BE49-F238E27FC236}">
              <a16:creationId xmlns="" xmlns:a16="http://schemas.microsoft.com/office/drawing/2014/main" id="{00000000-0008-0000-0000-00006F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2" name="Text Box 394360">
          <a:extLst>
            <a:ext uri="{FF2B5EF4-FFF2-40B4-BE49-F238E27FC236}">
              <a16:creationId xmlns="" xmlns:a16="http://schemas.microsoft.com/office/drawing/2014/main" id="{00000000-0008-0000-0000-000070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3" name="Text Box 39474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4" name="Text Box 394360">
          <a:extLst>
            <a:ext uri="{FF2B5EF4-FFF2-40B4-BE49-F238E27FC236}">
              <a16:creationId xmlns="" xmlns:a16="http://schemas.microsoft.com/office/drawing/2014/main" id="{00000000-0008-0000-0000-000072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5" name="Text Box 394744">
          <a:extLst>
            <a:ext uri="{FF2B5EF4-FFF2-40B4-BE49-F238E27FC236}">
              <a16:creationId xmlns="" xmlns:a16="http://schemas.microsoft.com/office/drawing/2014/main" id="{00000000-0008-0000-0000-000073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6" name="Text Box 394360">
          <a:extLst>
            <a:ext uri="{FF2B5EF4-FFF2-40B4-BE49-F238E27FC236}">
              <a16:creationId xmlns="" xmlns:a16="http://schemas.microsoft.com/office/drawing/2014/main" id="{00000000-0008-0000-0000-000074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7" name="Text Box 39474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8" name="Text Box 394360">
          <a:extLst>
            <a:ext uri="{FF2B5EF4-FFF2-40B4-BE49-F238E27FC236}">
              <a16:creationId xmlns="" xmlns:a16="http://schemas.microsoft.com/office/drawing/2014/main" id="{00000000-0008-0000-0000-000076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9" name="Text Box 394744">
          <a:extLst>
            <a:ext uri="{FF2B5EF4-FFF2-40B4-BE49-F238E27FC236}">
              <a16:creationId xmlns="" xmlns:a16="http://schemas.microsoft.com/office/drawing/2014/main" id="{00000000-0008-0000-0000-000077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0" name="Text Box 394360">
          <a:extLst>
            <a:ext uri="{FF2B5EF4-FFF2-40B4-BE49-F238E27FC236}">
              <a16:creationId xmlns="" xmlns:a16="http://schemas.microsoft.com/office/drawing/2014/main" id="{00000000-0008-0000-0000-000078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1" name="Text Box 394744">
          <a:extLst>
            <a:ext uri="{FF2B5EF4-FFF2-40B4-BE49-F238E27FC236}">
              <a16:creationId xmlns="" xmlns:a16="http://schemas.microsoft.com/office/drawing/2014/main" id="{00000000-0008-0000-0000-000079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2" name="Text Box 394360">
          <a:extLst>
            <a:ext uri="{FF2B5EF4-FFF2-40B4-BE49-F238E27FC236}">
              <a16:creationId xmlns="" xmlns:a16="http://schemas.microsoft.com/office/drawing/2014/main" id="{00000000-0008-0000-0000-00007A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3" name="Text Box 3947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4" name="Text Box 394360">
          <a:extLst>
            <a:ext uri="{FF2B5EF4-FFF2-40B4-BE49-F238E27FC236}">
              <a16:creationId xmlns="" xmlns:a16="http://schemas.microsoft.com/office/drawing/2014/main" id="{00000000-0008-0000-0000-00007C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5" name="Text Box 394744">
          <a:extLst>
            <a:ext uri="{FF2B5EF4-FFF2-40B4-BE49-F238E27FC236}">
              <a16:creationId xmlns="" xmlns:a16="http://schemas.microsoft.com/office/drawing/2014/main" id="{00000000-0008-0000-0000-00007D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6" name="Text Box 394360">
          <a:extLst>
            <a:ext uri="{FF2B5EF4-FFF2-40B4-BE49-F238E27FC236}">
              <a16:creationId xmlns="" xmlns:a16="http://schemas.microsoft.com/office/drawing/2014/main" id="{00000000-0008-0000-0000-00007E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7" name="Text Box 39474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8" name="Text Box 394360">
          <a:extLst>
            <a:ext uri="{FF2B5EF4-FFF2-40B4-BE49-F238E27FC236}">
              <a16:creationId xmlns="" xmlns:a16="http://schemas.microsoft.com/office/drawing/2014/main" id="{00000000-0008-0000-0000-000080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9" name="Text Box 394744">
          <a:extLst>
            <a:ext uri="{FF2B5EF4-FFF2-40B4-BE49-F238E27FC236}">
              <a16:creationId xmlns="" xmlns:a16="http://schemas.microsoft.com/office/drawing/2014/main" id="{00000000-0008-0000-0000-000081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0" name="Text Box 394360">
          <a:extLst>
            <a:ext uri="{FF2B5EF4-FFF2-40B4-BE49-F238E27FC236}">
              <a16:creationId xmlns="" xmlns:a16="http://schemas.microsoft.com/office/drawing/2014/main" id="{00000000-0008-0000-0000-000082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1" name="Text Box 39474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2" name="Text Box 394360">
          <a:extLst>
            <a:ext uri="{FF2B5EF4-FFF2-40B4-BE49-F238E27FC236}">
              <a16:creationId xmlns="" xmlns:a16="http://schemas.microsoft.com/office/drawing/2014/main" id="{00000000-0008-0000-0000-000084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3" name="Text Box 394744">
          <a:extLst>
            <a:ext uri="{FF2B5EF4-FFF2-40B4-BE49-F238E27FC236}">
              <a16:creationId xmlns="" xmlns:a16="http://schemas.microsoft.com/office/drawing/2014/main" id="{00000000-0008-0000-0000-000085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4" name="Text Box 394360">
          <a:extLst>
            <a:ext uri="{FF2B5EF4-FFF2-40B4-BE49-F238E27FC236}">
              <a16:creationId xmlns="" xmlns:a16="http://schemas.microsoft.com/office/drawing/2014/main" id="{00000000-0008-0000-0000-000086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5" name="Text Box 394744">
          <a:extLst>
            <a:ext uri="{FF2B5EF4-FFF2-40B4-BE49-F238E27FC236}">
              <a16:creationId xmlns="" xmlns:a16="http://schemas.microsoft.com/office/drawing/2014/main" id="{00000000-0008-0000-0000-000087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6" name="Text Box 394360">
          <a:extLst>
            <a:ext uri="{FF2B5EF4-FFF2-40B4-BE49-F238E27FC236}">
              <a16:creationId xmlns="" xmlns:a16="http://schemas.microsoft.com/office/drawing/2014/main" id="{00000000-0008-0000-0000-000088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7" name="Text Box 3947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8" name="Text Box 394360">
          <a:extLst>
            <a:ext uri="{FF2B5EF4-FFF2-40B4-BE49-F238E27FC236}">
              <a16:creationId xmlns="" xmlns:a16="http://schemas.microsoft.com/office/drawing/2014/main" id="{00000000-0008-0000-0000-00008A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9" name="Text Box 394744">
          <a:extLst>
            <a:ext uri="{FF2B5EF4-FFF2-40B4-BE49-F238E27FC236}">
              <a16:creationId xmlns="" xmlns:a16="http://schemas.microsoft.com/office/drawing/2014/main" id="{00000000-0008-0000-0000-00008B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0" name="Text Box 394360">
          <a:extLst>
            <a:ext uri="{FF2B5EF4-FFF2-40B4-BE49-F238E27FC236}">
              <a16:creationId xmlns="" xmlns:a16="http://schemas.microsoft.com/office/drawing/2014/main" id="{00000000-0008-0000-0000-00008C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1" name="Text Box 39474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2" name="Text Box 394360">
          <a:extLst>
            <a:ext uri="{FF2B5EF4-FFF2-40B4-BE49-F238E27FC236}">
              <a16:creationId xmlns="" xmlns:a16="http://schemas.microsoft.com/office/drawing/2014/main" id="{00000000-0008-0000-0000-00008E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3" name="Text Box 394744">
          <a:extLst>
            <a:ext uri="{FF2B5EF4-FFF2-40B4-BE49-F238E27FC236}">
              <a16:creationId xmlns="" xmlns:a16="http://schemas.microsoft.com/office/drawing/2014/main" id="{00000000-0008-0000-0000-00008F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4" name="Text Box 394360">
          <a:extLst>
            <a:ext uri="{FF2B5EF4-FFF2-40B4-BE49-F238E27FC236}">
              <a16:creationId xmlns="" xmlns:a16="http://schemas.microsoft.com/office/drawing/2014/main" id="{00000000-0008-0000-0000-000090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5" name="Text Box 394744">
          <a:extLst>
            <a:ext uri="{FF2B5EF4-FFF2-40B4-BE49-F238E27FC236}">
              <a16:creationId xmlns="" xmlns:a16="http://schemas.microsoft.com/office/drawing/2014/main" id="{00000000-0008-0000-0000-000091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6" name="Text Box 394360">
          <a:extLst>
            <a:ext uri="{FF2B5EF4-FFF2-40B4-BE49-F238E27FC236}">
              <a16:creationId xmlns="" xmlns:a16="http://schemas.microsoft.com/office/drawing/2014/main" id="{00000000-0008-0000-0000-000092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7" name="Text Box 394744">
          <a:extLst>
            <a:ext uri="{FF2B5EF4-FFF2-40B4-BE49-F238E27FC236}">
              <a16:creationId xmlns="" xmlns:a16="http://schemas.microsoft.com/office/drawing/2014/main" id="{00000000-0008-0000-0000-000093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8" name="Text Box 394360">
          <a:extLst>
            <a:ext uri="{FF2B5EF4-FFF2-40B4-BE49-F238E27FC236}">
              <a16:creationId xmlns="" xmlns:a16="http://schemas.microsoft.com/office/drawing/2014/main" id="{00000000-0008-0000-0000-000094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9" name="Text Box 394744">
          <a:extLst>
            <a:ext uri="{FF2B5EF4-FFF2-40B4-BE49-F238E27FC236}">
              <a16:creationId xmlns="" xmlns:a16="http://schemas.microsoft.com/office/drawing/2014/main" id="{00000000-0008-0000-0000-000095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0" name="Text Box 394360">
          <a:extLst>
            <a:ext uri="{FF2B5EF4-FFF2-40B4-BE49-F238E27FC236}">
              <a16:creationId xmlns="" xmlns:a16="http://schemas.microsoft.com/office/drawing/2014/main" id="{00000000-0008-0000-0000-000096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1" name="Text Box 394744">
          <a:extLst>
            <a:ext uri="{FF2B5EF4-FFF2-40B4-BE49-F238E27FC236}">
              <a16:creationId xmlns="" xmlns:a16="http://schemas.microsoft.com/office/drawing/2014/main" id="{00000000-0008-0000-0000-000097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2" name="Text Box 394360">
          <a:extLst>
            <a:ext uri="{FF2B5EF4-FFF2-40B4-BE49-F238E27FC236}">
              <a16:creationId xmlns="" xmlns:a16="http://schemas.microsoft.com/office/drawing/2014/main" id="{00000000-0008-0000-0000-000098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3" name="Text Box 394744">
          <a:extLst>
            <a:ext uri="{FF2B5EF4-FFF2-40B4-BE49-F238E27FC236}">
              <a16:creationId xmlns="" xmlns:a16="http://schemas.microsoft.com/office/drawing/2014/main" id="{00000000-0008-0000-0000-000099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4" name="Text Box 394360">
          <a:extLst>
            <a:ext uri="{FF2B5EF4-FFF2-40B4-BE49-F238E27FC236}">
              <a16:creationId xmlns="" xmlns:a16="http://schemas.microsoft.com/office/drawing/2014/main" id="{00000000-0008-0000-0000-00009A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5" name="Text Box 394744">
          <a:extLst>
            <a:ext uri="{FF2B5EF4-FFF2-40B4-BE49-F238E27FC236}">
              <a16:creationId xmlns="" xmlns:a16="http://schemas.microsoft.com/office/drawing/2014/main" id="{00000000-0008-0000-0000-00009B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6" name="Text Box 394360">
          <a:extLst>
            <a:ext uri="{FF2B5EF4-FFF2-40B4-BE49-F238E27FC236}">
              <a16:creationId xmlns="" xmlns:a16="http://schemas.microsoft.com/office/drawing/2014/main" id="{00000000-0008-0000-0000-00009C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7" name="Text Box 394744">
          <a:extLst>
            <a:ext uri="{FF2B5EF4-FFF2-40B4-BE49-F238E27FC236}">
              <a16:creationId xmlns="" xmlns:a16="http://schemas.microsoft.com/office/drawing/2014/main" id="{00000000-0008-0000-0000-00009D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8" name="Text Box 394360">
          <a:extLst>
            <a:ext uri="{FF2B5EF4-FFF2-40B4-BE49-F238E27FC236}">
              <a16:creationId xmlns="" xmlns:a16="http://schemas.microsoft.com/office/drawing/2014/main" id="{00000000-0008-0000-0000-00009E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9" name="Text Box 394744">
          <a:extLst>
            <a:ext uri="{FF2B5EF4-FFF2-40B4-BE49-F238E27FC236}">
              <a16:creationId xmlns="" xmlns:a16="http://schemas.microsoft.com/office/drawing/2014/main" id="{00000000-0008-0000-0000-00009F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0" name="Text Box 394360">
          <a:extLst>
            <a:ext uri="{FF2B5EF4-FFF2-40B4-BE49-F238E27FC236}">
              <a16:creationId xmlns="" xmlns:a16="http://schemas.microsoft.com/office/drawing/2014/main" id="{00000000-0008-0000-0000-0000A0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1" name="Text Box 394744">
          <a:extLst>
            <a:ext uri="{FF2B5EF4-FFF2-40B4-BE49-F238E27FC236}">
              <a16:creationId xmlns="" xmlns:a16="http://schemas.microsoft.com/office/drawing/2014/main" id="{00000000-0008-0000-0000-0000A1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2" name="Text Box 394360">
          <a:extLst>
            <a:ext uri="{FF2B5EF4-FFF2-40B4-BE49-F238E27FC236}">
              <a16:creationId xmlns="" xmlns:a16="http://schemas.microsoft.com/office/drawing/2014/main" id="{00000000-0008-0000-0000-0000A2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3" name="Text Box 394744">
          <a:extLst>
            <a:ext uri="{FF2B5EF4-FFF2-40B4-BE49-F238E27FC236}">
              <a16:creationId xmlns="" xmlns:a16="http://schemas.microsoft.com/office/drawing/2014/main" id="{00000000-0008-0000-0000-0000A3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4" name="Text Box 394360">
          <a:extLst>
            <a:ext uri="{FF2B5EF4-FFF2-40B4-BE49-F238E27FC236}">
              <a16:creationId xmlns="" xmlns:a16="http://schemas.microsoft.com/office/drawing/2014/main" id="{00000000-0008-0000-0000-0000A4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5" name="Text Box 394744">
          <a:extLst>
            <a:ext uri="{FF2B5EF4-FFF2-40B4-BE49-F238E27FC236}">
              <a16:creationId xmlns="" xmlns:a16="http://schemas.microsoft.com/office/drawing/2014/main" id="{00000000-0008-0000-0000-0000A5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6" name="Text Box 394360">
          <a:extLst>
            <a:ext uri="{FF2B5EF4-FFF2-40B4-BE49-F238E27FC236}">
              <a16:creationId xmlns="" xmlns:a16="http://schemas.microsoft.com/office/drawing/2014/main" id="{00000000-0008-0000-0000-0000A6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7" name="Text Box 394744">
          <a:extLst>
            <a:ext uri="{FF2B5EF4-FFF2-40B4-BE49-F238E27FC236}">
              <a16:creationId xmlns="" xmlns:a16="http://schemas.microsoft.com/office/drawing/2014/main" id="{00000000-0008-0000-0000-0000A7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8" name="Text Box 394360">
          <a:extLst>
            <a:ext uri="{FF2B5EF4-FFF2-40B4-BE49-F238E27FC236}">
              <a16:creationId xmlns="" xmlns:a16="http://schemas.microsoft.com/office/drawing/2014/main" id="{00000000-0008-0000-0000-0000A8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9" name="Text Box 394744">
          <a:extLst>
            <a:ext uri="{FF2B5EF4-FFF2-40B4-BE49-F238E27FC236}">
              <a16:creationId xmlns="" xmlns:a16="http://schemas.microsoft.com/office/drawing/2014/main" id="{00000000-0008-0000-0000-0000A9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0" name="Text Box 394360">
          <a:extLst>
            <a:ext uri="{FF2B5EF4-FFF2-40B4-BE49-F238E27FC236}">
              <a16:creationId xmlns="" xmlns:a16="http://schemas.microsoft.com/office/drawing/2014/main" id="{00000000-0008-0000-0000-0000AA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1" name="Text Box 394744">
          <a:extLst>
            <a:ext uri="{FF2B5EF4-FFF2-40B4-BE49-F238E27FC236}">
              <a16:creationId xmlns="" xmlns:a16="http://schemas.microsoft.com/office/drawing/2014/main" id="{00000000-0008-0000-0000-0000AB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2" name="Text Box 394360">
          <a:extLst>
            <a:ext uri="{FF2B5EF4-FFF2-40B4-BE49-F238E27FC236}">
              <a16:creationId xmlns="" xmlns:a16="http://schemas.microsoft.com/office/drawing/2014/main" id="{00000000-0008-0000-0000-0000AC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3" name="Text Box 394744">
          <a:extLst>
            <a:ext uri="{FF2B5EF4-FFF2-40B4-BE49-F238E27FC236}">
              <a16:creationId xmlns="" xmlns:a16="http://schemas.microsoft.com/office/drawing/2014/main" id="{00000000-0008-0000-0000-0000AD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4" name="Text Box 394360">
          <a:extLst>
            <a:ext uri="{FF2B5EF4-FFF2-40B4-BE49-F238E27FC236}">
              <a16:creationId xmlns="" xmlns:a16="http://schemas.microsoft.com/office/drawing/2014/main" id="{00000000-0008-0000-0000-0000AE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5" name="Text Box 394744">
          <a:extLst>
            <a:ext uri="{FF2B5EF4-FFF2-40B4-BE49-F238E27FC236}">
              <a16:creationId xmlns="" xmlns:a16="http://schemas.microsoft.com/office/drawing/2014/main" id="{00000000-0008-0000-0000-0000AF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6" name="Text Box 394360">
          <a:extLst>
            <a:ext uri="{FF2B5EF4-FFF2-40B4-BE49-F238E27FC236}">
              <a16:creationId xmlns="" xmlns:a16="http://schemas.microsoft.com/office/drawing/2014/main" id="{00000000-0008-0000-0000-0000B0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7" name="Text Box 394744">
          <a:extLst>
            <a:ext uri="{FF2B5EF4-FFF2-40B4-BE49-F238E27FC236}">
              <a16:creationId xmlns="" xmlns:a16="http://schemas.microsoft.com/office/drawing/2014/main" id="{00000000-0008-0000-0000-0000B1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8" name="Text Box 394360">
          <a:extLst>
            <a:ext uri="{FF2B5EF4-FFF2-40B4-BE49-F238E27FC236}">
              <a16:creationId xmlns="" xmlns:a16="http://schemas.microsoft.com/office/drawing/2014/main" id="{00000000-0008-0000-0000-0000B2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9" name="Text Box 394744">
          <a:extLst>
            <a:ext uri="{FF2B5EF4-FFF2-40B4-BE49-F238E27FC236}">
              <a16:creationId xmlns="" xmlns:a16="http://schemas.microsoft.com/office/drawing/2014/main" id="{00000000-0008-0000-0000-0000B3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0" name="Text Box 394360">
          <a:extLst>
            <a:ext uri="{FF2B5EF4-FFF2-40B4-BE49-F238E27FC236}">
              <a16:creationId xmlns="" xmlns:a16="http://schemas.microsoft.com/office/drawing/2014/main" id="{00000000-0008-0000-0000-0000B4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1" name="Text Box 394744">
          <a:extLst>
            <a:ext uri="{FF2B5EF4-FFF2-40B4-BE49-F238E27FC236}">
              <a16:creationId xmlns="" xmlns:a16="http://schemas.microsoft.com/office/drawing/2014/main" id="{00000000-0008-0000-0000-0000B5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82" name="Text Box 394360">
          <a:extLst>
            <a:ext uri="{FF2B5EF4-FFF2-40B4-BE49-F238E27FC236}">
              <a16:creationId xmlns="" xmlns:a16="http://schemas.microsoft.com/office/drawing/2014/main" id="{00000000-0008-0000-0000-0000B6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83" name="Text Box 394744">
          <a:extLst>
            <a:ext uri="{FF2B5EF4-FFF2-40B4-BE49-F238E27FC236}">
              <a16:creationId xmlns="" xmlns:a16="http://schemas.microsoft.com/office/drawing/2014/main" id="{00000000-0008-0000-0000-0000B7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84" name="Text Box 394360">
          <a:extLst>
            <a:ext uri="{FF2B5EF4-FFF2-40B4-BE49-F238E27FC236}">
              <a16:creationId xmlns="" xmlns:a16="http://schemas.microsoft.com/office/drawing/2014/main" id="{00000000-0008-0000-0000-0000B8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85" name="Text Box 394744">
          <a:extLst>
            <a:ext uri="{FF2B5EF4-FFF2-40B4-BE49-F238E27FC236}">
              <a16:creationId xmlns="" xmlns:a16="http://schemas.microsoft.com/office/drawing/2014/main" id="{00000000-0008-0000-0000-0000B9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86" name="Text Box 394360">
          <a:extLst>
            <a:ext uri="{FF2B5EF4-FFF2-40B4-BE49-F238E27FC236}">
              <a16:creationId xmlns="" xmlns:a16="http://schemas.microsoft.com/office/drawing/2014/main" id="{00000000-0008-0000-0000-0000BA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87" name="Text Box 394744">
          <a:extLst>
            <a:ext uri="{FF2B5EF4-FFF2-40B4-BE49-F238E27FC236}">
              <a16:creationId xmlns="" xmlns:a16="http://schemas.microsoft.com/office/drawing/2014/main" id="{00000000-0008-0000-0000-0000BB00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8" name="Text Box 394360">
          <a:extLst>
            <a:ext uri="{FF2B5EF4-FFF2-40B4-BE49-F238E27FC236}">
              <a16:creationId xmlns="" xmlns:a16="http://schemas.microsoft.com/office/drawing/2014/main" id="{00000000-0008-0000-0000-0000BC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9" name="Text Box 394744">
          <a:extLst>
            <a:ext uri="{FF2B5EF4-FFF2-40B4-BE49-F238E27FC236}">
              <a16:creationId xmlns="" xmlns:a16="http://schemas.microsoft.com/office/drawing/2014/main" id="{00000000-0008-0000-0000-0000BD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0" name="Text Box 394360">
          <a:extLst>
            <a:ext uri="{FF2B5EF4-FFF2-40B4-BE49-F238E27FC236}">
              <a16:creationId xmlns="" xmlns:a16="http://schemas.microsoft.com/office/drawing/2014/main" id="{00000000-0008-0000-0000-0000BE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1" name="Text Box 394744">
          <a:extLst>
            <a:ext uri="{FF2B5EF4-FFF2-40B4-BE49-F238E27FC236}">
              <a16:creationId xmlns="" xmlns:a16="http://schemas.microsoft.com/office/drawing/2014/main" id="{00000000-0008-0000-0000-0000BF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2" name="Text Box 394360">
          <a:extLst>
            <a:ext uri="{FF2B5EF4-FFF2-40B4-BE49-F238E27FC236}">
              <a16:creationId xmlns="" xmlns:a16="http://schemas.microsoft.com/office/drawing/2014/main" id="{00000000-0008-0000-0000-0000C0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3" name="Text Box 394744">
          <a:extLst>
            <a:ext uri="{FF2B5EF4-FFF2-40B4-BE49-F238E27FC236}">
              <a16:creationId xmlns="" xmlns:a16="http://schemas.microsoft.com/office/drawing/2014/main" id="{00000000-0008-0000-0000-0000C1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4" name="Text Box 394360">
          <a:extLst>
            <a:ext uri="{FF2B5EF4-FFF2-40B4-BE49-F238E27FC236}">
              <a16:creationId xmlns="" xmlns:a16="http://schemas.microsoft.com/office/drawing/2014/main" id="{00000000-0008-0000-0000-0000C2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5" name="Text Box 394744">
          <a:extLst>
            <a:ext uri="{FF2B5EF4-FFF2-40B4-BE49-F238E27FC236}">
              <a16:creationId xmlns="" xmlns:a16="http://schemas.microsoft.com/office/drawing/2014/main" id="{00000000-0008-0000-0000-0000C3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6" name="Text Box 394360">
          <a:extLst>
            <a:ext uri="{FF2B5EF4-FFF2-40B4-BE49-F238E27FC236}">
              <a16:creationId xmlns="" xmlns:a16="http://schemas.microsoft.com/office/drawing/2014/main" id="{00000000-0008-0000-0000-0000C4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7" name="Text Box 394744">
          <a:extLst>
            <a:ext uri="{FF2B5EF4-FFF2-40B4-BE49-F238E27FC236}">
              <a16:creationId xmlns="" xmlns:a16="http://schemas.microsoft.com/office/drawing/2014/main" id="{00000000-0008-0000-0000-0000C5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8" name="Text Box 394360">
          <a:extLst>
            <a:ext uri="{FF2B5EF4-FFF2-40B4-BE49-F238E27FC236}">
              <a16:creationId xmlns="" xmlns:a16="http://schemas.microsoft.com/office/drawing/2014/main" id="{00000000-0008-0000-0000-0000C6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9" name="Text Box 394744">
          <a:extLst>
            <a:ext uri="{FF2B5EF4-FFF2-40B4-BE49-F238E27FC236}">
              <a16:creationId xmlns="" xmlns:a16="http://schemas.microsoft.com/office/drawing/2014/main" id="{00000000-0008-0000-0000-0000C7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0" name="Text Box 394360">
          <a:extLst>
            <a:ext uri="{FF2B5EF4-FFF2-40B4-BE49-F238E27FC236}">
              <a16:creationId xmlns="" xmlns:a16="http://schemas.microsoft.com/office/drawing/2014/main" id="{00000000-0008-0000-0000-0000C8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1" name="Text Box 394744">
          <a:extLst>
            <a:ext uri="{FF2B5EF4-FFF2-40B4-BE49-F238E27FC236}">
              <a16:creationId xmlns="" xmlns:a16="http://schemas.microsoft.com/office/drawing/2014/main" id="{00000000-0008-0000-0000-0000C9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2" name="Text Box 394360">
          <a:extLst>
            <a:ext uri="{FF2B5EF4-FFF2-40B4-BE49-F238E27FC236}">
              <a16:creationId xmlns="" xmlns:a16="http://schemas.microsoft.com/office/drawing/2014/main" id="{00000000-0008-0000-0000-0000CA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3" name="Text Box 394744">
          <a:extLst>
            <a:ext uri="{FF2B5EF4-FFF2-40B4-BE49-F238E27FC236}">
              <a16:creationId xmlns="" xmlns:a16="http://schemas.microsoft.com/office/drawing/2014/main" id="{00000000-0008-0000-0000-0000CB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4" name="Text Box 394360">
          <a:extLst>
            <a:ext uri="{FF2B5EF4-FFF2-40B4-BE49-F238E27FC236}">
              <a16:creationId xmlns="" xmlns:a16="http://schemas.microsoft.com/office/drawing/2014/main" id="{00000000-0008-0000-0000-0000CC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5" name="Text Box 394744">
          <a:extLst>
            <a:ext uri="{FF2B5EF4-FFF2-40B4-BE49-F238E27FC236}">
              <a16:creationId xmlns="" xmlns:a16="http://schemas.microsoft.com/office/drawing/2014/main" id="{00000000-0008-0000-0000-0000CD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6" name="Text Box 394360">
          <a:extLst>
            <a:ext uri="{FF2B5EF4-FFF2-40B4-BE49-F238E27FC236}">
              <a16:creationId xmlns="" xmlns:a16="http://schemas.microsoft.com/office/drawing/2014/main" id="{00000000-0008-0000-0000-0000CE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7" name="Text Box 394744">
          <a:extLst>
            <a:ext uri="{FF2B5EF4-FFF2-40B4-BE49-F238E27FC236}">
              <a16:creationId xmlns="" xmlns:a16="http://schemas.microsoft.com/office/drawing/2014/main" id="{00000000-0008-0000-0000-0000CF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8" name="Text Box 394360">
          <a:extLst>
            <a:ext uri="{FF2B5EF4-FFF2-40B4-BE49-F238E27FC236}">
              <a16:creationId xmlns="" xmlns:a16="http://schemas.microsoft.com/office/drawing/2014/main" id="{00000000-0008-0000-0000-0000D0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9" name="Text Box 394744">
          <a:extLst>
            <a:ext uri="{FF2B5EF4-FFF2-40B4-BE49-F238E27FC236}">
              <a16:creationId xmlns="" xmlns:a16="http://schemas.microsoft.com/office/drawing/2014/main" id="{00000000-0008-0000-0000-0000D1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0" name="Text Box 394360">
          <a:extLst>
            <a:ext uri="{FF2B5EF4-FFF2-40B4-BE49-F238E27FC236}">
              <a16:creationId xmlns="" xmlns:a16="http://schemas.microsoft.com/office/drawing/2014/main" id="{00000000-0008-0000-0000-0000D2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1" name="Text Box 394744">
          <a:extLst>
            <a:ext uri="{FF2B5EF4-FFF2-40B4-BE49-F238E27FC236}">
              <a16:creationId xmlns="" xmlns:a16="http://schemas.microsoft.com/office/drawing/2014/main" id="{00000000-0008-0000-0000-0000D3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2" name="Text Box 394360">
          <a:extLst>
            <a:ext uri="{FF2B5EF4-FFF2-40B4-BE49-F238E27FC236}">
              <a16:creationId xmlns="" xmlns:a16="http://schemas.microsoft.com/office/drawing/2014/main" id="{00000000-0008-0000-0000-0000D4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3" name="Text Box 394744">
          <a:extLst>
            <a:ext uri="{FF2B5EF4-FFF2-40B4-BE49-F238E27FC236}">
              <a16:creationId xmlns="" xmlns:a16="http://schemas.microsoft.com/office/drawing/2014/main" id="{00000000-0008-0000-0000-0000D5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4" name="Text Box 394360">
          <a:extLst>
            <a:ext uri="{FF2B5EF4-FFF2-40B4-BE49-F238E27FC236}">
              <a16:creationId xmlns="" xmlns:a16="http://schemas.microsoft.com/office/drawing/2014/main" id="{00000000-0008-0000-0000-0000D6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5" name="Text Box 394744">
          <a:extLst>
            <a:ext uri="{FF2B5EF4-FFF2-40B4-BE49-F238E27FC236}">
              <a16:creationId xmlns="" xmlns:a16="http://schemas.microsoft.com/office/drawing/2014/main" id="{00000000-0008-0000-0000-0000D7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6" name="Text Box 394360">
          <a:extLst>
            <a:ext uri="{FF2B5EF4-FFF2-40B4-BE49-F238E27FC236}">
              <a16:creationId xmlns="" xmlns:a16="http://schemas.microsoft.com/office/drawing/2014/main" id="{00000000-0008-0000-0000-0000D8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7" name="Text Box 394744">
          <a:extLst>
            <a:ext uri="{FF2B5EF4-FFF2-40B4-BE49-F238E27FC236}">
              <a16:creationId xmlns="" xmlns:a16="http://schemas.microsoft.com/office/drawing/2014/main" id="{00000000-0008-0000-0000-0000D9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8" name="Text Box 394360">
          <a:extLst>
            <a:ext uri="{FF2B5EF4-FFF2-40B4-BE49-F238E27FC236}">
              <a16:creationId xmlns="" xmlns:a16="http://schemas.microsoft.com/office/drawing/2014/main" id="{00000000-0008-0000-0000-0000DA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9" name="Text Box 394744">
          <a:extLst>
            <a:ext uri="{FF2B5EF4-FFF2-40B4-BE49-F238E27FC236}">
              <a16:creationId xmlns="" xmlns:a16="http://schemas.microsoft.com/office/drawing/2014/main" id="{00000000-0008-0000-0000-0000DB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0" name="Text Box 394360">
          <a:extLst>
            <a:ext uri="{FF2B5EF4-FFF2-40B4-BE49-F238E27FC236}">
              <a16:creationId xmlns="" xmlns:a16="http://schemas.microsoft.com/office/drawing/2014/main" id="{00000000-0008-0000-0000-0000DC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1" name="Text Box 394744">
          <a:extLst>
            <a:ext uri="{FF2B5EF4-FFF2-40B4-BE49-F238E27FC236}">
              <a16:creationId xmlns="" xmlns:a16="http://schemas.microsoft.com/office/drawing/2014/main" id="{00000000-0008-0000-0000-0000DD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2" name="Text Box 394360">
          <a:extLst>
            <a:ext uri="{FF2B5EF4-FFF2-40B4-BE49-F238E27FC236}">
              <a16:creationId xmlns="" xmlns:a16="http://schemas.microsoft.com/office/drawing/2014/main" id="{00000000-0008-0000-0000-0000DE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3" name="Text Box 394744">
          <a:extLst>
            <a:ext uri="{FF2B5EF4-FFF2-40B4-BE49-F238E27FC236}">
              <a16:creationId xmlns="" xmlns:a16="http://schemas.microsoft.com/office/drawing/2014/main" id="{00000000-0008-0000-0000-0000DF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4" name="Text Box 394360">
          <a:extLst>
            <a:ext uri="{FF2B5EF4-FFF2-40B4-BE49-F238E27FC236}">
              <a16:creationId xmlns="" xmlns:a16="http://schemas.microsoft.com/office/drawing/2014/main" id="{00000000-0008-0000-0000-0000E0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5" name="Text Box 394744">
          <a:extLst>
            <a:ext uri="{FF2B5EF4-FFF2-40B4-BE49-F238E27FC236}">
              <a16:creationId xmlns="" xmlns:a16="http://schemas.microsoft.com/office/drawing/2014/main" id="{00000000-0008-0000-0000-0000E1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6" name="Text Box 394360">
          <a:extLst>
            <a:ext uri="{FF2B5EF4-FFF2-40B4-BE49-F238E27FC236}">
              <a16:creationId xmlns="" xmlns:a16="http://schemas.microsoft.com/office/drawing/2014/main" id="{00000000-0008-0000-0000-0000E2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7" name="Text Box 394744">
          <a:extLst>
            <a:ext uri="{FF2B5EF4-FFF2-40B4-BE49-F238E27FC236}">
              <a16:creationId xmlns="" xmlns:a16="http://schemas.microsoft.com/office/drawing/2014/main" id="{00000000-0008-0000-0000-0000E3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8" name="Text Box 394360">
          <a:extLst>
            <a:ext uri="{FF2B5EF4-FFF2-40B4-BE49-F238E27FC236}">
              <a16:creationId xmlns="" xmlns:a16="http://schemas.microsoft.com/office/drawing/2014/main" id="{00000000-0008-0000-0000-0000E4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9" name="Text Box 394744">
          <a:extLst>
            <a:ext uri="{FF2B5EF4-FFF2-40B4-BE49-F238E27FC236}">
              <a16:creationId xmlns="" xmlns:a16="http://schemas.microsoft.com/office/drawing/2014/main" id="{00000000-0008-0000-0000-0000E5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0" name="Text Box 394360">
          <a:extLst>
            <a:ext uri="{FF2B5EF4-FFF2-40B4-BE49-F238E27FC236}">
              <a16:creationId xmlns="" xmlns:a16="http://schemas.microsoft.com/office/drawing/2014/main" id="{00000000-0008-0000-0000-0000E6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1" name="Text Box 394744">
          <a:extLst>
            <a:ext uri="{FF2B5EF4-FFF2-40B4-BE49-F238E27FC236}">
              <a16:creationId xmlns="" xmlns:a16="http://schemas.microsoft.com/office/drawing/2014/main" id="{00000000-0008-0000-0000-0000E7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2" name="Text Box 394360">
          <a:extLst>
            <a:ext uri="{FF2B5EF4-FFF2-40B4-BE49-F238E27FC236}">
              <a16:creationId xmlns="" xmlns:a16="http://schemas.microsoft.com/office/drawing/2014/main" id="{00000000-0008-0000-0000-0000E8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3" name="Text Box 394744">
          <a:extLst>
            <a:ext uri="{FF2B5EF4-FFF2-40B4-BE49-F238E27FC236}">
              <a16:creationId xmlns="" xmlns:a16="http://schemas.microsoft.com/office/drawing/2014/main" id="{00000000-0008-0000-0000-0000E9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4" name="Text Box 394360">
          <a:extLst>
            <a:ext uri="{FF2B5EF4-FFF2-40B4-BE49-F238E27FC236}">
              <a16:creationId xmlns="" xmlns:a16="http://schemas.microsoft.com/office/drawing/2014/main" id="{00000000-0008-0000-0000-0000EA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5" name="Text Box 394744">
          <a:extLst>
            <a:ext uri="{FF2B5EF4-FFF2-40B4-BE49-F238E27FC236}">
              <a16:creationId xmlns="" xmlns:a16="http://schemas.microsoft.com/office/drawing/2014/main" id="{00000000-0008-0000-0000-0000EB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6" name="Text Box 394360">
          <a:extLst>
            <a:ext uri="{FF2B5EF4-FFF2-40B4-BE49-F238E27FC236}">
              <a16:creationId xmlns="" xmlns:a16="http://schemas.microsoft.com/office/drawing/2014/main" id="{00000000-0008-0000-0000-0000EC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7" name="Text Box 394744">
          <a:extLst>
            <a:ext uri="{FF2B5EF4-FFF2-40B4-BE49-F238E27FC236}">
              <a16:creationId xmlns="" xmlns:a16="http://schemas.microsoft.com/office/drawing/2014/main" id="{00000000-0008-0000-0000-0000ED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8" name="Text Box 394360">
          <a:extLst>
            <a:ext uri="{FF2B5EF4-FFF2-40B4-BE49-F238E27FC236}">
              <a16:creationId xmlns="" xmlns:a16="http://schemas.microsoft.com/office/drawing/2014/main" id="{00000000-0008-0000-0000-0000EE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9" name="Text Box 394744">
          <a:extLst>
            <a:ext uri="{FF2B5EF4-FFF2-40B4-BE49-F238E27FC236}">
              <a16:creationId xmlns="" xmlns:a16="http://schemas.microsoft.com/office/drawing/2014/main" id="{00000000-0008-0000-0000-0000EF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0" name="Text Box 394360">
          <a:extLst>
            <a:ext uri="{FF2B5EF4-FFF2-40B4-BE49-F238E27FC236}">
              <a16:creationId xmlns="" xmlns:a16="http://schemas.microsoft.com/office/drawing/2014/main" id="{00000000-0008-0000-0000-0000F0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1" name="Text Box 394744">
          <a:extLst>
            <a:ext uri="{FF2B5EF4-FFF2-40B4-BE49-F238E27FC236}">
              <a16:creationId xmlns="" xmlns:a16="http://schemas.microsoft.com/office/drawing/2014/main" id="{00000000-0008-0000-0000-0000F1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2" name="Text Box 394360">
          <a:extLst>
            <a:ext uri="{FF2B5EF4-FFF2-40B4-BE49-F238E27FC236}">
              <a16:creationId xmlns="" xmlns:a16="http://schemas.microsoft.com/office/drawing/2014/main" id="{00000000-0008-0000-0000-0000F2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3" name="Text Box 394744">
          <a:extLst>
            <a:ext uri="{FF2B5EF4-FFF2-40B4-BE49-F238E27FC236}">
              <a16:creationId xmlns="" xmlns:a16="http://schemas.microsoft.com/office/drawing/2014/main" id="{00000000-0008-0000-0000-0000F3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4" name="Text Box 394360">
          <a:extLst>
            <a:ext uri="{FF2B5EF4-FFF2-40B4-BE49-F238E27FC236}">
              <a16:creationId xmlns="" xmlns:a16="http://schemas.microsoft.com/office/drawing/2014/main" id="{00000000-0008-0000-0000-0000F4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5" name="Text Box 394744">
          <a:extLst>
            <a:ext uri="{FF2B5EF4-FFF2-40B4-BE49-F238E27FC236}">
              <a16:creationId xmlns="" xmlns:a16="http://schemas.microsoft.com/office/drawing/2014/main" id="{00000000-0008-0000-0000-0000F5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6" name="Text Box 394360">
          <a:extLst>
            <a:ext uri="{FF2B5EF4-FFF2-40B4-BE49-F238E27FC236}">
              <a16:creationId xmlns="" xmlns:a16="http://schemas.microsoft.com/office/drawing/2014/main" id="{00000000-0008-0000-0000-0000F6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7" name="Text Box 394744">
          <a:extLst>
            <a:ext uri="{FF2B5EF4-FFF2-40B4-BE49-F238E27FC236}">
              <a16:creationId xmlns="" xmlns:a16="http://schemas.microsoft.com/office/drawing/2014/main" id="{00000000-0008-0000-0000-0000F7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8" name="Text Box 394360">
          <a:extLst>
            <a:ext uri="{FF2B5EF4-FFF2-40B4-BE49-F238E27FC236}">
              <a16:creationId xmlns="" xmlns:a16="http://schemas.microsoft.com/office/drawing/2014/main" id="{00000000-0008-0000-0000-0000F8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9" name="Text Box 394744">
          <a:extLst>
            <a:ext uri="{FF2B5EF4-FFF2-40B4-BE49-F238E27FC236}">
              <a16:creationId xmlns="" xmlns:a16="http://schemas.microsoft.com/office/drawing/2014/main" id="{00000000-0008-0000-0000-0000F9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0" name="Text Box 394360">
          <a:extLst>
            <a:ext uri="{FF2B5EF4-FFF2-40B4-BE49-F238E27FC236}">
              <a16:creationId xmlns="" xmlns:a16="http://schemas.microsoft.com/office/drawing/2014/main" id="{00000000-0008-0000-0000-0000FA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1" name="Text Box 394744">
          <a:extLst>
            <a:ext uri="{FF2B5EF4-FFF2-40B4-BE49-F238E27FC236}">
              <a16:creationId xmlns="" xmlns:a16="http://schemas.microsoft.com/office/drawing/2014/main" id="{00000000-0008-0000-0000-0000FB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2" name="Text Box 394360">
          <a:extLst>
            <a:ext uri="{FF2B5EF4-FFF2-40B4-BE49-F238E27FC236}">
              <a16:creationId xmlns="" xmlns:a16="http://schemas.microsoft.com/office/drawing/2014/main" id="{00000000-0008-0000-0000-0000FC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3" name="Text Box 394744">
          <a:extLst>
            <a:ext uri="{FF2B5EF4-FFF2-40B4-BE49-F238E27FC236}">
              <a16:creationId xmlns="" xmlns:a16="http://schemas.microsoft.com/office/drawing/2014/main" id="{00000000-0008-0000-0000-0000FD00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4" name="Text Box 394360">
          <a:extLst>
            <a:ext uri="{FF2B5EF4-FFF2-40B4-BE49-F238E27FC236}">
              <a16:creationId xmlns="" xmlns:a16="http://schemas.microsoft.com/office/drawing/2014/main" id="{00000000-0008-0000-0000-0000FE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5" name="Text Box 394744">
          <a:extLst>
            <a:ext uri="{FF2B5EF4-FFF2-40B4-BE49-F238E27FC236}">
              <a16:creationId xmlns="" xmlns:a16="http://schemas.microsoft.com/office/drawing/2014/main" id="{00000000-0008-0000-0000-0000FF00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6" name="Text Box 394360">
          <a:extLst>
            <a:ext uri="{FF2B5EF4-FFF2-40B4-BE49-F238E27FC236}">
              <a16:creationId xmlns="" xmlns:a16="http://schemas.microsoft.com/office/drawing/2014/main" id="{00000000-0008-0000-0000-000000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7" name="Text Box 394744">
          <a:extLst>
            <a:ext uri="{FF2B5EF4-FFF2-40B4-BE49-F238E27FC236}">
              <a16:creationId xmlns="" xmlns:a16="http://schemas.microsoft.com/office/drawing/2014/main" id="{00000000-0008-0000-0000-000001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8" name="Text Box 394360">
          <a:extLst>
            <a:ext uri="{FF2B5EF4-FFF2-40B4-BE49-F238E27FC236}">
              <a16:creationId xmlns="" xmlns:a16="http://schemas.microsoft.com/office/drawing/2014/main" id="{00000000-0008-0000-0000-000002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9" name="Text Box 394744">
          <a:extLst>
            <a:ext uri="{FF2B5EF4-FFF2-40B4-BE49-F238E27FC236}">
              <a16:creationId xmlns="" xmlns:a16="http://schemas.microsoft.com/office/drawing/2014/main" id="{00000000-0008-0000-0000-000003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60" name="Text Box 394360">
          <a:extLst>
            <a:ext uri="{FF2B5EF4-FFF2-40B4-BE49-F238E27FC236}">
              <a16:creationId xmlns="" xmlns:a16="http://schemas.microsoft.com/office/drawing/2014/main" id="{00000000-0008-0000-0000-000004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61" name="Text Box 394744">
          <a:extLst>
            <a:ext uri="{FF2B5EF4-FFF2-40B4-BE49-F238E27FC236}">
              <a16:creationId xmlns="" xmlns:a16="http://schemas.microsoft.com/office/drawing/2014/main" id="{00000000-0008-0000-0000-000005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62" name="Text Box 394360">
          <a:extLst>
            <a:ext uri="{FF2B5EF4-FFF2-40B4-BE49-F238E27FC236}">
              <a16:creationId xmlns="" xmlns:a16="http://schemas.microsoft.com/office/drawing/2014/main" id="{00000000-0008-0000-0000-000006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63" name="Text Box 394744">
          <a:extLst>
            <a:ext uri="{FF2B5EF4-FFF2-40B4-BE49-F238E27FC236}">
              <a16:creationId xmlns="" xmlns:a16="http://schemas.microsoft.com/office/drawing/2014/main" id="{00000000-0008-0000-0000-000007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64" name="Text Box 394360">
          <a:extLst>
            <a:ext uri="{FF2B5EF4-FFF2-40B4-BE49-F238E27FC236}">
              <a16:creationId xmlns="" xmlns:a16="http://schemas.microsoft.com/office/drawing/2014/main" id="{00000000-0008-0000-0000-000008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65" name="Text Box 394744">
          <a:extLst>
            <a:ext uri="{FF2B5EF4-FFF2-40B4-BE49-F238E27FC236}">
              <a16:creationId xmlns="" xmlns:a16="http://schemas.microsoft.com/office/drawing/2014/main" id="{00000000-0008-0000-0000-000009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6" name="Text Box 394360">
          <a:extLst>
            <a:ext uri="{FF2B5EF4-FFF2-40B4-BE49-F238E27FC236}">
              <a16:creationId xmlns="" xmlns:a16="http://schemas.microsoft.com/office/drawing/2014/main" id="{00000000-0008-0000-0000-00000A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7" name="Text Box 394744">
          <a:extLst>
            <a:ext uri="{FF2B5EF4-FFF2-40B4-BE49-F238E27FC236}">
              <a16:creationId xmlns="" xmlns:a16="http://schemas.microsoft.com/office/drawing/2014/main" id="{00000000-0008-0000-0000-00000B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8" name="Text Box 394360">
          <a:extLst>
            <a:ext uri="{FF2B5EF4-FFF2-40B4-BE49-F238E27FC236}">
              <a16:creationId xmlns="" xmlns:a16="http://schemas.microsoft.com/office/drawing/2014/main" id="{00000000-0008-0000-0000-00000C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9" name="Text Box 394744">
          <a:extLst>
            <a:ext uri="{FF2B5EF4-FFF2-40B4-BE49-F238E27FC236}">
              <a16:creationId xmlns="" xmlns:a16="http://schemas.microsoft.com/office/drawing/2014/main" id="{00000000-0008-0000-0000-00000D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0" name="Text Box 394360">
          <a:extLst>
            <a:ext uri="{FF2B5EF4-FFF2-40B4-BE49-F238E27FC236}">
              <a16:creationId xmlns="" xmlns:a16="http://schemas.microsoft.com/office/drawing/2014/main" id="{00000000-0008-0000-0000-00000E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1" name="Text Box 394744">
          <a:extLst>
            <a:ext uri="{FF2B5EF4-FFF2-40B4-BE49-F238E27FC236}">
              <a16:creationId xmlns="" xmlns:a16="http://schemas.microsoft.com/office/drawing/2014/main" id="{00000000-0008-0000-0000-00000F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2" name="Text Box 394360">
          <a:extLst>
            <a:ext uri="{FF2B5EF4-FFF2-40B4-BE49-F238E27FC236}">
              <a16:creationId xmlns="" xmlns:a16="http://schemas.microsoft.com/office/drawing/2014/main" id="{00000000-0008-0000-0000-000010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3" name="Text Box 394744">
          <a:extLst>
            <a:ext uri="{FF2B5EF4-FFF2-40B4-BE49-F238E27FC236}">
              <a16:creationId xmlns="" xmlns:a16="http://schemas.microsoft.com/office/drawing/2014/main" id="{00000000-0008-0000-0000-000011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4" name="Text Box 394360">
          <a:extLst>
            <a:ext uri="{FF2B5EF4-FFF2-40B4-BE49-F238E27FC236}">
              <a16:creationId xmlns="" xmlns:a16="http://schemas.microsoft.com/office/drawing/2014/main" id="{00000000-0008-0000-0000-000012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5" name="Text Box 394744">
          <a:extLst>
            <a:ext uri="{FF2B5EF4-FFF2-40B4-BE49-F238E27FC236}">
              <a16:creationId xmlns="" xmlns:a16="http://schemas.microsoft.com/office/drawing/2014/main" id="{00000000-0008-0000-0000-000013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6" name="Text Box 394360">
          <a:extLst>
            <a:ext uri="{FF2B5EF4-FFF2-40B4-BE49-F238E27FC236}">
              <a16:creationId xmlns="" xmlns:a16="http://schemas.microsoft.com/office/drawing/2014/main" id="{00000000-0008-0000-0000-000014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7" name="Text Box 394744">
          <a:extLst>
            <a:ext uri="{FF2B5EF4-FFF2-40B4-BE49-F238E27FC236}">
              <a16:creationId xmlns="" xmlns:a16="http://schemas.microsoft.com/office/drawing/2014/main" id="{00000000-0008-0000-0000-000015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8" name="Text Box 394360">
          <a:extLst>
            <a:ext uri="{FF2B5EF4-FFF2-40B4-BE49-F238E27FC236}">
              <a16:creationId xmlns="" xmlns:a16="http://schemas.microsoft.com/office/drawing/2014/main" id="{00000000-0008-0000-0000-000016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9" name="Text Box 394744">
          <a:extLst>
            <a:ext uri="{FF2B5EF4-FFF2-40B4-BE49-F238E27FC236}">
              <a16:creationId xmlns="" xmlns:a16="http://schemas.microsoft.com/office/drawing/2014/main" id="{00000000-0008-0000-0000-000017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80" name="Text Box 394360">
          <a:extLst>
            <a:ext uri="{FF2B5EF4-FFF2-40B4-BE49-F238E27FC236}">
              <a16:creationId xmlns="" xmlns:a16="http://schemas.microsoft.com/office/drawing/2014/main" id="{00000000-0008-0000-0000-000018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81" name="Text Box 394744">
          <a:extLst>
            <a:ext uri="{FF2B5EF4-FFF2-40B4-BE49-F238E27FC236}">
              <a16:creationId xmlns="" xmlns:a16="http://schemas.microsoft.com/office/drawing/2014/main" id="{00000000-0008-0000-0000-000019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82" name="Text Box 394360">
          <a:extLst>
            <a:ext uri="{FF2B5EF4-FFF2-40B4-BE49-F238E27FC236}">
              <a16:creationId xmlns="" xmlns:a16="http://schemas.microsoft.com/office/drawing/2014/main" id="{00000000-0008-0000-0000-00001A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83" name="Text Box 394744">
          <a:extLst>
            <a:ext uri="{FF2B5EF4-FFF2-40B4-BE49-F238E27FC236}">
              <a16:creationId xmlns="" xmlns:a16="http://schemas.microsoft.com/office/drawing/2014/main" id="{00000000-0008-0000-0000-00001B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84" name="Text Box 394360">
          <a:extLst>
            <a:ext uri="{FF2B5EF4-FFF2-40B4-BE49-F238E27FC236}">
              <a16:creationId xmlns="" xmlns:a16="http://schemas.microsoft.com/office/drawing/2014/main" id="{00000000-0008-0000-0000-00001C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85" name="Text Box 394744">
          <a:extLst>
            <a:ext uri="{FF2B5EF4-FFF2-40B4-BE49-F238E27FC236}">
              <a16:creationId xmlns="" xmlns:a16="http://schemas.microsoft.com/office/drawing/2014/main" id="{00000000-0008-0000-0000-00001D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86" name="Text Box 394360">
          <a:extLst>
            <a:ext uri="{FF2B5EF4-FFF2-40B4-BE49-F238E27FC236}">
              <a16:creationId xmlns="" xmlns:a16="http://schemas.microsoft.com/office/drawing/2014/main" id="{00000000-0008-0000-0000-00001E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87" name="Text Box 394744">
          <a:extLst>
            <a:ext uri="{FF2B5EF4-FFF2-40B4-BE49-F238E27FC236}">
              <a16:creationId xmlns="" xmlns:a16="http://schemas.microsoft.com/office/drawing/2014/main" id="{00000000-0008-0000-0000-00001F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88" name="Text Box 394360">
          <a:extLst>
            <a:ext uri="{FF2B5EF4-FFF2-40B4-BE49-F238E27FC236}">
              <a16:creationId xmlns="" xmlns:a16="http://schemas.microsoft.com/office/drawing/2014/main" id="{00000000-0008-0000-0000-000020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89" name="Text Box 394744">
          <a:extLst>
            <a:ext uri="{FF2B5EF4-FFF2-40B4-BE49-F238E27FC236}">
              <a16:creationId xmlns="" xmlns:a16="http://schemas.microsoft.com/office/drawing/2014/main" id="{00000000-0008-0000-0000-000021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90" name="Text Box 394360">
          <a:extLst>
            <a:ext uri="{FF2B5EF4-FFF2-40B4-BE49-F238E27FC236}">
              <a16:creationId xmlns="" xmlns:a16="http://schemas.microsoft.com/office/drawing/2014/main" id="{00000000-0008-0000-0000-000022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91" name="Text Box 394744">
          <a:extLst>
            <a:ext uri="{FF2B5EF4-FFF2-40B4-BE49-F238E27FC236}">
              <a16:creationId xmlns="" xmlns:a16="http://schemas.microsoft.com/office/drawing/2014/main" id="{00000000-0008-0000-0000-000023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92" name="Text Box 394360">
          <a:extLst>
            <a:ext uri="{FF2B5EF4-FFF2-40B4-BE49-F238E27FC236}">
              <a16:creationId xmlns="" xmlns:a16="http://schemas.microsoft.com/office/drawing/2014/main" id="{00000000-0008-0000-0000-000024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93" name="Text Box 394744">
          <a:extLst>
            <a:ext uri="{FF2B5EF4-FFF2-40B4-BE49-F238E27FC236}">
              <a16:creationId xmlns="" xmlns:a16="http://schemas.microsoft.com/office/drawing/2014/main" id="{00000000-0008-0000-0000-000025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94" name="Text Box 394360">
          <a:extLst>
            <a:ext uri="{FF2B5EF4-FFF2-40B4-BE49-F238E27FC236}">
              <a16:creationId xmlns="" xmlns:a16="http://schemas.microsoft.com/office/drawing/2014/main" id="{00000000-0008-0000-0000-000026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95" name="Text Box 394744">
          <a:extLst>
            <a:ext uri="{FF2B5EF4-FFF2-40B4-BE49-F238E27FC236}">
              <a16:creationId xmlns="" xmlns:a16="http://schemas.microsoft.com/office/drawing/2014/main" id="{00000000-0008-0000-0000-000027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96" name="Text Box 394360">
          <a:extLst>
            <a:ext uri="{FF2B5EF4-FFF2-40B4-BE49-F238E27FC236}">
              <a16:creationId xmlns="" xmlns:a16="http://schemas.microsoft.com/office/drawing/2014/main" id="{00000000-0008-0000-0000-000028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97" name="Text Box 394744">
          <a:extLst>
            <a:ext uri="{FF2B5EF4-FFF2-40B4-BE49-F238E27FC236}">
              <a16:creationId xmlns="" xmlns:a16="http://schemas.microsoft.com/office/drawing/2014/main" id="{00000000-0008-0000-0000-000029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98" name="Text Box 394360">
          <a:extLst>
            <a:ext uri="{FF2B5EF4-FFF2-40B4-BE49-F238E27FC236}">
              <a16:creationId xmlns="" xmlns:a16="http://schemas.microsoft.com/office/drawing/2014/main" id="{00000000-0008-0000-0000-00002A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99" name="Text Box 394744">
          <a:extLst>
            <a:ext uri="{FF2B5EF4-FFF2-40B4-BE49-F238E27FC236}">
              <a16:creationId xmlns="" xmlns:a16="http://schemas.microsoft.com/office/drawing/2014/main" id="{00000000-0008-0000-0000-00002B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00" name="Text Box 394360">
          <a:extLst>
            <a:ext uri="{FF2B5EF4-FFF2-40B4-BE49-F238E27FC236}">
              <a16:creationId xmlns="" xmlns:a16="http://schemas.microsoft.com/office/drawing/2014/main" id="{00000000-0008-0000-0000-00002C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01" name="Text Box 394744">
          <a:extLst>
            <a:ext uri="{FF2B5EF4-FFF2-40B4-BE49-F238E27FC236}">
              <a16:creationId xmlns="" xmlns:a16="http://schemas.microsoft.com/office/drawing/2014/main" id="{00000000-0008-0000-0000-00002D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02" name="Text Box 394360">
          <a:extLst>
            <a:ext uri="{FF2B5EF4-FFF2-40B4-BE49-F238E27FC236}">
              <a16:creationId xmlns="" xmlns:a16="http://schemas.microsoft.com/office/drawing/2014/main" id="{00000000-0008-0000-0000-00002E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03" name="Text Box 394744">
          <a:extLst>
            <a:ext uri="{FF2B5EF4-FFF2-40B4-BE49-F238E27FC236}">
              <a16:creationId xmlns="" xmlns:a16="http://schemas.microsoft.com/office/drawing/2014/main" id="{00000000-0008-0000-0000-00002F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04" name="Text Box 394360">
          <a:extLst>
            <a:ext uri="{FF2B5EF4-FFF2-40B4-BE49-F238E27FC236}">
              <a16:creationId xmlns="" xmlns:a16="http://schemas.microsoft.com/office/drawing/2014/main" id="{00000000-0008-0000-0000-000030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05" name="Text Box 394744">
          <a:extLst>
            <a:ext uri="{FF2B5EF4-FFF2-40B4-BE49-F238E27FC236}">
              <a16:creationId xmlns="" xmlns:a16="http://schemas.microsoft.com/office/drawing/2014/main" id="{00000000-0008-0000-0000-000031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06" name="Text Box 394360">
          <a:extLst>
            <a:ext uri="{FF2B5EF4-FFF2-40B4-BE49-F238E27FC236}">
              <a16:creationId xmlns="" xmlns:a16="http://schemas.microsoft.com/office/drawing/2014/main" id="{00000000-0008-0000-0000-000032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07" name="Text Box 394744">
          <a:extLst>
            <a:ext uri="{FF2B5EF4-FFF2-40B4-BE49-F238E27FC236}">
              <a16:creationId xmlns="" xmlns:a16="http://schemas.microsoft.com/office/drawing/2014/main" id="{00000000-0008-0000-0000-000033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08" name="Text Box 394360">
          <a:extLst>
            <a:ext uri="{FF2B5EF4-FFF2-40B4-BE49-F238E27FC236}">
              <a16:creationId xmlns="" xmlns:a16="http://schemas.microsoft.com/office/drawing/2014/main" id="{00000000-0008-0000-0000-000034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09" name="Text Box 394744">
          <a:extLst>
            <a:ext uri="{FF2B5EF4-FFF2-40B4-BE49-F238E27FC236}">
              <a16:creationId xmlns="" xmlns:a16="http://schemas.microsoft.com/office/drawing/2014/main" id="{00000000-0008-0000-0000-000035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10" name="Text Box 394360">
          <a:extLst>
            <a:ext uri="{FF2B5EF4-FFF2-40B4-BE49-F238E27FC236}">
              <a16:creationId xmlns="" xmlns:a16="http://schemas.microsoft.com/office/drawing/2014/main" id="{00000000-0008-0000-0000-000036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11" name="Text Box 394744">
          <a:extLst>
            <a:ext uri="{FF2B5EF4-FFF2-40B4-BE49-F238E27FC236}">
              <a16:creationId xmlns="" xmlns:a16="http://schemas.microsoft.com/office/drawing/2014/main" id="{00000000-0008-0000-0000-000037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12" name="Text Box 394360">
          <a:extLst>
            <a:ext uri="{FF2B5EF4-FFF2-40B4-BE49-F238E27FC236}">
              <a16:creationId xmlns="" xmlns:a16="http://schemas.microsoft.com/office/drawing/2014/main" id="{00000000-0008-0000-0000-000038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13" name="Text Box 394744">
          <a:extLst>
            <a:ext uri="{FF2B5EF4-FFF2-40B4-BE49-F238E27FC236}">
              <a16:creationId xmlns="" xmlns:a16="http://schemas.microsoft.com/office/drawing/2014/main" id="{00000000-0008-0000-0000-000039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14" name="Text Box 394360">
          <a:extLst>
            <a:ext uri="{FF2B5EF4-FFF2-40B4-BE49-F238E27FC236}">
              <a16:creationId xmlns="" xmlns:a16="http://schemas.microsoft.com/office/drawing/2014/main" id="{00000000-0008-0000-0000-00003A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15" name="Text Box 394744">
          <a:extLst>
            <a:ext uri="{FF2B5EF4-FFF2-40B4-BE49-F238E27FC236}">
              <a16:creationId xmlns="" xmlns:a16="http://schemas.microsoft.com/office/drawing/2014/main" id="{00000000-0008-0000-0000-00003B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16" name="Text Box 394360">
          <a:extLst>
            <a:ext uri="{FF2B5EF4-FFF2-40B4-BE49-F238E27FC236}">
              <a16:creationId xmlns="" xmlns:a16="http://schemas.microsoft.com/office/drawing/2014/main" id="{00000000-0008-0000-0000-00003C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17" name="Text Box 394744">
          <a:extLst>
            <a:ext uri="{FF2B5EF4-FFF2-40B4-BE49-F238E27FC236}">
              <a16:creationId xmlns="" xmlns:a16="http://schemas.microsoft.com/office/drawing/2014/main" id="{00000000-0008-0000-0000-00003D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18" name="Text Box 394360">
          <a:extLst>
            <a:ext uri="{FF2B5EF4-FFF2-40B4-BE49-F238E27FC236}">
              <a16:creationId xmlns="" xmlns:a16="http://schemas.microsoft.com/office/drawing/2014/main" id="{00000000-0008-0000-0000-00003E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19" name="Text Box 394744">
          <a:extLst>
            <a:ext uri="{FF2B5EF4-FFF2-40B4-BE49-F238E27FC236}">
              <a16:creationId xmlns="" xmlns:a16="http://schemas.microsoft.com/office/drawing/2014/main" id="{00000000-0008-0000-0000-00003F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20" name="Text Box 394360">
          <a:extLst>
            <a:ext uri="{FF2B5EF4-FFF2-40B4-BE49-F238E27FC236}">
              <a16:creationId xmlns="" xmlns:a16="http://schemas.microsoft.com/office/drawing/2014/main" id="{00000000-0008-0000-0000-000040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21" name="Text Box 394744">
          <a:extLst>
            <a:ext uri="{FF2B5EF4-FFF2-40B4-BE49-F238E27FC236}">
              <a16:creationId xmlns="" xmlns:a16="http://schemas.microsoft.com/office/drawing/2014/main" id="{00000000-0008-0000-0000-000041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22" name="Text Box 394360">
          <a:extLst>
            <a:ext uri="{FF2B5EF4-FFF2-40B4-BE49-F238E27FC236}">
              <a16:creationId xmlns="" xmlns:a16="http://schemas.microsoft.com/office/drawing/2014/main" id="{00000000-0008-0000-0000-000042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23" name="Text Box 394744">
          <a:extLst>
            <a:ext uri="{FF2B5EF4-FFF2-40B4-BE49-F238E27FC236}">
              <a16:creationId xmlns="" xmlns:a16="http://schemas.microsoft.com/office/drawing/2014/main" id="{00000000-0008-0000-0000-000043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24" name="Text Box 394360">
          <a:extLst>
            <a:ext uri="{FF2B5EF4-FFF2-40B4-BE49-F238E27FC236}">
              <a16:creationId xmlns="" xmlns:a16="http://schemas.microsoft.com/office/drawing/2014/main" id="{00000000-0008-0000-0000-000044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25" name="Text Box 394744">
          <a:extLst>
            <a:ext uri="{FF2B5EF4-FFF2-40B4-BE49-F238E27FC236}">
              <a16:creationId xmlns="" xmlns:a16="http://schemas.microsoft.com/office/drawing/2014/main" id="{00000000-0008-0000-0000-000045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26" name="Text Box 394360">
          <a:extLst>
            <a:ext uri="{FF2B5EF4-FFF2-40B4-BE49-F238E27FC236}">
              <a16:creationId xmlns="" xmlns:a16="http://schemas.microsoft.com/office/drawing/2014/main" id="{00000000-0008-0000-0000-000046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27" name="Text Box 394744">
          <a:extLst>
            <a:ext uri="{FF2B5EF4-FFF2-40B4-BE49-F238E27FC236}">
              <a16:creationId xmlns="" xmlns:a16="http://schemas.microsoft.com/office/drawing/2014/main" id="{00000000-0008-0000-0000-000047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28" name="Text Box 394360">
          <a:extLst>
            <a:ext uri="{FF2B5EF4-FFF2-40B4-BE49-F238E27FC236}">
              <a16:creationId xmlns="" xmlns:a16="http://schemas.microsoft.com/office/drawing/2014/main" id="{00000000-0008-0000-0000-000048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29" name="Text Box 394744">
          <a:extLst>
            <a:ext uri="{FF2B5EF4-FFF2-40B4-BE49-F238E27FC236}">
              <a16:creationId xmlns="" xmlns:a16="http://schemas.microsoft.com/office/drawing/2014/main" id="{00000000-0008-0000-0000-000049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30" name="Text Box 394360">
          <a:extLst>
            <a:ext uri="{FF2B5EF4-FFF2-40B4-BE49-F238E27FC236}">
              <a16:creationId xmlns="" xmlns:a16="http://schemas.microsoft.com/office/drawing/2014/main" id="{00000000-0008-0000-0000-00004A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31" name="Text Box 394744">
          <a:extLst>
            <a:ext uri="{FF2B5EF4-FFF2-40B4-BE49-F238E27FC236}">
              <a16:creationId xmlns="" xmlns:a16="http://schemas.microsoft.com/office/drawing/2014/main" id="{00000000-0008-0000-0000-00004B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32" name="Text Box 394360">
          <a:extLst>
            <a:ext uri="{FF2B5EF4-FFF2-40B4-BE49-F238E27FC236}">
              <a16:creationId xmlns="" xmlns:a16="http://schemas.microsoft.com/office/drawing/2014/main" id="{00000000-0008-0000-0000-00004C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33" name="Text Box 394744">
          <a:extLst>
            <a:ext uri="{FF2B5EF4-FFF2-40B4-BE49-F238E27FC236}">
              <a16:creationId xmlns="" xmlns:a16="http://schemas.microsoft.com/office/drawing/2014/main" id="{00000000-0008-0000-0000-00004D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34" name="Text Box 394360">
          <a:extLst>
            <a:ext uri="{FF2B5EF4-FFF2-40B4-BE49-F238E27FC236}">
              <a16:creationId xmlns="" xmlns:a16="http://schemas.microsoft.com/office/drawing/2014/main" id="{00000000-0008-0000-0000-00004E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35" name="Text Box 394744">
          <a:extLst>
            <a:ext uri="{FF2B5EF4-FFF2-40B4-BE49-F238E27FC236}">
              <a16:creationId xmlns="" xmlns:a16="http://schemas.microsoft.com/office/drawing/2014/main" id="{00000000-0008-0000-0000-00004F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36" name="Text Box 394360">
          <a:extLst>
            <a:ext uri="{FF2B5EF4-FFF2-40B4-BE49-F238E27FC236}">
              <a16:creationId xmlns="" xmlns:a16="http://schemas.microsoft.com/office/drawing/2014/main" id="{00000000-0008-0000-0000-000050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37" name="Text Box 394744">
          <a:extLst>
            <a:ext uri="{FF2B5EF4-FFF2-40B4-BE49-F238E27FC236}">
              <a16:creationId xmlns="" xmlns:a16="http://schemas.microsoft.com/office/drawing/2014/main" id="{00000000-0008-0000-0000-000051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38" name="Text Box 394744">
          <a:extLst>
            <a:ext uri="{FF2B5EF4-FFF2-40B4-BE49-F238E27FC236}">
              <a16:creationId xmlns="" xmlns:a16="http://schemas.microsoft.com/office/drawing/2014/main" id="{00000000-0008-0000-0000-000052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39" name="Text Box 394360">
          <a:extLst>
            <a:ext uri="{FF2B5EF4-FFF2-40B4-BE49-F238E27FC236}">
              <a16:creationId xmlns="" xmlns:a16="http://schemas.microsoft.com/office/drawing/2014/main" id="{00000000-0008-0000-0000-000053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40" name="Text Box 394744">
          <a:extLst>
            <a:ext uri="{FF2B5EF4-FFF2-40B4-BE49-F238E27FC236}">
              <a16:creationId xmlns="" xmlns:a16="http://schemas.microsoft.com/office/drawing/2014/main" id="{00000000-0008-0000-0000-000054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41" name="Text Box 394360">
          <a:extLst>
            <a:ext uri="{FF2B5EF4-FFF2-40B4-BE49-F238E27FC236}">
              <a16:creationId xmlns="" xmlns:a16="http://schemas.microsoft.com/office/drawing/2014/main" id="{00000000-0008-0000-0000-000055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42" name="Text Box 394744">
          <a:extLst>
            <a:ext uri="{FF2B5EF4-FFF2-40B4-BE49-F238E27FC236}">
              <a16:creationId xmlns="" xmlns:a16="http://schemas.microsoft.com/office/drawing/2014/main" id="{00000000-0008-0000-0000-000056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43" name="Text Box 394360">
          <a:extLst>
            <a:ext uri="{FF2B5EF4-FFF2-40B4-BE49-F238E27FC236}">
              <a16:creationId xmlns="" xmlns:a16="http://schemas.microsoft.com/office/drawing/2014/main" id="{00000000-0008-0000-0000-000057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44" name="Text Box 394744">
          <a:extLst>
            <a:ext uri="{FF2B5EF4-FFF2-40B4-BE49-F238E27FC236}">
              <a16:creationId xmlns="" xmlns:a16="http://schemas.microsoft.com/office/drawing/2014/main" id="{00000000-0008-0000-0000-000058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45" name="Text Box 394360">
          <a:extLst>
            <a:ext uri="{FF2B5EF4-FFF2-40B4-BE49-F238E27FC236}">
              <a16:creationId xmlns="" xmlns:a16="http://schemas.microsoft.com/office/drawing/2014/main" id="{00000000-0008-0000-0000-000059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46" name="Text Box 394744">
          <a:extLst>
            <a:ext uri="{FF2B5EF4-FFF2-40B4-BE49-F238E27FC236}">
              <a16:creationId xmlns="" xmlns:a16="http://schemas.microsoft.com/office/drawing/2014/main" id="{00000000-0008-0000-0000-00005A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47" name="Text Box 394360">
          <a:extLst>
            <a:ext uri="{FF2B5EF4-FFF2-40B4-BE49-F238E27FC236}">
              <a16:creationId xmlns="" xmlns:a16="http://schemas.microsoft.com/office/drawing/2014/main" id="{00000000-0008-0000-0000-00005B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48" name="Text Box 394744">
          <a:extLst>
            <a:ext uri="{FF2B5EF4-FFF2-40B4-BE49-F238E27FC236}">
              <a16:creationId xmlns="" xmlns:a16="http://schemas.microsoft.com/office/drawing/2014/main" id="{00000000-0008-0000-0000-00005C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49" name="Text Box 394360">
          <a:extLst>
            <a:ext uri="{FF2B5EF4-FFF2-40B4-BE49-F238E27FC236}">
              <a16:creationId xmlns="" xmlns:a16="http://schemas.microsoft.com/office/drawing/2014/main" id="{00000000-0008-0000-0000-00005D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50" name="Text Box 394744">
          <a:extLst>
            <a:ext uri="{FF2B5EF4-FFF2-40B4-BE49-F238E27FC236}">
              <a16:creationId xmlns="" xmlns:a16="http://schemas.microsoft.com/office/drawing/2014/main" id="{00000000-0008-0000-0000-00005E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51" name="Text Box 394360">
          <a:extLst>
            <a:ext uri="{FF2B5EF4-FFF2-40B4-BE49-F238E27FC236}">
              <a16:creationId xmlns="" xmlns:a16="http://schemas.microsoft.com/office/drawing/2014/main" id="{00000000-0008-0000-0000-00005F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52" name="Text Box 394744">
          <a:extLst>
            <a:ext uri="{FF2B5EF4-FFF2-40B4-BE49-F238E27FC236}">
              <a16:creationId xmlns="" xmlns:a16="http://schemas.microsoft.com/office/drawing/2014/main" id="{00000000-0008-0000-0000-000060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53" name="Text Box 394360">
          <a:extLst>
            <a:ext uri="{FF2B5EF4-FFF2-40B4-BE49-F238E27FC236}">
              <a16:creationId xmlns="" xmlns:a16="http://schemas.microsoft.com/office/drawing/2014/main" id="{00000000-0008-0000-0000-000061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54" name="Text Box 394744">
          <a:extLst>
            <a:ext uri="{FF2B5EF4-FFF2-40B4-BE49-F238E27FC236}">
              <a16:creationId xmlns="" xmlns:a16="http://schemas.microsoft.com/office/drawing/2014/main" id="{00000000-0008-0000-0000-000062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55" name="Text Box 394360">
          <a:extLst>
            <a:ext uri="{FF2B5EF4-FFF2-40B4-BE49-F238E27FC236}">
              <a16:creationId xmlns="" xmlns:a16="http://schemas.microsoft.com/office/drawing/2014/main" id="{00000000-0008-0000-0000-000063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56" name="Text Box 394744">
          <a:extLst>
            <a:ext uri="{FF2B5EF4-FFF2-40B4-BE49-F238E27FC236}">
              <a16:creationId xmlns="" xmlns:a16="http://schemas.microsoft.com/office/drawing/2014/main" id="{00000000-0008-0000-0000-000064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57" name="Text Box 394360">
          <a:extLst>
            <a:ext uri="{FF2B5EF4-FFF2-40B4-BE49-F238E27FC236}">
              <a16:creationId xmlns="" xmlns:a16="http://schemas.microsoft.com/office/drawing/2014/main" id="{00000000-0008-0000-0000-000065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58" name="Text Box 394744">
          <a:extLst>
            <a:ext uri="{FF2B5EF4-FFF2-40B4-BE49-F238E27FC236}">
              <a16:creationId xmlns="" xmlns:a16="http://schemas.microsoft.com/office/drawing/2014/main" id="{00000000-0008-0000-0000-000066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59" name="Text Box 394360">
          <a:extLst>
            <a:ext uri="{FF2B5EF4-FFF2-40B4-BE49-F238E27FC236}">
              <a16:creationId xmlns="" xmlns:a16="http://schemas.microsoft.com/office/drawing/2014/main" id="{00000000-0008-0000-0000-000067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60" name="Text Box 394744">
          <a:extLst>
            <a:ext uri="{FF2B5EF4-FFF2-40B4-BE49-F238E27FC236}">
              <a16:creationId xmlns="" xmlns:a16="http://schemas.microsoft.com/office/drawing/2014/main" id="{00000000-0008-0000-0000-000068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61" name="Text Box 394360">
          <a:extLst>
            <a:ext uri="{FF2B5EF4-FFF2-40B4-BE49-F238E27FC236}">
              <a16:creationId xmlns="" xmlns:a16="http://schemas.microsoft.com/office/drawing/2014/main" id="{00000000-0008-0000-0000-000069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62" name="Text Box 394744">
          <a:extLst>
            <a:ext uri="{FF2B5EF4-FFF2-40B4-BE49-F238E27FC236}">
              <a16:creationId xmlns="" xmlns:a16="http://schemas.microsoft.com/office/drawing/2014/main" id="{00000000-0008-0000-0000-00006A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63" name="Text Box 394360">
          <a:extLst>
            <a:ext uri="{FF2B5EF4-FFF2-40B4-BE49-F238E27FC236}">
              <a16:creationId xmlns="" xmlns:a16="http://schemas.microsoft.com/office/drawing/2014/main" id="{00000000-0008-0000-0000-00006B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64" name="Text Box 394744">
          <a:extLst>
            <a:ext uri="{FF2B5EF4-FFF2-40B4-BE49-F238E27FC236}">
              <a16:creationId xmlns="" xmlns:a16="http://schemas.microsoft.com/office/drawing/2014/main" id="{00000000-0008-0000-0000-00006C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65" name="Text Box 394360">
          <a:extLst>
            <a:ext uri="{FF2B5EF4-FFF2-40B4-BE49-F238E27FC236}">
              <a16:creationId xmlns="" xmlns:a16="http://schemas.microsoft.com/office/drawing/2014/main" id="{00000000-0008-0000-0000-00006D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66" name="Text Box 394744">
          <a:extLst>
            <a:ext uri="{FF2B5EF4-FFF2-40B4-BE49-F238E27FC236}">
              <a16:creationId xmlns="" xmlns:a16="http://schemas.microsoft.com/office/drawing/2014/main" id="{00000000-0008-0000-0000-00006E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67" name="Text Box 394360">
          <a:extLst>
            <a:ext uri="{FF2B5EF4-FFF2-40B4-BE49-F238E27FC236}">
              <a16:creationId xmlns="" xmlns:a16="http://schemas.microsoft.com/office/drawing/2014/main" id="{00000000-0008-0000-0000-00006F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68" name="Text Box 394744">
          <a:extLst>
            <a:ext uri="{FF2B5EF4-FFF2-40B4-BE49-F238E27FC236}">
              <a16:creationId xmlns="" xmlns:a16="http://schemas.microsoft.com/office/drawing/2014/main" id="{00000000-0008-0000-0000-000070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69" name="Text Box 394360">
          <a:extLst>
            <a:ext uri="{FF2B5EF4-FFF2-40B4-BE49-F238E27FC236}">
              <a16:creationId xmlns="" xmlns:a16="http://schemas.microsoft.com/office/drawing/2014/main" id="{00000000-0008-0000-0000-000071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70" name="Text Box 394744">
          <a:extLst>
            <a:ext uri="{FF2B5EF4-FFF2-40B4-BE49-F238E27FC236}">
              <a16:creationId xmlns="" xmlns:a16="http://schemas.microsoft.com/office/drawing/2014/main" id="{00000000-0008-0000-0000-000072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71" name="Text Box 394360">
          <a:extLst>
            <a:ext uri="{FF2B5EF4-FFF2-40B4-BE49-F238E27FC236}">
              <a16:creationId xmlns="" xmlns:a16="http://schemas.microsoft.com/office/drawing/2014/main" id="{00000000-0008-0000-0000-000073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72" name="Text Box 394744">
          <a:extLst>
            <a:ext uri="{FF2B5EF4-FFF2-40B4-BE49-F238E27FC236}">
              <a16:creationId xmlns="" xmlns:a16="http://schemas.microsoft.com/office/drawing/2014/main" id="{00000000-0008-0000-0000-000074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73" name="Text Box 394360">
          <a:extLst>
            <a:ext uri="{FF2B5EF4-FFF2-40B4-BE49-F238E27FC236}">
              <a16:creationId xmlns="" xmlns:a16="http://schemas.microsoft.com/office/drawing/2014/main" id="{00000000-0008-0000-0000-000075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74" name="Text Box 394744">
          <a:extLst>
            <a:ext uri="{FF2B5EF4-FFF2-40B4-BE49-F238E27FC236}">
              <a16:creationId xmlns="" xmlns:a16="http://schemas.microsoft.com/office/drawing/2014/main" id="{00000000-0008-0000-0000-000076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75" name="Text Box 394360">
          <a:extLst>
            <a:ext uri="{FF2B5EF4-FFF2-40B4-BE49-F238E27FC236}">
              <a16:creationId xmlns="" xmlns:a16="http://schemas.microsoft.com/office/drawing/2014/main" id="{00000000-0008-0000-0000-000077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76" name="Text Box 394744">
          <a:extLst>
            <a:ext uri="{FF2B5EF4-FFF2-40B4-BE49-F238E27FC236}">
              <a16:creationId xmlns="" xmlns:a16="http://schemas.microsoft.com/office/drawing/2014/main" id="{00000000-0008-0000-0000-000078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77" name="Text Box 394360">
          <a:extLst>
            <a:ext uri="{FF2B5EF4-FFF2-40B4-BE49-F238E27FC236}">
              <a16:creationId xmlns="" xmlns:a16="http://schemas.microsoft.com/office/drawing/2014/main" id="{00000000-0008-0000-0000-000079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78" name="Text Box 394744">
          <a:extLst>
            <a:ext uri="{FF2B5EF4-FFF2-40B4-BE49-F238E27FC236}">
              <a16:creationId xmlns="" xmlns:a16="http://schemas.microsoft.com/office/drawing/2014/main" id="{00000000-0008-0000-0000-00007A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79" name="Text Box 394360">
          <a:extLst>
            <a:ext uri="{FF2B5EF4-FFF2-40B4-BE49-F238E27FC236}">
              <a16:creationId xmlns="" xmlns:a16="http://schemas.microsoft.com/office/drawing/2014/main" id="{00000000-0008-0000-0000-00007B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80" name="Text Box 394744">
          <a:extLst>
            <a:ext uri="{FF2B5EF4-FFF2-40B4-BE49-F238E27FC236}">
              <a16:creationId xmlns="" xmlns:a16="http://schemas.microsoft.com/office/drawing/2014/main" id="{00000000-0008-0000-0000-00007C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81" name="Text Box 394360">
          <a:extLst>
            <a:ext uri="{FF2B5EF4-FFF2-40B4-BE49-F238E27FC236}">
              <a16:creationId xmlns="" xmlns:a16="http://schemas.microsoft.com/office/drawing/2014/main" id="{00000000-0008-0000-0000-00007D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82" name="Text Box 394744">
          <a:extLst>
            <a:ext uri="{FF2B5EF4-FFF2-40B4-BE49-F238E27FC236}">
              <a16:creationId xmlns="" xmlns:a16="http://schemas.microsoft.com/office/drawing/2014/main" id="{00000000-0008-0000-0000-00007E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83" name="Text Box 394360">
          <a:extLst>
            <a:ext uri="{FF2B5EF4-FFF2-40B4-BE49-F238E27FC236}">
              <a16:creationId xmlns="" xmlns:a16="http://schemas.microsoft.com/office/drawing/2014/main" id="{00000000-0008-0000-0000-00007F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84" name="Text Box 394744">
          <a:extLst>
            <a:ext uri="{FF2B5EF4-FFF2-40B4-BE49-F238E27FC236}">
              <a16:creationId xmlns="" xmlns:a16="http://schemas.microsoft.com/office/drawing/2014/main" id="{00000000-0008-0000-0000-000080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385" name="Text Box 394360">
          <a:extLst>
            <a:ext uri="{FF2B5EF4-FFF2-40B4-BE49-F238E27FC236}">
              <a16:creationId xmlns="" xmlns:a16="http://schemas.microsoft.com/office/drawing/2014/main" id="{00000000-0008-0000-0000-000081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386" name="Text Box 394744">
          <a:extLst>
            <a:ext uri="{FF2B5EF4-FFF2-40B4-BE49-F238E27FC236}">
              <a16:creationId xmlns="" xmlns:a16="http://schemas.microsoft.com/office/drawing/2014/main" id="{00000000-0008-0000-0000-000082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387" name="Text Box 394360">
          <a:extLst>
            <a:ext uri="{FF2B5EF4-FFF2-40B4-BE49-F238E27FC236}">
              <a16:creationId xmlns="" xmlns:a16="http://schemas.microsoft.com/office/drawing/2014/main" id="{00000000-0008-0000-0000-000083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388" name="Text Box 394744">
          <a:extLst>
            <a:ext uri="{FF2B5EF4-FFF2-40B4-BE49-F238E27FC236}">
              <a16:creationId xmlns="" xmlns:a16="http://schemas.microsoft.com/office/drawing/2014/main" id="{00000000-0008-0000-0000-000084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389" name="Text Box 394360">
          <a:extLst>
            <a:ext uri="{FF2B5EF4-FFF2-40B4-BE49-F238E27FC236}">
              <a16:creationId xmlns="" xmlns:a16="http://schemas.microsoft.com/office/drawing/2014/main" id="{00000000-0008-0000-0000-000085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390" name="Text Box 394744">
          <a:extLst>
            <a:ext uri="{FF2B5EF4-FFF2-40B4-BE49-F238E27FC236}">
              <a16:creationId xmlns="" xmlns:a16="http://schemas.microsoft.com/office/drawing/2014/main" id="{00000000-0008-0000-0000-000086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91" name="Text Box 394360">
          <a:extLst>
            <a:ext uri="{FF2B5EF4-FFF2-40B4-BE49-F238E27FC236}">
              <a16:creationId xmlns="" xmlns:a16="http://schemas.microsoft.com/office/drawing/2014/main" id="{00000000-0008-0000-0000-000087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92" name="Text Box 394744">
          <a:extLst>
            <a:ext uri="{FF2B5EF4-FFF2-40B4-BE49-F238E27FC236}">
              <a16:creationId xmlns="" xmlns:a16="http://schemas.microsoft.com/office/drawing/2014/main" id="{00000000-0008-0000-0000-000088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93" name="Text Box 394360">
          <a:extLst>
            <a:ext uri="{FF2B5EF4-FFF2-40B4-BE49-F238E27FC236}">
              <a16:creationId xmlns="" xmlns:a16="http://schemas.microsoft.com/office/drawing/2014/main" id="{00000000-0008-0000-0000-000089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94" name="Text Box 394744">
          <a:extLst>
            <a:ext uri="{FF2B5EF4-FFF2-40B4-BE49-F238E27FC236}">
              <a16:creationId xmlns="" xmlns:a16="http://schemas.microsoft.com/office/drawing/2014/main" id="{00000000-0008-0000-0000-00008A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95" name="Text Box 394360">
          <a:extLst>
            <a:ext uri="{FF2B5EF4-FFF2-40B4-BE49-F238E27FC236}">
              <a16:creationId xmlns="" xmlns:a16="http://schemas.microsoft.com/office/drawing/2014/main" id="{00000000-0008-0000-0000-00008B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396" name="Text Box 394744">
          <a:extLst>
            <a:ext uri="{FF2B5EF4-FFF2-40B4-BE49-F238E27FC236}">
              <a16:creationId xmlns="" xmlns:a16="http://schemas.microsoft.com/office/drawing/2014/main" id="{00000000-0008-0000-0000-00008C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97" name="Text Box 394360">
          <a:extLst>
            <a:ext uri="{FF2B5EF4-FFF2-40B4-BE49-F238E27FC236}">
              <a16:creationId xmlns="" xmlns:a16="http://schemas.microsoft.com/office/drawing/2014/main" id="{00000000-0008-0000-0000-00008D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98" name="Text Box 394744">
          <a:extLst>
            <a:ext uri="{FF2B5EF4-FFF2-40B4-BE49-F238E27FC236}">
              <a16:creationId xmlns="" xmlns:a16="http://schemas.microsoft.com/office/drawing/2014/main" id="{00000000-0008-0000-0000-00008E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399" name="Text Box 394360">
          <a:extLst>
            <a:ext uri="{FF2B5EF4-FFF2-40B4-BE49-F238E27FC236}">
              <a16:creationId xmlns="" xmlns:a16="http://schemas.microsoft.com/office/drawing/2014/main" id="{00000000-0008-0000-0000-00008F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00" name="Text Box 394744">
          <a:extLst>
            <a:ext uri="{FF2B5EF4-FFF2-40B4-BE49-F238E27FC236}">
              <a16:creationId xmlns="" xmlns:a16="http://schemas.microsoft.com/office/drawing/2014/main" id="{00000000-0008-0000-0000-000090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01" name="Text Box 394360">
          <a:extLst>
            <a:ext uri="{FF2B5EF4-FFF2-40B4-BE49-F238E27FC236}">
              <a16:creationId xmlns="" xmlns:a16="http://schemas.microsoft.com/office/drawing/2014/main" id="{00000000-0008-0000-0000-000091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02" name="Text Box 394744">
          <a:extLst>
            <a:ext uri="{FF2B5EF4-FFF2-40B4-BE49-F238E27FC236}">
              <a16:creationId xmlns="" xmlns:a16="http://schemas.microsoft.com/office/drawing/2014/main" id="{00000000-0008-0000-0000-000092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03" name="Text Box 394360">
          <a:extLst>
            <a:ext uri="{FF2B5EF4-FFF2-40B4-BE49-F238E27FC236}">
              <a16:creationId xmlns="" xmlns:a16="http://schemas.microsoft.com/office/drawing/2014/main" id="{00000000-0008-0000-0000-000093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04" name="Text Box 394744">
          <a:extLst>
            <a:ext uri="{FF2B5EF4-FFF2-40B4-BE49-F238E27FC236}">
              <a16:creationId xmlns="" xmlns:a16="http://schemas.microsoft.com/office/drawing/2014/main" id="{00000000-0008-0000-0000-000094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05" name="Text Box 394360">
          <a:extLst>
            <a:ext uri="{FF2B5EF4-FFF2-40B4-BE49-F238E27FC236}">
              <a16:creationId xmlns="" xmlns:a16="http://schemas.microsoft.com/office/drawing/2014/main" id="{00000000-0008-0000-0000-000095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06" name="Text Box 394744">
          <a:extLst>
            <a:ext uri="{FF2B5EF4-FFF2-40B4-BE49-F238E27FC236}">
              <a16:creationId xmlns="" xmlns:a16="http://schemas.microsoft.com/office/drawing/2014/main" id="{00000000-0008-0000-0000-000096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07" name="Text Box 394360">
          <a:extLst>
            <a:ext uri="{FF2B5EF4-FFF2-40B4-BE49-F238E27FC236}">
              <a16:creationId xmlns="" xmlns:a16="http://schemas.microsoft.com/office/drawing/2014/main" id="{00000000-0008-0000-0000-000097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08" name="Text Box 394744">
          <a:extLst>
            <a:ext uri="{FF2B5EF4-FFF2-40B4-BE49-F238E27FC236}">
              <a16:creationId xmlns="" xmlns:a16="http://schemas.microsoft.com/office/drawing/2014/main" id="{00000000-0008-0000-0000-000098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09" name="Text Box 394360">
          <a:extLst>
            <a:ext uri="{FF2B5EF4-FFF2-40B4-BE49-F238E27FC236}">
              <a16:creationId xmlns="" xmlns:a16="http://schemas.microsoft.com/office/drawing/2014/main" id="{00000000-0008-0000-0000-000099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10" name="Text Box 394744">
          <a:extLst>
            <a:ext uri="{FF2B5EF4-FFF2-40B4-BE49-F238E27FC236}">
              <a16:creationId xmlns="" xmlns:a16="http://schemas.microsoft.com/office/drawing/2014/main" id="{00000000-0008-0000-0000-00009A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11" name="Text Box 394360">
          <a:extLst>
            <a:ext uri="{FF2B5EF4-FFF2-40B4-BE49-F238E27FC236}">
              <a16:creationId xmlns="" xmlns:a16="http://schemas.microsoft.com/office/drawing/2014/main" id="{00000000-0008-0000-0000-00009B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12" name="Text Box 394744">
          <a:extLst>
            <a:ext uri="{FF2B5EF4-FFF2-40B4-BE49-F238E27FC236}">
              <a16:creationId xmlns="" xmlns:a16="http://schemas.microsoft.com/office/drawing/2014/main" id="{00000000-0008-0000-0000-00009C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13" name="Text Box 394360">
          <a:extLst>
            <a:ext uri="{FF2B5EF4-FFF2-40B4-BE49-F238E27FC236}">
              <a16:creationId xmlns="" xmlns:a16="http://schemas.microsoft.com/office/drawing/2014/main" id="{00000000-0008-0000-0000-00009D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14" name="Text Box 394744">
          <a:extLst>
            <a:ext uri="{FF2B5EF4-FFF2-40B4-BE49-F238E27FC236}">
              <a16:creationId xmlns="" xmlns:a16="http://schemas.microsoft.com/office/drawing/2014/main" id="{00000000-0008-0000-0000-00009E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15" name="Text Box 394360">
          <a:extLst>
            <a:ext uri="{FF2B5EF4-FFF2-40B4-BE49-F238E27FC236}">
              <a16:creationId xmlns="" xmlns:a16="http://schemas.microsoft.com/office/drawing/2014/main" id="{00000000-0008-0000-0000-00009F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16" name="Text Box 394744">
          <a:extLst>
            <a:ext uri="{FF2B5EF4-FFF2-40B4-BE49-F238E27FC236}">
              <a16:creationId xmlns="" xmlns:a16="http://schemas.microsoft.com/office/drawing/2014/main" id="{00000000-0008-0000-0000-0000A0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17" name="Text Box 394360">
          <a:extLst>
            <a:ext uri="{FF2B5EF4-FFF2-40B4-BE49-F238E27FC236}">
              <a16:creationId xmlns="" xmlns:a16="http://schemas.microsoft.com/office/drawing/2014/main" id="{00000000-0008-0000-0000-0000A1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18" name="Text Box 394744">
          <a:extLst>
            <a:ext uri="{FF2B5EF4-FFF2-40B4-BE49-F238E27FC236}">
              <a16:creationId xmlns="" xmlns:a16="http://schemas.microsoft.com/office/drawing/2014/main" id="{00000000-0008-0000-0000-0000A2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19" name="Text Box 394360">
          <a:extLst>
            <a:ext uri="{FF2B5EF4-FFF2-40B4-BE49-F238E27FC236}">
              <a16:creationId xmlns="" xmlns:a16="http://schemas.microsoft.com/office/drawing/2014/main" id="{00000000-0008-0000-0000-0000A3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20" name="Text Box 394744">
          <a:extLst>
            <a:ext uri="{FF2B5EF4-FFF2-40B4-BE49-F238E27FC236}">
              <a16:creationId xmlns="" xmlns:a16="http://schemas.microsoft.com/office/drawing/2014/main" id="{00000000-0008-0000-0000-0000A4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21" name="Text Box 394360">
          <a:extLst>
            <a:ext uri="{FF2B5EF4-FFF2-40B4-BE49-F238E27FC236}">
              <a16:creationId xmlns="" xmlns:a16="http://schemas.microsoft.com/office/drawing/2014/main" id="{00000000-0008-0000-0000-0000A5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22" name="Text Box 394744">
          <a:extLst>
            <a:ext uri="{FF2B5EF4-FFF2-40B4-BE49-F238E27FC236}">
              <a16:creationId xmlns="" xmlns:a16="http://schemas.microsoft.com/office/drawing/2014/main" id="{00000000-0008-0000-0000-0000A6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23" name="Text Box 394360">
          <a:extLst>
            <a:ext uri="{FF2B5EF4-FFF2-40B4-BE49-F238E27FC236}">
              <a16:creationId xmlns="" xmlns:a16="http://schemas.microsoft.com/office/drawing/2014/main" id="{00000000-0008-0000-0000-0000A7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24" name="Text Box 394744">
          <a:extLst>
            <a:ext uri="{FF2B5EF4-FFF2-40B4-BE49-F238E27FC236}">
              <a16:creationId xmlns="" xmlns:a16="http://schemas.microsoft.com/office/drawing/2014/main" id="{00000000-0008-0000-0000-0000A8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25" name="Text Box 394360">
          <a:extLst>
            <a:ext uri="{FF2B5EF4-FFF2-40B4-BE49-F238E27FC236}">
              <a16:creationId xmlns="" xmlns:a16="http://schemas.microsoft.com/office/drawing/2014/main" id="{00000000-0008-0000-0000-0000A9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26" name="Text Box 394744">
          <a:extLst>
            <a:ext uri="{FF2B5EF4-FFF2-40B4-BE49-F238E27FC236}">
              <a16:creationId xmlns="" xmlns:a16="http://schemas.microsoft.com/office/drawing/2014/main" id="{00000000-0008-0000-0000-0000AA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27" name="Text Box 394360">
          <a:extLst>
            <a:ext uri="{FF2B5EF4-FFF2-40B4-BE49-F238E27FC236}">
              <a16:creationId xmlns="" xmlns:a16="http://schemas.microsoft.com/office/drawing/2014/main" id="{00000000-0008-0000-0000-0000AB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28" name="Text Box 394744">
          <a:extLst>
            <a:ext uri="{FF2B5EF4-FFF2-40B4-BE49-F238E27FC236}">
              <a16:creationId xmlns="" xmlns:a16="http://schemas.microsoft.com/office/drawing/2014/main" id="{00000000-0008-0000-0000-0000AC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29" name="Text Box 394360">
          <a:extLst>
            <a:ext uri="{FF2B5EF4-FFF2-40B4-BE49-F238E27FC236}">
              <a16:creationId xmlns="" xmlns:a16="http://schemas.microsoft.com/office/drawing/2014/main" id="{00000000-0008-0000-0000-0000AD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30" name="Text Box 394744">
          <a:extLst>
            <a:ext uri="{FF2B5EF4-FFF2-40B4-BE49-F238E27FC236}">
              <a16:creationId xmlns="" xmlns:a16="http://schemas.microsoft.com/office/drawing/2014/main" id="{00000000-0008-0000-0000-0000AE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31" name="Text Box 394360">
          <a:extLst>
            <a:ext uri="{FF2B5EF4-FFF2-40B4-BE49-F238E27FC236}">
              <a16:creationId xmlns="" xmlns:a16="http://schemas.microsoft.com/office/drawing/2014/main" id="{00000000-0008-0000-0000-0000AF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32" name="Text Box 394744">
          <a:extLst>
            <a:ext uri="{FF2B5EF4-FFF2-40B4-BE49-F238E27FC236}">
              <a16:creationId xmlns="" xmlns:a16="http://schemas.microsoft.com/office/drawing/2014/main" id="{00000000-0008-0000-0000-0000B0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33" name="Text Box 394360">
          <a:extLst>
            <a:ext uri="{FF2B5EF4-FFF2-40B4-BE49-F238E27FC236}">
              <a16:creationId xmlns="" xmlns:a16="http://schemas.microsoft.com/office/drawing/2014/main" id="{00000000-0008-0000-0000-0000B1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34" name="Text Box 394744">
          <a:extLst>
            <a:ext uri="{FF2B5EF4-FFF2-40B4-BE49-F238E27FC236}">
              <a16:creationId xmlns="" xmlns:a16="http://schemas.microsoft.com/office/drawing/2014/main" id="{00000000-0008-0000-0000-0000B2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35" name="Text Box 394360">
          <a:extLst>
            <a:ext uri="{FF2B5EF4-FFF2-40B4-BE49-F238E27FC236}">
              <a16:creationId xmlns="" xmlns:a16="http://schemas.microsoft.com/office/drawing/2014/main" id="{00000000-0008-0000-0000-0000B3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36" name="Text Box 394744">
          <a:extLst>
            <a:ext uri="{FF2B5EF4-FFF2-40B4-BE49-F238E27FC236}">
              <a16:creationId xmlns="" xmlns:a16="http://schemas.microsoft.com/office/drawing/2014/main" id="{00000000-0008-0000-0000-0000B4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37" name="Text Box 394360">
          <a:extLst>
            <a:ext uri="{FF2B5EF4-FFF2-40B4-BE49-F238E27FC236}">
              <a16:creationId xmlns="" xmlns:a16="http://schemas.microsoft.com/office/drawing/2014/main" id="{00000000-0008-0000-0000-0000B5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38" name="Text Box 394744">
          <a:extLst>
            <a:ext uri="{FF2B5EF4-FFF2-40B4-BE49-F238E27FC236}">
              <a16:creationId xmlns="" xmlns:a16="http://schemas.microsoft.com/office/drawing/2014/main" id="{00000000-0008-0000-0000-0000B6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39" name="Text Box 394360">
          <a:extLst>
            <a:ext uri="{FF2B5EF4-FFF2-40B4-BE49-F238E27FC236}">
              <a16:creationId xmlns="" xmlns:a16="http://schemas.microsoft.com/office/drawing/2014/main" id="{00000000-0008-0000-0000-0000B7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40" name="Text Box 394744">
          <a:extLst>
            <a:ext uri="{FF2B5EF4-FFF2-40B4-BE49-F238E27FC236}">
              <a16:creationId xmlns="" xmlns:a16="http://schemas.microsoft.com/office/drawing/2014/main" id="{00000000-0008-0000-0000-0000B8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41" name="Text Box 394360">
          <a:extLst>
            <a:ext uri="{FF2B5EF4-FFF2-40B4-BE49-F238E27FC236}">
              <a16:creationId xmlns="" xmlns:a16="http://schemas.microsoft.com/office/drawing/2014/main" id="{00000000-0008-0000-0000-0000B9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42" name="Text Box 394744">
          <a:extLst>
            <a:ext uri="{FF2B5EF4-FFF2-40B4-BE49-F238E27FC236}">
              <a16:creationId xmlns="" xmlns:a16="http://schemas.microsoft.com/office/drawing/2014/main" id="{00000000-0008-0000-0000-0000BA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43" name="Text Box 394360">
          <a:extLst>
            <a:ext uri="{FF2B5EF4-FFF2-40B4-BE49-F238E27FC236}">
              <a16:creationId xmlns="" xmlns:a16="http://schemas.microsoft.com/office/drawing/2014/main" id="{00000000-0008-0000-0000-0000BB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44" name="Text Box 394744">
          <a:extLst>
            <a:ext uri="{FF2B5EF4-FFF2-40B4-BE49-F238E27FC236}">
              <a16:creationId xmlns="" xmlns:a16="http://schemas.microsoft.com/office/drawing/2014/main" id="{00000000-0008-0000-0000-0000BC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45" name="Text Box 394360">
          <a:extLst>
            <a:ext uri="{FF2B5EF4-FFF2-40B4-BE49-F238E27FC236}">
              <a16:creationId xmlns="" xmlns:a16="http://schemas.microsoft.com/office/drawing/2014/main" id="{00000000-0008-0000-0000-0000BD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46" name="Text Box 394744">
          <a:extLst>
            <a:ext uri="{FF2B5EF4-FFF2-40B4-BE49-F238E27FC236}">
              <a16:creationId xmlns="" xmlns:a16="http://schemas.microsoft.com/office/drawing/2014/main" id="{00000000-0008-0000-0000-0000BE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47" name="Text Box 394360">
          <a:extLst>
            <a:ext uri="{FF2B5EF4-FFF2-40B4-BE49-F238E27FC236}">
              <a16:creationId xmlns="" xmlns:a16="http://schemas.microsoft.com/office/drawing/2014/main" id="{00000000-0008-0000-0000-0000BF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48" name="Text Box 394744">
          <a:extLst>
            <a:ext uri="{FF2B5EF4-FFF2-40B4-BE49-F238E27FC236}">
              <a16:creationId xmlns="" xmlns:a16="http://schemas.microsoft.com/office/drawing/2014/main" id="{00000000-0008-0000-0000-0000C0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49" name="Text Box 394360">
          <a:extLst>
            <a:ext uri="{FF2B5EF4-FFF2-40B4-BE49-F238E27FC236}">
              <a16:creationId xmlns="" xmlns:a16="http://schemas.microsoft.com/office/drawing/2014/main" id="{00000000-0008-0000-0000-0000C1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50" name="Text Box 394744">
          <a:extLst>
            <a:ext uri="{FF2B5EF4-FFF2-40B4-BE49-F238E27FC236}">
              <a16:creationId xmlns="" xmlns:a16="http://schemas.microsoft.com/office/drawing/2014/main" id="{00000000-0008-0000-0000-0000C2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51" name="Text Box 394360">
          <a:extLst>
            <a:ext uri="{FF2B5EF4-FFF2-40B4-BE49-F238E27FC236}">
              <a16:creationId xmlns="" xmlns:a16="http://schemas.microsoft.com/office/drawing/2014/main" id="{00000000-0008-0000-0000-0000C3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52" name="Text Box 394744">
          <a:extLst>
            <a:ext uri="{FF2B5EF4-FFF2-40B4-BE49-F238E27FC236}">
              <a16:creationId xmlns="" xmlns:a16="http://schemas.microsoft.com/office/drawing/2014/main" id="{00000000-0008-0000-0000-0000C4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53" name="Text Box 394360">
          <a:extLst>
            <a:ext uri="{FF2B5EF4-FFF2-40B4-BE49-F238E27FC236}">
              <a16:creationId xmlns="" xmlns:a16="http://schemas.microsoft.com/office/drawing/2014/main" id="{00000000-0008-0000-0000-0000C5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54" name="Text Box 394744">
          <a:extLst>
            <a:ext uri="{FF2B5EF4-FFF2-40B4-BE49-F238E27FC236}">
              <a16:creationId xmlns="" xmlns:a16="http://schemas.microsoft.com/office/drawing/2014/main" id="{00000000-0008-0000-0000-0000C6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55" name="Text Box 394360">
          <a:extLst>
            <a:ext uri="{FF2B5EF4-FFF2-40B4-BE49-F238E27FC236}">
              <a16:creationId xmlns="" xmlns:a16="http://schemas.microsoft.com/office/drawing/2014/main" id="{00000000-0008-0000-0000-0000C7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56" name="Text Box 394744">
          <a:extLst>
            <a:ext uri="{FF2B5EF4-FFF2-40B4-BE49-F238E27FC236}">
              <a16:creationId xmlns="" xmlns:a16="http://schemas.microsoft.com/office/drawing/2014/main" id="{00000000-0008-0000-0000-0000C8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57" name="Text Box 394360">
          <a:extLst>
            <a:ext uri="{FF2B5EF4-FFF2-40B4-BE49-F238E27FC236}">
              <a16:creationId xmlns="" xmlns:a16="http://schemas.microsoft.com/office/drawing/2014/main" id="{00000000-0008-0000-0000-0000C9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58" name="Text Box 394744">
          <a:extLst>
            <a:ext uri="{FF2B5EF4-FFF2-40B4-BE49-F238E27FC236}">
              <a16:creationId xmlns="" xmlns:a16="http://schemas.microsoft.com/office/drawing/2014/main" id="{00000000-0008-0000-0000-0000CA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59" name="Text Box 394360">
          <a:extLst>
            <a:ext uri="{FF2B5EF4-FFF2-40B4-BE49-F238E27FC236}">
              <a16:creationId xmlns="" xmlns:a16="http://schemas.microsoft.com/office/drawing/2014/main" id="{00000000-0008-0000-0000-0000CB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60" name="Text Box 394744">
          <a:extLst>
            <a:ext uri="{FF2B5EF4-FFF2-40B4-BE49-F238E27FC236}">
              <a16:creationId xmlns="" xmlns:a16="http://schemas.microsoft.com/office/drawing/2014/main" id="{00000000-0008-0000-0000-0000CC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61" name="Text Box 394360">
          <a:extLst>
            <a:ext uri="{FF2B5EF4-FFF2-40B4-BE49-F238E27FC236}">
              <a16:creationId xmlns="" xmlns:a16="http://schemas.microsoft.com/office/drawing/2014/main" id="{00000000-0008-0000-0000-0000CD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62" name="Text Box 394744">
          <a:extLst>
            <a:ext uri="{FF2B5EF4-FFF2-40B4-BE49-F238E27FC236}">
              <a16:creationId xmlns="" xmlns:a16="http://schemas.microsoft.com/office/drawing/2014/main" id="{00000000-0008-0000-0000-0000CE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463" name="Text Box 394360">
          <a:extLst>
            <a:ext uri="{FF2B5EF4-FFF2-40B4-BE49-F238E27FC236}">
              <a16:creationId xmlns="" xmlns:a16="http://schemas.microsoft.com/office/drawing/2014/main" id="{00000000-0008-0000-0000-0000CF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464" name="Text Box 39474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465" name="Text Box 394360">
          <a:extLst>
            <a:ext uri="{FF2B5EF4-FFF2-40B4-BE49-F238E27FC236}">
              <a16:creationId xmlns="" xmlns:a16="http://schemas.microsoft.com/office/drawing/2014/main" id="{00000000-0008-0000-0000-0000D1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466" name="Text Box 39474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467" name="Text Box 394360">
          <a:extLst>
            <a:ext uri="{FF2B5EF4-FFF2-40B4-BE49-F238E27FC236}">
              <a16:creationId xmlns="" xmlns:a16="http://schemas.microsoft.com/office/drawing/2014/main" id="{00000000-0008-0000-0000-0000D3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468" name="Text Box 39474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69" name="Text Box 394360">
          <a:extLst>
            <a:ext uri="{FF2B5EF4-FFF2-40B4-BE49-F238E27FC236}">
              <a16:creationId xmlns="" xmlns:a16="http://schemas.microsoft.com/office/drawing/2014/main" id="{00000000-0008-0000-0000-0000D5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70" name="Text Box 39474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71" name="Text Box 394360">
          <a:extLst>
            <a:ext uri="{FF2B5EF4-FFF2-40B4-BE49-F238E27FC236}">
              <a16:creationId xmlns="" xmlns:a16="http://schemas.microsoft.com/office/drawing/2014/main" id="{00000000-0008-0000-0000-0000D7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72" name="Text Box 39474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73" name="Text Box 394360">
          <a:extLst>
            <a:ext uri="{FF2B5EF4-FFF2-40B4-BE49-F238E27FC236}">
              <a16:creationId xmlns="" xmlns:a16="http://schemas.microsoft.com/office/drawing/2014/main" id="{00000000-0008-0000-0000-0000D9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74" name="Text Box 39474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75" name="Text Box 394360">
          <a:extLst>
            <a:ext uri="{FF2B5EF4-FFF2-40B4-BE49-F238E27FC236}">
              <a16:creationId xmlns="" xmlns:a16="http://schemas.microsoft.com/office/drawing/2014/main" id="{00000000-0008-0000-0000-0000DB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76" name="Text Box 39474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77" name="Text Box 394360">
          <a:extLst>
            <a:ext uri="{FF2B5EF4-FFF2-40B4-BE49-F238E27FC236}">
              <a16:creationId xmlns="" xmlns:a16="http://schemas.microsoft.com/office/drawing/2014/main" id="{00000000-0008-0000-0000-0000DD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78" name="Text Box 39474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79" name="Text Box 394360">
          <a:extLst>
            <a:ext uri="{FF2B5EF4-FFF2-40B4-BE49-F238E27FC236}">
              <a16:creationId xmlns="" xmlns:a16="http://schemas.microsoft.com/office/drawing/2014/main" id="{00000000-0008-0000-0000-0000DF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80" name="Text Box 39474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81" name="Text Box 394360">
          <a:extLst>
            <a:ext uri="{FF2B5EF4-FFF2-40B4-BE49-F238E27FC236}">
              <a16:creationId xmlns="" xmlns:a16="http://schemas.microsoft.com/office/drawing/2014/main" id="{00000000-0008-0000-0000-0000E1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82" name="Text Box 39474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83" name="Text Box 394360">
          <a:extLst>
            <a:ext uri="{FF2B5EF4-FFF2-40B4-BE49-F238E27FC236}">
              <a16:creationId xmlns="" xmlns:a16="http://schemas.microsoft.com/office/drawing/2014/main" id="{00000000-0008-0000-0000-0000E3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84" name="Text Box 39474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85" name="Text Box 394360">
          <a:extLst>
            <a:ext uri="{FF2B5EF4-FFF2-40B4-BE49-F238E27FC236}">
              <a16:creationId xmlns="" xmlns:a16="http://schemas.microsoft.com/office/drawing/2014/main" id="{00000000-0008-0000-0000-0000E5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86" name="Text Box 39474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87" name="Text Box 394360">
          <a:extLst>
            <a:ext uri="{FF2B5EF4-FFF2-40B4-BE49-F238E27FC236}">
              <a16:creationId xmlns="" xmlns:a16="http://schemas.microsoft.com/office/drawing/2014/main" id="{00000000-0008-0000-0000-0000E7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88" name="Text Box 39474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89" name="Text Box 394360">
          <a:extLst>
            <a:ext uri="{FF2B5EF4-FFF2-40B4-BE49-F238E27FC236}">
              <a16:creationId xmlns="" xmlns:a16="http://schemas.microsoft.com/office/drawing/2014/main" id="{00000000-0008-0000-0000-0000E9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90" name="Text Box 39474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91" name="Text Box 394360">
          <a:extLst>
            <a:ext uri="{FF2B5EF4-FFF2-40B4-BE49-F238E27FC236}">
              <a16:creationId xmlns="" xmlns:a16="http://schemas.microsoft.com/office/drawing/2014/main" id="{00000000-0008-0000-0000-0000EB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92" name="Text Box 39474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93" name="Text Box 394360">
          <a:extLst>
            <a:ext uri="{FF2B5EF4-FFF2-40B4-BE49-F238E27FC236}">
              <a16:creationId xmlns="" xmlns:a16="http://schemas.microsoft.com/office/drawing/2014/main" id="{00000000-0008-0000-0000-0000ED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94" name="Text Box 39474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95" name="Text Box 394360">
          <a:extLst>
            <a:ext uri="{FF2B5EF4-FFF2-40B4-BE49-F238E27FC236}">
              <a16:creationId xmlns="" xmlns:a16="http://schemas.microsoft.com/office/drawing/2014/main" id="{00000000-0008-0000-0000-0000EF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96" name="Text Box 39474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97" name="Text Box 394360">
          <a:extLst>
            <a:ext uri="{FF2B5EF4-FFF2-40B4-BE49-F238E27FC236}">
              <a16:creationId xmlns="" xmlns:a16="http://schemas.microsoft.com/office/drawing/2014/main" id="{00000000-0008-0000-0000-0000F1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498" name="Text Box 39474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499" name="Text Box 394360">
          <a:extLst>
            <a:ext uri="{FF2B5EF4-FFF2-40B4-BE49-F238E27FC236}">
              <a16:creationId xmlns="" xmlns:a16="http://schemas.microsoft.com/office/drawing/2014/main" id="{00000000-0008-0000-0000-0000F3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00" name="Text Box 39474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01" name="Text Box 394360">
          <a:extLst>
            <a:ext uri="{FF2B5EF4-FFF2-40B4-BE49-F238E27FC236}">
              <a16:creationId xmlns="" xmlns:a16="http://schemas.microsoft.com/office/drawing/2014/main" id="{00000000-0008-0000-0000-0000F5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02" name="Text Box 39474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03" name="Text Box 394360">
          <a:extLst>
            <a:ext uri="{FF2B5EF4-FFF2-40B4-BE49-F238E27FC236}">
              <a16:creationId xmlns="" xmlns:a16="http://schemas.microsoft.com/office/drawing/2014/main" id="{00000000-0008-0000-0000-0000F7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04" name="Text Box 39474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05" name="Text Box 394360">
          <a:extLst>
            <a:ext uri="{FF2B5EF4-FFF2-40B4-BE49-F238E27FC236}">
              <a16:creationId xmlns="" xmlns:a16="http://schemas.microsoft.com/office/drawing/2014/main" id="{00000000-0008-0000-0000-0000F9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06" name="Text Box 39474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07" name="Text Box 394360">
          <a:extLst>
            <a:ext uri="{FF2B5EF4-FFF2-40B4-BE49-F238E27FC236}">
              <a16:creationId xmlns="" xmlns:a16="http://schemas.microsoft.com/office/drawing/2014/main" id="{00000000-0008-0000-0000-0000FB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08" name="Text Box 39474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09" name="Text Box 394360">
          <a:extLst>
            <a:ext uri="{FF2B5EF4-FFF2-40B4-BE49-F238E27FC236}">
              <a16:creationId xmlns="" xmlns:a16="http://schemas.microsoft.com/office/drawing/2014/main" id="{00000000-0008-0000-0000-0000FD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10" name="Text Box 39474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11" name="Text Box 394360">
          <a:extLst>
            <a:ext uri="{FF2B5EF4-FFF2-40B4-BE49-F238E27FC236}">
              <a16:creationId xmlns="" xmlns:a16="http://schemas.microsoft.com/office/drawing/2014/main" id="{00000000-0008-0000-0000-0000FF01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12" name="Text Box 39474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13" name="Text Box 394360">
          <a:extLst>
            <a:ext uri="{FF2B5EF4-FFF2-40B4-BE49-F238E27FC236}">
              <a16:creationId xmlns="" xmlns:a16="http://schemas.microsoft.com/office/drawing/2014/main" id="{00000000-0008-0000-0000-000001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14" name="Text Box 39474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15" name="Text Box 394360">
          <a:extLst>
            <a:ext uri="{FF2B5EF4-FFF2-40B4-BE49-F238E27FC236}">
              <a16:creationId xmlns="" xmlns:a16="http://schemas.microsoft.com/office/drawing/2014/main" id="{00000000-0008-0000-0000-000003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16" name="Text Box 39474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17" name="Text Box 394360">
          <a:extLst>
            <a:ext uri="{FF2B5EF4-FFF2-40B4-BE49-F238E27FC236}">
              <a16:creationId xmlns="" xmlns:a16="http://schemas.microsoft.com/office/drawing/2014/main" id="{00000000-0008-0000-0000-000005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18" name="Text Box 39474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19" name="Text Box 394360">
          <a:extLst>
            <a:ext uri="{FF2B5EF4-FFF2-40B4-BE49-F238E27FC236}">
              <a16:creationId xmlns="" xmlns:a16="http://schemas.microsoft.com/office/drawing/2014/main" id="{00000000-0008-0000-0000-000007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20" name="Text Box 39474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21" name="Text Box 394360">
          <a:extLst>
            <a:ext uri="{FF2B5EF4-FFF2-40B4-BE49-F238E27FC236}">
              <a16:creationId xmlns="" xmlns:a16="http://schemas.microsoft.com/office/drawing/2014/main" id="{00000000-0008-0000-0000-000009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22" name="Text Box 39474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23" name="Text Box 394360">
          <a:extLst>
            <a:ext uri="{FF2B5EF4-FFF2-40B4-BE49-F238E27FC236}">
              <a16:creationId xmlns="" xmlns:a16="http://schemas.microsoft.com/office/drawing/2014/main" id="{00000000-0008-0000-0000-00000B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24" name="Text Box 39474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25" name="Text Box 394360">
          <a:extLst>
            <a:ext uri="{FF2B5EF4-FFF2-40B4-BE49-F238E27FC236}">
              <a16:creationId xmlns="" xmlns:a16="http://schemas.microsoft.com/office/drawing/2014/main" id="{00000000-0008-0000-0000-00000D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26" name="Text Box 39474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27" name="Text Box 394360">
          <a:extLst>
            <a:ext uri="{FF2B5EF4-FFF2-40B4-BE49-F238E27FC236}">
              <a16:creationId xmlns="" xmlns:a16="http://schemas.microsoft.com/office/drawing/2014/main" id="{00000000-0008-0000-0000-00000F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28" name="Text Box 39474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29" name="Text Box 394360">
          <a:extLst>
            <a:ext uri="{FF2B5EF4-FFF2-40B4-BE49-F238E27FC236}">
              <a16:creationId xmlns="" xmlns:a16="http://schemas.microsoft.com/office/drawing/2014/main" id="{00000000-0008-0000-0000-000011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30" name="Text Box 39474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31" name="Text Box 394360">
          <a:extLst>
            <a:ext uri="{FF2B5EF4-FFF2-40B4-BE49-F238E27FC236}">
              <a16:creationId xmlns="" xmlns:a16="http://schemas.microsoft.com/office/drawing/2014/main" id="{00000000-0008-0000-0000-000013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32" name="Text Box 39474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33" name="Text Box 394360">
          <a:extLst>
            <a:ext uri="{FF2B5EF4-FFF2-40B4-BE49-F238E27FC236}">
              <a16:creationId xmlns="" xmlns:a16="http://schemas.microsoft.com/office/drawing/2014/main" id="{00000000-0008-0000-0000-000015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34" name="Text Box 39474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35" name="Text Box 394360">
          <a:extLst>
            <a:ext uri="{FF2B5EF4-FFF2-40B4-BE49-F238E27FC236}">
              <a16:creationId xmlns="" xmlns:a16="http://schemas.microsoft.com/office/drawing/2014/main" id="{00000000-0008-0000-0000-000017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36" name="Text Box 39474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37" name="Text Box 394360">
          <a:extLst>
            <a:ext uri="{FF2B5EF4-FFF2-40B4-BE49-F238E27FC236}">
              <a16:creationId xmlns="" xmlns:a16="http://schemas.microsoft.com/office/drawing/2014/main" id="{00000000-0008-0000-0000-000019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38" name="Text Box 39474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39" name="Text Box 394360">
          <a:extLst>
            <a:ext uri="{FF2B5EF4-FFF2-40B4-BE49-F238E27FC236}">
              <a16:creationId xmlns="" xmlns:a16="http://schemas.microsoft.com/office/drawing/2014/main" id="{00000000-0008-0000-0000-00001B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40" name="Text Box 39474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41" name="Text Box 394360">
          <a:extLst>
            <a:ext uri="{FF2B5EF4-FFF2-40B4-BE49-F238E27FC236}">
              <a16:creationId xmlns="" xmlns:a16="http://schemas.microsoft.com/office/drawing/2014/main" id="{00000000-0008-0000-0000-00001D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42" name="Text Box 394744">
          <a:extLst>
            <a:ext uri="{FF2B5EF4-FFF2-40B4-BE49-F238E27FC236}">
              <a16:creationId xmlns="" xmlns:a16="http://schemas.microsoft.com/office/drawing/2014/main" id="{00000000-0008-0000-0000-00001E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43" name="Text Box 394360">
          <a:extLst>
            <a:ext uri="{FF2B5EF4-FFF2-40B4-BE49-F238E27FC236}">
              <a16:creationId xmlns="" xmlns:a16="http://schemas.microsoft.com/office/drawing/2014/main" id="{00000000-0008-0000-0000-00001F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44" name="Text Box 394744">
          <a:extLst>
            <a:ext uri="{FF2B5EF4-FFF2-40B4-BE49-F238E27FC236}">
              <a16:creationId xmlns="" xmlns:a16="http://schemas.microsoft.com/office/drawing/2014/main" id="{00000000-0008-0000-0000-000020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45" name="Text Box 394360">
          <a:extLst>
            <a:ext uri="{FF2B5EF4-FFF2-40B4-BE49-F238E27FC236}">
              <a16:creationId xmlns="" xmlns:a16="http://schemas.microsoft.com/office/drawing/2014/main" id="{00000000-0008-0000-0000-000021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46" name="Text Box 394744">
          <a:extLst>
            <a:ext uri="{FF2B5EF4-FFF2-40B4-BE49-F238E27FC236}">
              <a16:creationId xmlns="" xmlns:a16="http://schemas.microsoft.com/office/drawing/2014/main" id="{00000000-0008-0000-0000-000022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47" name="Text Box 394360">
          <a:extLst>
            <a:ext uri="{FF2B5EF4-FFF2-40B4-BE49-F238E27FC236}">
              <a16:creationId xmlns="" xmlns:a16="http://schemas.microsoft.com/office/drawing/2014/main" id="{00000000-0008-0000-0000-000023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48" name="Text Box 394744">
          <a:extLst>
            <a:ext uri="{FF2B5EF4-FFF2-40B4-BE49-F238E27FC236}">
              <a16:creationId xmlns="" xmlns:a16="http://schemas.microsoft.com/office/drawing/2014/main" id="{00000000-0008-0000-0000-000024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49" name="Text Box 394360">
          <a:extLst>
            <a:ext uri="{FF2B5EF4-FFF2-40B4-BE49-F238E27FC236}">
              <a16:creationId xmlns="" xmlns:a16="http://schemas.microsoft.com/office/drawing/2014/main" id="{00000000-0008-0000-0000-000025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50" name="Text Box 394744">
          <a:extLst>
            <a:ext uri="{FF2B5EF4-FFF2-40B4-BE49-F238E27FC236}">
              <a16:creationId xmlns="" xmlns:a16="http://schemas.microsoft.com/office/drawing/2014/main" id="{00000000-0008-0000-0000-000026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51" name="Text Box 394360">
          <a:extLst>
            <a:ext uri="{FF2B5EF4-FFF2-40B4-BE49-F238E27FC236}">
              <a16:creationId xmlns="" xmlns:a16="http://schemas.microsoft.com/office/drawing/2014/main" id="{00000000-0008-0000-0000-000027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52" name="Text Box 394744">
          <a:extLst>
            <a:ext uri="{FF2B5EF4-FFF2-40B4-BE49-F238E27FC236}">
              <a16:creationId xmlns="" xmlns:a16="http://schemas.microsoft.com/office/drawing/2014/main" id="{00000000-0008-0000-0000-000028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53" name="Text Box 394360">
          <a:extLst>
            <a:ext uri="{FF2B5EF4-FFF2-40B4-BE49-F238E27FC236}">
              <a16:creationId xmlns="" xmlns:a16="http://schemas.microsoft.com/office/drawing/2014/main" id="{00000000-0008-0000-0000-000029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54" name="Text Box 394744">
          <a:extLst>
            <a:ext uri="{FF2B5EF4-FFF2-40B4-BE49-F238E27FC236}">
              <a16:creationId xmlns="" xmlns:a16="http://schemas.microsoft.com/office/drawing/2014/main" id="{00000000-0008-0000-0000-00002A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55" name="Text Box 394360">
          <a:extLst>
            <a:ext uri="{FF2B5EF4-FFF2-40B4-BE49-F238E27FC236}">
              <a16:creationId xmlns="" xmlns:a16="http://schemas.microsoft.com/office/drawing/2014/main" id="{00000000-0008-0000-0000-00002B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56" name="Text Box 394744">
          <a:extLst>
            <a:ext uri="{FF2B5EF4-FFF2-40B4-BE49-F238E27FC236}">
              <a16:creationId xmlns="" xmlns:a16="http://schemas.microsoft.com/office/drawing/2014/main" id="{00000000-0008-0000-0000-00002C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57" name="Text Box 394360">
          <a:extLst>
            <a:ext uri="{FF2B5EF4-FFF2-40B4-BE49-F238E27FC236}">
              <a16:creationId xmlns="" xmlns:a16="http://schemas.microsoft.com/office/drawing/2014/main" id="{00000000-0008-0000-0000-00002D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58" name="Text Box 394744">
          <a:extLst>
            <a:ext uri="{FF2B5EF4-FFF2-40B4-BE49-F238E27FC236}">
              <a16:creationId xmlns="" xmlns:a16="http://schemas.microsoft.com/office/drawing/2014/main" id="{00000000-0008-0000-0000-00002E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59" name="Text Box 394360">
          <a:extLst>
            <a:ext uri="{FF2B5EF4-FFF2-40B4-BE49-F238E27FC236}">
              <a16:creationId xmlns="" xmlns:a16="http://schemas.microsoft.com/office/drawing/2014/main" id="{00000000-0008-0000-0000-00002F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60" name="Text Box 394744">
          <a:extLst>
            <a:ext uri="{FF2B5EF4-FFF2-40B4-BE49-F238E27FC236}">
              <a16:creationId xmlns="" xmlns:a16="http://schemas.microsoft.com/office/drawing/2014/main" id="{00000000-0008-0000-0000-000030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61" name="Text Box 394360">
          <a:extLst>
            <a:ext uri="{FF2B5EF4-FFF2-40B4-BE49-F238E27FC236}">
              <a16:creationId xmlns="" xmlns:a16="http://schemas.microsoft.com/office/drawing/2014/main" id="{00000000-0008-0000-0000-000031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62" name="Text Box 394744">
          <a:extLst>
            <a:ext uri="{FF2B5EF4-FFF2-40B4-BE49-F238E27FC236}">
              <a16:creationId xmlns="" xmlns:a16="http://schemas.microsoft.com/office/drawing/2014/main" id="{00000000-0008-0000-0000-000032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63" name="Text Box 394360">
          <a:extLst>
            <a:ext uri="{FF2B5EF4-FFF2-40B4-BE49-F238E27FC236}">
              <a16:creationId xmlns="" xmlns:a16="http://schemas.microsoft.com/office/drawing/2014/main" id="{00000000-0008-0000-0000-000033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64" name="Text Box 394744">
          <a:extLst>
            <a:ext uri="{FF2B5EF4-FFF2-40B4-BE49-F238E27FC236}">
              <a16:creationId xmlns="" xmlns:a16="http://schemas.microsoft.com/office/drawing/2014/main" id="{00000000-0008-0000-0000-000034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565" name="Text Box 394360">
          <a:extLst>
            <a:ext uri="{FF2B5EF4-FFF2-40B4-BE49-F238E27FC236}">
              <a16:creationId xmlns="" xmlns:a16="http://schemas.microsoft.com/office/drawing/2014/main" id="{00000000-0008-0000-0000-000035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566" name="Text Box 394744">
          <a:extLst>
            <a:ext uri="{FF2B5EF4-FFF2-40B4-BE49-F238E27FC236}">
              <a16:creationId xmlns="" xmlns:a16="http://schemas.microsoft.com/office/drawing/2014/main" id="{00000000-0008-0000-0000-000036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567" name="Text Box 394360">
          <a:extLst>
            <a:ext uri="{FF2B5EF4-FFF2-40B4-BE49-F238E27FC236}">
              <a16:creationId xmlns="" xmlns:a16="http://schemas.microsoft.com/office/drawing/2014/main" id="{00000000-0008-0000-0000-000037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568" name="Text Box 394744">
          <a:extLst>
            <a:ext uri="{FF2B5EF4-FFF2-40B4-BE49-F238E27FC236}">
              <a16:creationId xmlns="" xmlns:a16="http://schemas.microsoft.com/office/drawing/2014/main" id="{00000000-0008-0000-0000-000038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569" name="Text Box 394360">
          <a:extLst>
            <a:ext uri="{FF2B5EF4-FFF2-40B4-BE49-F238E27FC236}">
              <a16:creationId xmlns="" xmlns:a16="http://schemas.microsoft.com/office/drawing/2014/main" id="{00000000-0008-0000-0000-000039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570" name="Text Box 394744">
          <a:extLst>
            <a:ext uri="{FF2B5EF4-FFF2-40B4-BE49-F238E27FC236}">
              <a16:creationId xmlns="" xmlns:a16="http://schemas.microsoft.com/office/drawing/2014/main" id="{00000000-0008-0000-0000-00003A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71" name="Text Box 394360">
          <a:extLst>
            <a:ext uri="{FF2B5EF4-FFF2-40B4-BE49-F238E27FC236}">
              <a16:creationId xmlns="" xmlns:a16="http://schemas.microsoft.com/office/drawing/2014/main" id="{00000000-0008-0000-0000-00003B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72" name="Text Box 394744">
          <a:extLst>
            <a:ext uri="{FF2B5EF4-FFF2-40B4-BE49-F238E27FC236}">
              <a16:creationId xmlns="" xmlns:a16="http://schemas.microsoft.com/office/drawing/2014/main" id="{00000000-0008-0000-0000-00003C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73" name="Text Box 394360">
          <a:extLst>
            <a:ext uri="{FF2B5EF4-FFF2-40B4-BE49-F238E27FC236}">
              <a16:creationId xmlns="" xmlns:a16="http://schemas.microsoft.com/office/drawing/2014/main" id="{00000000-0008-0000-0000-00003D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74" name="Text Box 394744">
          <a:extLst>
            <a:ext uri="{FF2B5EF4-FFF2-40B4-BE49-F238E27FC236}">
              <a16:creationId xmlns="" xmlns:a16="http://schemas.microsoft.com/office/drawing/2014/main" id="{00000000-0008-0000-0000-00003E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75" name="Text Box 394360">
          <a:extLst>
            <a:ext uri="{FF2B5EF4-FFF2-40B4-BE49-F238E27FC236}">
              <a16:creationId xmlns="" xmlns:a16="http://schemas.microsoft.com/office/drawing/2014/main" id="{00000000-0008-0000-0000-00003F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76" name="Text Box 394744">
          <a:extLst>
            <a:ext uri="{FF2B5EF4-FFF2-40B4-BE49-F238E27FC236}">
              <a16:creationId xmlns="" xmlns:a16="http://schemas.microsoft.com/office/drawing/2014/main" id="{00000000-0008-0000-0000-000040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77" name="Text Box 394360">
          <a:extLst>
            <a:ext uri="{FF2B5EF4-FFF2-40B4-BE49-F238E27FC236}">
              <a16:creationId xmlns="" xmlns:a16="http://schemas.microsoft.com/office/drawing/2014/main" id="{00000000-0008-0000-0000-000041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78" name="Text Box 394744">
          <a:extLst>
            <a:ext uri="{FF2B5EF4-FFF2-40B4-BE49-F238E27FC236}">
              <a16:creationId xmlns="" xmlns:a16="http://schemas.microsoft.com/office/drawing/2014/main" id="{00000000-0008-0000-0000-000042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79" name="Text Box 394360">
          <a:extLst>
            <a:ext uri="{FF2B5EF4-FFF2-40B4-BE49-F238E27FC236}">
              <a16:creationId xmlns="" xmlns:a16="http://schemas.microsoft.com/office/drawing/2014/main" id="{00000000-0008-0000-0000-000043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80" name="Text Box 394744">
          <a:extLst>
            <a:ext uri="{FF2B5EF4-FFF2-40B4-BE49-F238E27FC236}">
              <a16:creationId xmlns="" xmlns:a16="http://schemas.microsoft.com/office/drawing/2014/main" id="{00000000-0008-0000-0000-000044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81" name="Text Box 394360">
          <a:extLst>
            <a:ext uri="{FF2B5EF4-FFF2-40B4-BE49-F238E27FC236}">
              <a16:creationId xmlns="" xmlns:a16="http://schemas.microsoft.com/office/drawing/2014/main" id="{00000000-0008-0000-0000-000045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82" name="Text Box 394744">
          <a:extLst>
            <a:ext uri="{FF2B5EF4-FFF2-40B4-BE49-F238E27FC236}">
              <a16:creationId xmlns="" xmlns:a16="http://schemas.microsoft.com/office/drawing/2014/main" id="{00000000-0008-0000-0000-000046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83" name="Text Box 394360">
          <a:extLst>
            <a:ext uri="{FF2B5EF4-FFF2-40B4-BE49-F238E27FC236}">
              <a16:creationId xmlns="" xmlns:a16="http://schemas.microsoft.com/office/drawing/2014/main" id="{00000000-0008-0000-0000-000047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84" name="Text Box 394744">
          <a:extLst>
            <a:ext uri="{FF2B5EF4-FFF2-40B4-BE49-F238E27FC236}">
              <a16:creationId xmlns="" xmlns:a16="http://schemas.microsoft.com/office/drawing/2014/main" id="{00000000-0008-0000-0000-000048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85" name="Text Box 394360">
          <a:extLst>
            <a:ext uri="{FF2B5EF4-FFF2-40B4-BE49-F238E27FC236}">
              <a16:creationId xmlns="" xmlns:a16="http://schemas.microsoft.com/office/drawing/2014/main" id="{00000000-0008-0000-0000-000049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86" name="Text Box 394744">
          <a:extLst>
            <a:ext uri="{FF2B5EF4-FFF2-40B4-BE49-F238E27FC236}">
              <a16:creationId xmlns="" xmlns:a16="http://schemas.microsoft.com/office/drawing/2014/main" id="{00000000-0008-0000-0000-00004A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87" name="Text Box 394360">
          <a:extLst>
            <a:ext uri="{FF2B5EF4-FFF2-40B4-BE49-F238E27FC236}">
              <a16:creationId xmlns="" xmlns:a16="http://schemas.microsoft.com/office/drawing/2014/main" id="{00000000-0008-0000-0000-00004B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88" name="Text Box 394744">
          <a:extLst>
            <a:ext uri="{FF2B5EF4-FFF2-40B4-BE49-F238E27FC236}">
              <a16:creationId xmlns="" xmlns:a16="http://schemas.microsoft.com/office/drawing/2014/main" id="{00000000-0008-0000-0000-00004C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89" name="Text Box 394360">
          <a:extLst>
            <a:ext uri="{FF2B5EF4-FFF2-40B4-BE49-F238E27FC236}">
              <a16:creationId xmlns="" xmlns:a16="http://schemas.microsoft.com/office/drawing/2014/main" id="{00000000-0008-0000-0000-00004D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90" name="Text Box 394744">
          <a:extLst>
            <a:ext uri="{FF2B5EF4-FFF2-40B4-BE49-F238E27FC236}">
              <a16:creationId xmlns="" xmlns:a16="http://schemas.microsoft.com/office/drawing/2014/main" id="{00000000-0008-0000-0000-00004E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91" name="Text Box 394360">
          <a:extLst>
            <a:ext uri="{FF2B5EF4-FFF2-40B4-BE49-F238E27FC236}">
              <a16:creationId xmlns="" xmlns:a16="http://schemas.microsoft.com/office/drawing/2014/main" id="{00000000-0008-0000-0000-00004F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92" name="Text Box 394744">
          <a:extLst>
            <a:ext uri="{FF2B5EF4-FFF2-40B4-BE49-F238E27FC236}">
              <a16:creationId xmlns="" xmlns:a16="http://schemas.microsoft.com/office/drawing/2014/main" id="{00000000-0008-0000-0000-000050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93" name="Text Box 394360">
          <a:extLst>
            <a:ext uri="{FF2B5EF4-FFF2-40B4-BE49-F238E27FC236}">
              <a16:creationId xmlns="" xmlns:a16="http://schemas.microsoft.com/office/drawing/2014/main" id="{00000000-0008-0000-0000-000051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594" name="Text Box 394744">
          <a:extLst>
            <a:ext uri="{FF2B5EF4-FFF2-40B4-BE49-F238E27FC236}">
              <a16:creationId xmlns="" xmlns:a16="http://schemas.microsoft.com/office/drawing/2014/main" id="{00000000-0008-0000-0000-000052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95" name="Text Box 394360">
          <a:extLst>
            <a:ext uri="{FF2B5EF4-FFF2-40B4-BE49-F238E27FC236}">
              <a16:creationId xmlns="" xmlns:a16="http://schemas.microsoft.com/office/drawing/2014/main" id="{00000000-0008-0000-0000-000053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96" name="Text Box 394744">
          <a:extLst>
            <a:ext uri="{FF2B5EF4-FFF2-40B4-BE49-F238E27FC236}">
              <a16:creationId xmlns="" xmlns:a16="http://schemas.microsoft.com/office/drawing/2014/main" id="{00000000-0008-0000-0000-000054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97" name="Text Box 394360">
          <a:extLst>
            <a:ext uri="{FF2B5EF4-FFF2-40B4-BE49-F238E27FC236}">
              <a16:creationId xmlns="" xmlns:a16="http://schemas.microsoft.com/office/drawing/2014/main" id="{00000000-0008-0000-0000-000055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98" name="Text Box 394744">
          <a:extLst>
            <a:ext uri="{FF2B5EF4-FFF2-40B4-BE49-F238E27FC236}">
              <a16:creationId xmlns="" xmlns:a16="http://schemas.microsoft.com/office/drawing/2014/main" id="{00000000-0008-0000-0000-000056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599" name="Text Box 394360">
          <a:extLst>
            <a:ext uri="{FF2B5EF4-FFF2-40B4-BE49-F238E27FC236}">
              <a16:creationId xmlns="" xmlns:a16="http://schemas.microsoft.com/office/drawing/2014/main" id="{00000000-0008-0000-0000-000057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00" name="Text Box 394744">
          <a:extLst>
            <a:ext uri="{FF2B5EF4-FFF2-40B4-BE49-F238E27FC236}">
              <a16:creationId xmlns="" xmlns:a16="http://schemas.microsoft.com/office/drawing/2014/main" id="{00000000-0008-0000-0000-000058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01" name="Text Box 394360">
          <a:extLst>
            <a:ext uri="{FF2B5EF4-FFF2-40B4-BE49-F238E27FC236}">
              <a16:creationId xmlns="" xmlns:a16="http://schemas.microsoft.com/office/drawing/2014/main" id="{00000000-0008-0000-0000-000059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02" name="Text Box 394744">
          <a:extLst>
            <a:ext uri="{FF2B5EF4-FFF2-40B4-BE49-F238E27FC236}">
              <a16:creationId xmlns="" xmlns:a16="http://schemas.microsoft.com/office/drawing/2014/main" id="{00000000-0008-0000-0000-00005A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03" name="Text Box 394360">
          <a:extLst>
            <a:ext uri="{FF2B5EF4-FFF2-40B4-BE49-F238E27FC236}">
              <a16:creationId xmlns="" xmlns:a16="http://schemas.microsoft.com/office/drawing/2014/main" id="{00000000-0008-0000-0000-00005B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04" name="Text Box 394744">
          <a:extLst>
            <a:ext uri="{FF2B5EF4-FFF2-40B4-BE49-F238E27FC236}">
              <a16:creationId xmlns="" xmlns:a16="http://schemas.microsoft.com/office/drawing/2014/main" id="{00000000-0008-0000-0000-00005C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05" name="Text Box 394360">
          <a:extLst>
            <a:ext uri="{FF2B5EF4-FFF2-40B4-BE49-F238E27FC236}">
              <a16:creationId xmlns="" xmlns:a16="http://schemas.microsoft.com/office/drawing/2014/main" id="{00000000-0008-0000-0000-00005D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06" name="Text Box 394744">
          <a:extLst>
            <a:ext uri="{FF2B5EF4-FFF2-40B4-BE49-F238E27FC236}">
              <a16:creationId xmlns="" xmlns:a16="http://schemas.microsoft.com/office/drawing/2014/main" id="{00000000-0008-0000-0000-00005E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07" name="Text Box 394360">
          <a:extLst>
            <a:ext uri="{FF2B5EF4-FFF2-40B4-BE49-F238E27FC236}">
              <a16:creationId xmlns="" xmlns:a16="http://schemas.microsoft.com/office/drawing/2014/main" id="{00000000-0008-0000-0000-00005F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08" name="Text Box 394744">
          <a:extLst>
            <a:ext uri="{FF2B5EF4-FFF2-40B4-BE49-F238E27FC236}">
              <a16:creationId xmlns="" xmlns:a16="http://schemas.microsoft.com/office/drawing/2014/main" id="{00000000-0008-0000-0000-000060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09" name="Text Box 394360">
          <a:extLst>
            <a:ext uri="{FF2B5EF4-FFF2-40B4-BE49-F238E27FC236}">
              <a16:creationId xmlns="" xmlns:a16="http://schemas.microsoft.com/office/drawing/2014/main" id="{00000000-0008-0000-0000-000061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10" name="Text Box 394744">
          <a:extLst>
            <a:ext uri="{FF2B5EF4-FFF2-40B4-BE49-F238E27FC236}">
              <a16:creationId xmlns="" xmlns:a16="http://schemas.microsoft.com/office/drawing/2014/main" id="{00000000-0008-0000-0000-000062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11" name="Text Box 394360">
          <a:extLst>
            <a:ext uri="{FF2B5EF4-FFF2-40B4-BE49-F238E27FC236}">
              <a16:creationId xmlns="" xmlns:a16="http://schemas.microsoft.com/office/drawing/2014/main" id="{00000000-0008-0000-0000-000063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12" name="Text Box 394744">
          <a:extLst>
            <a:ext uri="{FF2B5EF4-FFF2-40B4-BE49-F238E27FC236}">
              <a16:creationId xmlns="" xmlns:a16="http://schemas.microsoft.com/office/drawing/2014/main" id="{00000000-0008-0000-0000-000064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13" name="Text Box 394360">
          <a:extLst>
            <a:ext uri="{FF2B5EF4-FFF2-40B4-BE49-F238E27FC236}">
              <a16:creationId xmlns="" xmlns:a16="http://schemas.microsoft.com/office/drawing/2014/main" id="{00000000-0008-0000-0000-000065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14" name="Text Box 394744">
          <a:extLst>
            <a:ext uri="{FF2B5EF4-FFF2-40B4-BE49-F238E27FC236}">
              <a16:creationId xmlns="" xmlns:a16="http://schemas.microsoft.com/office/drawing/2014/main" id="{00000000-0008-0000-0000-000066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15" name="Text Box 394360">
          <a:extLst>
            <a:ext uri="{FF2B5EF4-FFF2-40B4-BE49-F238E27FC236}">
              <a16:creationId xmlns="" xmlns:a16="http://schemas.microsoft.com/office/drawing/2014/main" id="{00000000-0008-0000-0000-000067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16" name="Text Box 394744">
          <a:extLst>
            <a:ext uri="{FF2B5EF4-FFF2-40B4-BE49-F238E27FC236}">
              <a16:creationId xmlns="" xmlns:a16="http://schemas.microsoft.com/office/drawing/2014/main" id="{00000000-0008-0000-0000-000068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17" name="Text Box 394360">
          <a:extLst>
            <a:ext uri="{FF2B5EF4-FFF2-40B4-BE49-F238E27FC236}">
              <a16:creationId xmlns="" xmlns:a16="http://schemas.microsoft.com/office/drawing/2014/main" id="{00000000-0008-0000-0000-000069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18" name="Text Box 394744">
          <a:extLst>
            <a:ext uri="{FF2B5EF4-FFF2-40B4-BE49-F238E27FC236}">
              <a16:creationId xmlns="" xmlns:a16="http://schemas.microsoft.com/office/drawing/2014/main" id="{00000000-0008-0000-0000-00006A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19" name="Text Box 394360">
          <a:extLst>
            <a:ext uri="{FF2B5EF4-FFF2-40B4-BE49-F238E27FC236}">
              <a16:creationId xmlns="" xmlns:a16="http://schemas.microsoft.com/office/drawing/2014/main" id="{00000000-0008-0000-0000-00006B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20" name="Text Box 394744">
          <a:extLst>
            <a:ext uri="{FF2B5EF4-FFF2-40B4-BE49-F238E27FC236}">
              <a16:creationId xmlns="" xmlns:a16="http://schemas.microsoft.com/office/drawing/2014/main" id="{00000000-0008-0000-0000-00006C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21" name="Text Box 394360">
          <a:extLst>
            <a:ext uri="{FF2B5EF4-FFF2-40B4-BE49-F238E27FC236}">
              <a16:creationId xmlns="" xmlns:a16="http://schemas.microsoft.com/office/drawing/2014/main" id="{00000000-0008-0000-0000-00006D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22" name="Text Box 394744">
          <a:extLst>
            <a:ext uri="{FF2B5EF4-FFF2-40B4-BE49-F238E27FC236}">
              <a16:creationId xmlns="" xmlns:a16="http://schemas.microsoft.com/office/drawing/2014/main" id="{00000000-0008-0000-0000-00006E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23" name="Text Box 394360">
          <a:extLst>
            <a:ext uri="{FF2B5EF4-FFF2-40B4-BE49-F238E27FC236}">
              <a16:creationId xmlns="" xmlns:a16="http://schemas.microsoft.com/office/drawing/2014/main" id="{00000000-0008-0000-0000-00006F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24" name="Text Box 394744">
          <a:extLst>
            <a:ext uri="{FF2B5EF4-FFF2-40B4-BE49-F238E27FC236}">
              <a16:creationId xmlns="" xmlns:a16="http://schemas.microsoft.com/office/drawing/2014/main" id="{00000000-0008-0000-0000-000070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25" name="Text Box 394360">
          <a:extLst>
            <a:ext uri="{FF2B5EF4-FFF2-40B4-BE49-F238E27FC236}">
              <a16:creationId xmlns="" xmlns:a16="http://schemas.microsoft.com/office/drawing/2014/main" id="{00000000-0008-0000-0000-000071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26" name="Text Box 394744">
          <a:extLst>
            <a:ext uri="{FF2B5EF4-FFF2-40B4-BE49-F238E27FC236}">
              <a16:creationId xmlns="" xmlns:a16="http://schemas.microsoft.com/office/drawing/2014/main" id="{00000000-0008-0000-0000-000072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27" name="Text Box 394360">
          <a:extLst>
            <a:ext uri="{FF2B5EF4-FFF2-40B4-BE49-F238E27FC236}">
              <a16:creationId xmlns="" xmlns:a16="http://schemas.microsoft.com/office/drawing/2014/main" id="{00000000-0008-0000-0000-000073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28" name="Text Box 394744">
          <a:extLst>
            <a:ext uri="{FF2B5EF4-FFF2-40B4-BE49-F238E27FC236}">
              <a16:creationId xmlns="" xmlns:a16="http://schemas.microsoft.com/office/drawing/2014/main" id="{00000000-0008-0000-0000-000074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29" name="Text Box 394360">
          <a:extLst>
            <a:ext uri="{FF2B5EF4-FFF2-40B4-BE49-F238E27FC236}">
              <a16:creationId xmlns="" xmlns:a16="http://schemas.microsoft.com/office/drawing/2014/main" id="{00000000-0008-0000-0000-000075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30" name="Text Box 394744">
          <a:extLst>
            <a:ext uri="{FF2B5EF4-FFF2-40B4-BE49-F238E27FC236}">
              <a16:creationId xmlns="" xmlns:a16="http://schemas.microsoft.com/office/drawing/2014/main" id="{00000000-0008-0000-0000-000076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31" name="Text Box 394360">
          <a:extLst>
            <a:ext uri="{FF2B5EF4-FFF2-40B4-BE49-F238E27FC236}">
              <a16:creationId xmlns="" xmlns:a16="http://schemas.microsoft.com/office/drawing/2014/main" id="{00000000-0008-0000-0000-000077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32" name="Text Box 394744">
          <a:extLst>
            <a:ext uri="{FF2B5EF4-FFF2-40B4-BE49-F238E27FC236}">
              <a16:creationId xmlns="" xmlns:a16="http://schemas.microsoft.com/office/drawing/2014/main" id="{00000000-0008-0000-0000-000078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33" name="Text Box 394360">
          <a:extLst>
            <a:ext uri="{FF2B5EF4-FFF2-40B4-BE49-F238E27FC236}">
              <a16:creationId xmlns="" xmlns:a16="http://schemas.microsoft.com/office/drawing/2014/main" id="{00000000-0008-0000-0000-000079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34" name="Text Box 394744">
          <a:extLst>
            <a:ext uri="{FF2B5EF4-FFF2-40B4-BE49-F238E27FC236}">
              <a16:creationId xmlns="" xmlns:a16="http://schemas.microsoft.com/office/drawing/2014/main" id="{00000000-0008-0000-0000-00007A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35" name="Text Box 394360">
          <a:extLst>
            <a:ext uri="{FF2B5EF4-FFF2-40B4-BE49-F238E27FC236}">
              <a16:creationId xmlns="" xmlns:a16="http://schemas.microsoft.com/office/drawing/2014/main" id="{00000000-0008-0000-0000-00007B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36" name="Text Box 394744">
          <a:extLst>
            <a:ext uri="{FF2B5EF4-FFF2-40B4-BE49-F238E27FC236}">
              <a16:creationId xmlns="" xmlns:a16="http://schemas.microsoft.com/office/drawing/2014/main" id="{00000000-0008-0000-0000-00007C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37" name="Text Box 394360">
          <a:extLst>
            <a:ext uri="{FF2B5EF4-FFF2-40B4-BE49-F238E27FC236}">
              <a16:creationId xmlns="" xmlns:a16="http://schemas.microsoft.com/office/drawing/2014/main" id="{00000000-0008-0000-0000-00007D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38" name="Text Box 394744">
          <a:extLst>
            <a:ext uri="{FF2B5EF4-FFF2-40B4-BE49-F238E27FC236}">
              <a16:creationId xmlns="" xmlns:a16="http://schemas.microsoft.com/office/drawing/2014/main" id="{00000000-0008-0000-0000-00007E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39" name="Text Box 394360">
          <a:extLst>
            <a:ext uri="{FF2B5EF4-FFF2-40B4-BE49-F238E27FC236}">
              <a16:creationId xmlns="" xmlns:a16="http://schemas.microsoft.com/office/drawing/2014/main" id="{00000000-0008-0000-0000-00007F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40" name="Text Box 394744">
          <a:extLst>
            <a:ext uri="{FF2B5EF4-FFF2-40B4-BE49-F238E27FC236}">
              <a16:creationId xmlns="" xmlns:a16="http://schemas.microsoft.com/office/drawing/2014/main" id="{00000000-0008-0000-0000-000080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41" name="Text Box 394360">
          <a:extLst>
            <a:ext uri="{FF2B5EF4-FFF2-40B4-BE49-F238E27FC236}">
              <a16:creationId xmlns="" xmlns:a16="http://schemas.microsoft.com/office/drawing/2014/main" id="{00000000-0008-0000-0000-000081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42" name="Text Box 394744">
          <a:extLst>
            <a:ext uri="{FF2B5EF4-FFF2-40B4-BE49-F238E27FC236}">
              <a16:creationId xmlns="" xmlns:a16="http://schemas.microsoft.com/office/drawing/2014/main" id="{00000000-0008-0000-0000-000082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43" name="Text Box 39474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44" name="Text Box 394360">
          <a:extLst>
            <a:ext uri="{FF2B5EF4-FFF2-40B4-BE49-F238E27FC236}">
              <a16:creationId xmlns="" xmlns:a16="http://schemas.microsoft.com/office/drawing/2014/main" id="{00000000-0008-0000-0000-000084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45" name="Text Box 39474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46" name="Text Box 394360">
          <a:extLst>
            <a:ext uri="{FF2B5EF4-FFF2-40B4-BE49-F238E27FC236}">
              <a16:creationId xmlns="" xmlns:a16="http://schemas.microsoft.com/office/drawing/2014/main" id="{00000000-0008-0000-0000-000086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47" name="Text Box 39474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48" name="Text Box 394360">
          <a:extLst>
            <a:ext uri="{FF2B5EF4-FFF2-40B4-BE49-F238E27FC236}">
              <a16:creationId xmlns="" xmlns:a16="http://schemas.microsoft.com/office/drawing/2014/main" id="{00000000-0008-0000-0000-000088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49" name="Text Box 39474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50" name="Text Box 394360">
          <a:extLst>
            <a:ext uri="{FF2B5EF4-FFF2-40B4-BE49-F238E27FC236}">
              <a16:creationId xmlns="" xmlns:a16="http://schemas.microsoft.com/office/drawing/2014/main" id="{00000000-0008-0000-0000-00008A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51" name="Text Box 39474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52" name="Text Box 394360">
          <a:extLst>
            <a:ext uri="{FF2B5EF4-FFF2-40B4-BE49-F238E27FC236}">
              <a16:creationId xmlns="" xmlns:a16="http://schemas.microsoft.com/office/drawing/2014/main" id="{00000000-0008-0000-0000-00008C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53" name="Text Box 39474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54" name="Text Box 394360">
          <a:extLst>
            <a:ext uri="{FF2B5EF4-FFF2-40B4-BE49-F238E27FC236}">
              <a16:creationId xmlns="" xmlns:a16="http://schemas.microsoft.com/office/drawing/2014/main" id="{00000000-0008-0000-0000-00008E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55" name="Text Box 39474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56" name="Text Box 394360">
          <a:extLst>
            <a:ext uri="{FF2B5EF4-FFF2-40B4-BE49-F238E27FC236}">
              <a16:creationId xmlns="" xmlns:a16="http://schemas.microsoft.com/office/drawing/2014/main" id="{00000000-0008-0000-0000-000090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57" name="Text Box 39474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58" name="Text Box 394360">
          <a:extLst>
            <a:ext uri="{FF2B5EF4-FFF2-40B4-BE49-F238E27FC236}">
              <a16:creationId xmlns="" xmlns:a16="http://schemas.microsoft.com/office/drawing/2014/main" id="{00000000-0008-0000-0000-000092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59" name="Text Box 39474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60" name="Text Box 394360">
          <a:extLst>
            <a:ext uri="{FF2B5EF4-FFF2-40B4-BE49-F238E27FC236}">
              <a16:creationId xmlns="" xmlns:a16="http://schemas.microsoft.com/office/drawing/2014/main" id="{00000000-0008-0000-0000-000094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61" name="Text Box 39474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62" name="Text Box 394360">
          <a:extLst>
            <a:ext uri="{FF2B5EF4-FFF2-40B4-BE49-F238E27FC236}">
              <a16:creationId xmlns="" xmlns:a16="http://schemas.microsoft.com/office/drawing/2014/main" id="{00000000-0008-0000-0000-000096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63" name="Text Box 39474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64" name="Text Box 394360">
          <a:extLst>
            <a:ext uri="{FF2B5EF4-FFF2-40B4-BE49-F238E27FC236}">
              <a16:creationId xmlns="" xmlns:a16="http://schemas.microsoft.com/office/drawing/2014/main" id="{00000000-0008-0000-0000-000098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65" name="Text Box 39474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666" name="Text Box 394360">
          <a:extLst>
            <a:ext uri="{FF2B5EF4-FFF2-40B4-BE49-F238E27FC236}">
              <a16:creationId xmlns="" xmlns:a16="http://schemas.microsoft.com/office/drawing/2014/main" id="{00000000-0008-0000-0000-00009A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667" name="Text Box 394744">
          <a:extLst>
            <a:ext uri="{FF2B5EF4-FFF2-40B4-BE49-F238E27FC236}">
              <a16:creationId xmlns="" xmlns:a16="http://schemas.microsoft.com/office/drawing/2014/main" id="{00000000-0008-0000-0000-00009B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668" name="Text Box 394360">
          <a:extLst>
            <a:ext uri="{FF2B5EF4-FFF2-40B4-BE49-F238E27FC236}">
              <a16:creationId xmlns="" xmlns:a16="http://schemas.microsoft.com/office/drawing/2014/main" id="{00000000-0008-0000-0000-00009C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669" name="Text Box 394744">
          <a:extLst>
            <a:ext uri="{FF2B5EF4-FFF2-40B4-BE49-F238E27FC236}">
              <a16:creationId xmlns="" xmlns:a16="http://schemas.microsoft.com/office/drawing/2014/main" id="{00000000-0008-0000-0000-00009D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670" name="Text Box 394360">
          <a:extLst>
            <a:ext uri="{FF2B5EF4-FFF2-40B4-BE49-F238E27FC236}">
              <a16:creationId xmlns="" xmlns:a16="http://schemas.microsoft.com/office/drawing/2014/main" id="{00000000-0008-0000-0000-00009E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671" name="Text Box 394744">
          <a:extLst>
            <a:ext uri="{FF2B5EF4-FFF2-40B4-BE49-F238E27FC236}">
              <a16:creationId xmlns="" xmlns:a16="http://schemas.microsoft.com/office/drawing/2014/main" id="{00000000-0008-0000-0000-00009F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72" name="Text Box 394360">
          <a:extLst>
            <a:ext uri="{FF2B5EF4-FFF2-40B4-BE49-F238E27FC236}">
              <a16:creationId xmlns="" xmlns:a16="http://schemas.microsoft.com/office/drawing/2014/main" id="{00000000-0008-0000-0000-0000A0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73" name="Text Box 394744">
          <a:extLst>
            <a:ext uri="{FF2B5EF4-FFF2-40B4-BE49-F238E27FC236}">
              <a16:creationId xmlns="" xmlns:a16="http://schemas.microsoft.com/office/drawing/2014/main" id="{00000000-0008-0000-0000-0000A1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74" name="Text Box 394360">
          <a:extLst>
            <a:ext uri="{FF2B5EF4-FFF2-40B4-BE49-F238E27FC236}">
              <a16:creationId xmlns="" xmlns:a16="http://schemas.microsoft.com/office/drawing/2014/main" id="{00000000-0008-0000-0000-0000A2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75" name="Text Box 394744">
          <a:extLst>
            <a:ext uri="{FF2B5EF4-FFF2-40B4-BE49-F238E27FC236}">
              <a16:creationId xmlns="" xmlns:a16="http://schemas.microsoft.com/office/drawing/2014/main" id="{00000000-0008-0000-0000-0000A3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76" name="Text Box 394360">
          <a:extLst>
            <a:ext uri="{FF2B5EF4-FFF2-40B4-BE49-F238E27FC236}">
              <a16:creationId xmlns="" xmlns:a16="http://schemas.microsoft.com/office/drawing/2014/main" id="{00000000-0008-0000-0000-0000A4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77" name="Text Box 394744">
          <a:extLst>
            <a:ext uri="{FF2B5EF4-FFF2-40B4-BE49-F238E27FC236}">
              <a16:creationId xmlns="" xmlns:a16="http://schemas.microsoft.com/office/drawing/2014/main" id="{00000000-0008-0000-0000-0000A5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78" name="Text Box 394360">
          <a:extLst>
            <a:ext uri="{FF2B5EF4-FFF2-40B4-BE49-F238E27FC236}">
              <a16:creationId xmlns="" xmlns:a16="http://schemas.microsoft.com/office/drawing/2014/main" id="{00000000-0008-0000-0000-0000A6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79" name="Text Box 394744">
          <a:extLst>
            <a:ext uri="{FF2B5EF4-FFF2-40B4-BE49-F238E27FC236}">
              <a16:creationId xmlns="" xmlns:a16="http://schemas.microsoft.com/office/drawing/2014/main" id="{00000000-0008-0000-0000-0000A7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80" name="Text Box 394360">
          <a:extLst>
            <a:ext uri="{FF2B5EF4-FFF2-40B4-BE49-F238E27FC236}">
              <a16:creationId xmlns="" xmlns:a16="http://schemas.microsoft.com/office/drawing/2014/main" id="{00000000-0008-0000-0000-0000A8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81" name="Text Box 394744">
          <a:extLst>
            <a:ext uri="{FF2B5EF4-FFF2-40B4-BE49-F238E27FC236}">
              <a16:creationId xmlns="" xmlns:a16="http://schemas.microsoft.com/office/drawing/2014/main" id="{00000000-0008-0000-0000-0000A9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82" name="Text Box 394360">
          <a:extLst>
            <a:ext uri="{FF2B5EF4-FFF2-40B4-BE49-F238E27FC236}">
              <a16:creationId xmlns="" xmlns:a16="http://schemas.microsoft.com/office/drawing/2014/main" id="{00000000-0008-0000-0000-0000AA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83" name="Text Box 394744">
          <a:extLst>
            <a:ext uri="{FF2B5EF4-FFF2-40B4-BE49-F238E27FC236}">
              <a16:creationId xmlns="" xmlns:a16="http://schemas.microsoft.com/office/drawing/2014/main" id="{00000000-0008-0000-0000-0000AB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84" name="Text Box 394360">
          <a:extLst>
            <a:ext uri="{FF2B5EF4-FFF2-40B4-BE49-F238E27FC236}">
              <a16:creationId xmlns="" xmlns:a16="http://schemas.microsoft.com/office/drawing/2014/main" id="{00000000-0008-0000-0000-0000AC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85" name="Text Box 394744">
          <a:extLst>
            <a:ext uri="{FF2B5EF4-FFF2-40B4-BE49-F238E27FC236}">
              <a16:creationId xmlns="" xmlns:a16="http://schemas.microsoft.com/office/drawing/2014/main" id="{00000000-0008-0000-0000-0000AD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86" name="Text Box 394360">
          <a:extLst>
            <a:ext uri="{FF2B5EF4-FFF2-40B4-BE49-F238E27FC236}">
              <a16:creationId xmlns="" xmlns:a16="http://schemas.microsoft.com/office/drawing/2014/main" id="{00000000-0008-0000-0000-0000AE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87" name="Text Box 394744">
          <a:extLst>
            <a:ext uri="{FF2B5EF4-FFF2-40B4-BE49-F238E27FC236}">
              <a16:creationId xmlns="" xmlns:a16="http://schemas.microsoft.com/office/drawing/2014/main" id="{00000000-0008-0000-0000-0000AF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88" name="Text Box 394360">
          <a:extLst>
            <a:ext uri="{FF2B5EF4-FFF2-40B4-BE49-F238E27FC236}">
              <a16:creationId xmlns="" xmlns:a16="http://schemas.microsoft.com/office/drawing/2014/main" id="{00000000-0008-0000-0000-0000B0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89" name="Text Box 394744">
          <a:extLst>
            <a:ext uri="{FF2B5EF4-FFF2-40B4-BE49-F238E27FC236}">
              <a16:creationId xmlns="" xmlns:a16="http://schemas.microsoft.com/office/drawing/2014/main" id="{00000000-0008-0000-0000-0000B1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90" name="Text Box 394360">
          <a:extLst>
            <a:ext uri="{FF2B5EF4-FFF2-40B4-BE49-F238E27FC236}">
              <a16:creationId xmlns="" xmlns:a16="http://schemas.microsoft.com/office/drawing/2014/main" id="{00000000-0008-0000-0000-0000B2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91" name="Text Box 394744">
          <a:extLst>
            <a:ext uri="{FF2B5EF4-FFF2-40B4-BE49-F238E27FC236}">
              <a16:creationId xmlns="" xmlns:a16="http://schemas.microsoft.com/office/drawing/2014/main" id="{00000000-0008-0000-0000-0000B3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92" name="Text Box 394360">
          <a:extLst>
            <a:ext uri="{FF2B5EF4-FFF2-40B4-BE49-F238E27FC236}">
              <a16:creationId xmlns="" xmlns:a16="http://schemas.microsoft.com/office/drawing/2014/main" id="{00000000-0008-0000-0000-0000B4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93" name="Text Box 394744">
          <a:extLst>
            <a:ext uri="{FF2B5EF4-FFF2-40B4-BE49-F238E27FC236}">
              <a16:creationId xmlns="" xmlns:a16="http://schemas.microsoft.com/office/drawing/2014/main" id="{00000000-0008-0000-0000-0000B5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94" name="Text Box 394360">
          <a:extLst>
            <a:ext uri="{FF2B5EF4-FFF2-40B4-BE49-F238E27FC236}">
              <a16:creationId xmlns="" xmlns:a16="http://schemas.microsoft.com/office/drawing/2014/main" id="{00000000-0008-0000-0000-0000B6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695" name="Text Box 394744">
          <a:extLst>
            <a:ext uri="{FF2B5EF4-FFF2-40B4-BE49-F238E27FC236}">
              <a16:creationId xmlns="" xmlns:a16="http://schemas.microsoft.com/office/drawing/2014/main" id="{00000000-0008-0000-0000-0000B7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96" name="Text Box 394360">
          <a:extLst>
            <a:ext uri="{FF2B5EF4-FFF2-40B4-BE49-F238E27FC236}">
              <a16:creationId xmlns="" xmlns:a16="http://schemas.microsoft.com/office/drawing/2014/main" id="{00000000-0008-0000-0000-0000B8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97" name="Text Box 394744">
          <a:extLst>
            <a:ext uri="{FF2B5EF4-FFF2-40B4-BE49-F238E27FC236}">
              <a16:creationId xmlns="" xmlns:a16="http://schemas.microsoft.com/office/drawing/2014/main" id="{00000000-0008-0000-0000-0000B9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98" name="Text Box 394360">
          <a:extLst>
            <a:ext uri="{FF2B5EF4-FFF2-40B4-BE49-F238E27FC236}">
              <a16:creationId xmlns="" xmlns:a16="http://schemas.microsoft.com/office/drawing/2014/main" id="{00000000-0008-0000-0000-0000BA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699" name="Text Box 394744">
          <a:extLst>
            <a:ext uri="{FF2B5EF4-FFF2-40B4-BE49-F238E27FC236}">
              <a16:creationId xmlns="" xmlns:a16="http://schemas.microsoft.com/office/drawing/2014/main" id="{00000000-0008-0000-0000-0000BB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00" name="Text Box 394360">
          <a:extLst>
            <a:ext uri="{FF2B5EF4-FFF2-40B4-BE49-F238E27FC236}">
              <a16:creationId xmlns="" xmlns:a16="http://schemas.microsoft.com/office/drawing/2014/main" id="{00000000-0008-0000-0000-0000BC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01" name="Text Box 394744">
          <a:extLst>
            <a:ext uri="{FF2B5EF4-FFF2-40B4-BE49-F238E27FC236}">
              <a16:creationId xmlns="" xmlns:a16="http://schemas.microsoft.com/office/drawing/2014/main" id="{00000000-0008-0000-0000-0000BD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02" name="Text Box 394360">
          <a:extLst>
            <a:ext uri="{FF2B5EF4-FFF2-40B4-BE49-F238E27FC236}">
              <a16:creationId xmlns="" xmlns:a16="http://schemas.microsoft.com/office/drawing/2014/main" id="{00000000-0008-0000-0000-0000BE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03" name="Text Box 394744">
          <a:extLst>
            <a:ext uri="{FF2B5EF4-FFF2-40B4-BE49-F238E27FC236}">
              <a16:creationId xmlns="" xmlns:a16="http://schemas.microsoft.com/office/drawing/2014/main" id="{00000000-0008-0000-0000-0000BF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04" name="Text Box 394360">
          <a:extLst>
            <a:ext uri="{FF2B5EF4-FFF2-40B4-BE49-F238E27FC236}">
              <a16:creationId xmlns="" xmlns:a16="http://schemas.microsoft.com/office/drawing/2014/main" id="{00000000-0008-0000-0000-0000C0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05" name="Text Box 394744">
          <a:extLst>
            <a:ext uri="{FF2B5EF4-FFF2-40B4-BE49-F238E27FC236}">
              <a16:creationId xmlns="" xmlns:a16="http://schemas.microsoft.com/office/drawing/2014/main" id="{00000000-0008-0000-0000-0000C1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06" name="Text Box 394360">
          <a:extLst>
            <a:ext uri="{FF2B5EF4-FFF2-40B4-BE49-F238E27FC236}">
              <a16:creationId xmlns="" xmlns:a16="http://schemas.microsoft.com/office/drawing/2014/main" id="{00000000-0008-0000-0000-0000C2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07" name="Text Box 394744">
          <a:extLst>
            <a:ext uri="{FF2B5EF4-FFF2-40B4-BE49-F238E27FC236}">
              <a16:creationId xmlns="" xmlns:a16="http://schemas.microsoft.com/office/drawing/2014/main" id="{00000000-0008-0000-0000-0000C3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08" name="Text Box 394360">
          <a:extLst>
            <a:ext uri="{FF2B5EF4-FFF2-40B4-BE49-F238E27FC236}">
              <a16:creationId xmlns="" xmlns:a16="http://schemas.microsoft.com/office/drawing/2014/main" id="{00000000-0008-0000-0000-0000C4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09" name="Text Box 394744">
          <a:extLst>
            <a:ext uri="{FF2B5EF4-FFF2-40B4-BE49-F238E27FC236}">
              <a16:creationId xmlns="" xmlns:a16="http://schemas.microsoft.com/office/drawing/2014/main" id="{00000000-0008-0000-0000-0000C5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10" name="Text Box 394360">
          <a:extLst>
            <a:ext uri="{FF2B5EF4-FFF2-40B4-BE49-F238E27FC236}">
              <a16:creationId xmlns="" xmlns:a16="http://schemas.microsoft.com/office/drawing/2014/main" id="{00000000-0008-0000-0000-0000C6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11" name="Text Box 394744">
          <a:extLst>
            <a:ext uri="{FF2B5EF4-FFF2-40B4-BE49-F238E27FC236}">
              <a16:creationId xmlns="" xmlns:a16="http://schemas.microsoft.com/office/drawing/2014/main" id="{00000000-0008-0000-0000-0000C7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12" name="Text Box 394360">
          <a:extLst>
            <a:ext uri="{FF2B5EF4-FFF2-40B4-BE49-F238E27FC236}">
              <a16:creationId xmlns="" xmlns:a16="http://schemas.microsoft.com/office/drawing/2014/main" id="{00000000-0008-0000-0000-0000C8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13" name="Text Box 394744">
          <a:extLst>
            <a:ext uri="{FF2B5EF4-FFF2-40B4-BE49-F238E27FC236}">
              <a16:creationId xmlns="" xmlns:a16="http://schemas.microsoft.com/office/drawing/2014/main" id="{00000000-0008-0000-0000-0000C9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14" name="Text Box 394360">
          <a:extLst>
            <a:ext uri="{FF2B5EF4-FFF2-40B4-BE49-F238E27FC236}">
              <a16:creationId xmlns="" xmlns:a16="http://schemas.microsoft.com/office/drawing/2014/main" id="{00000000-0008-0000-0000-0000CA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15" name="Text Box 394744">
          <a:extLst>
            <a:ext uri="{FF2B5EF4-FFF2-40B4-BE49-F238E27FC236}">
              <a16:creationId xmlns="" xmlns:a16="http://schemas.microsoft.com/office/drawing/2014/main" id="{00000000-0008-0000-0000-0000CB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16" name="Text Box 394360">
          <a:extLst>
            <a:ext uri="{FF2B5EF4-FFF2-40B4-BE49-F238E27FC236}">
              <a16:creationId xmlns="" xmlns:a16="http://schemas.microsoft.com/office/drawing/2014/main" id="{00000000-0008-0000-0000-0000CC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17" name="Text Box 394744">
          <a:extLst>
            <a:ext uri="{FF2B5EF4-FFF2-40B4-BE49-F238E27FC236}">
              <a16:creationId xmlns="" xmlns:a16="http://schemas.microsoft.com/office/drawing/2014/main" id="{00000000-0008-0000-0000-0000CD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18" name="Text Box 394360">
          <a:extLst>
            <a:ext uri="{FF2B5EF4-FFF2-40B4-BE49-F238E27FC236}">
              <a16:creationId xmlns="" xmlns:a16="http://schemas.microsoft.com/office/drawing/2014/main" id="{00000000-0008-0000-0000-0000CE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19" name="Text Box 394744">
          <a:extLst>
            <a:ext uri="{FF2B5EF4-FFF2-40B4-BE49-F238E27FC236}">
              <a16:creationId xmlns="" xmlns:a16="http://schemas.microsoft.com/office/drawing/2014/main" id="{00000000-0008-0000-0000-0000CF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20" name="Text Box 394360">
          <a:extLst>
            <a:ext uri="{FF2B5EF4-FFF2-40B4-BE49-F238E27FC236}">
              <a16:creationId xmlns="" xmlns:a16="http://schemas.microsoft.com/office/drawing/2014/main" id="{00000000-0008-0000-0000-0000D0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21" name="Text Box 394744">
          <a:extLst>
            <a:ext uri="{FF2B5EF4-FFF2-40B4-BE49-F238E27FC236}">
              <a16:creationId xmlns="" xmlns:a16="http://schemas.microsoft.com/office/drawing/2014/main" id="{00000000-0008-0000-0000-0000D1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22" name="Text Box 394360">
          <a:extLst>
            <a:ext uri="{FF2B5EF4-FFF2-40B4-BE49-F238E27FC236}">
              <a16:creationId xmlns="" xmlns:a16="http://schemas.microsoft.com/office/drawing/2014/main" id="{00000000-0008-0000-0000-0000D2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23" name="Text Box 394744">
          <a:extLst>
            <a:ext uri="{FF2B5EF4-FFF2-40B4-BE49-F238E27FC236}">
              <a16:creationId xmlns="" xmlns:a16="http://schemas.microsoft.com/office/drawing/2014/main" id="{00000000-0008-0000-0000-0000D3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24" name="Text Box 394360">
          <a:extLst>
            <a:ext uri="{FF2B5EF4-FFF2-40B4-BE49-F238E27FC236}">
              <a16:creationId xmlns="" xmlns:a16="http://schemas.microsoft.com/office/drawing/2014/main" id="{00000000-0008-0000-0000-0000D4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25" name="Text Box 394744">
          <a:extLst>
            <a:ext uri="{FF2B5EF4-FFF2-40B4-BE49-F238E27FC236}">
              <a16:creationId xmlns="" xmlns:a16="http://schemas.microsoft.com/office/drawing/2014/main" id="{00000000-0008-0000-0000-0000D5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26" name="Text Box 394360">
          <a:extLst>
            <a:ext uri="{FF2B5EF4-FFF2-40B4-BE49-F238E27FC236}">
              <a16:creationId xmlns="" xmlns:a16="http://schemas.microsoft.com/office/drawing/2014/main" id="{00000000-0008-0000-0000-0000D6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27" name="Text Box 394744">
          <a:extLst>
            <a:ext uri="{FF2B5EF4-FFF2-40B4-BE49-F238E27FC236}">
              <a16:creationId xmlns="" xmlns:a16="http://schemas.microsoft.com/office/drawing/2014/main" id="{00000000-0008-0000-0000-0000D7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28" name="Text Box 394360">
          <a:extLst>
            <a:ext uri="{FF2B5EF4-FFF2-40B4-BE49-F238E27FC236}">
              <a16:creationId xmlns="" xmlns:a16="http://schemas.microsoft.com/office/drawing/2014/main" id="{00000000-0008-0000-0000-0000D8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29" name="Text Box 394744">
          <a:extLst>
            <a:ext uri="{FF2B5EF4-FFF2-40B4-BE49-F238E27FC236}">
              <a16:creationId xmlns="" xmlns:a16="http://schemas.microsoft.com/office/drawing/2014/main" id="{00000000-0008-0000-0000-0000D9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30" name="Text Box 394360">
          <a:extLst>
            <a:ext uri="{FF2B5EF4-FFF2-40B4-BE49-F238E27FC236}">
              <a16:creationId xmlns="" xmlns:a16="http://schemas.microsoft.com/office/drawing/2014/main" id="{00000000-0008-0000-0000-0000DA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31" name="Text Box 394744">
          <a:extLst>
            <a:ext uri="{FF2B5EF4-FFF2-40B4-BE49-F238E27FC236}">
              <a16:creationId xmlns="" xmlns:a16="http://schemas.microsoft.com/office/drawing/2014/main" id="{00000000-0008-0000-0000-0000DB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32" name="Text Box 394360">
          <a:extLst>
            <a:ext uri="{FF2B5EF4-FFF2-40B4-BE49-F238E27FC236}">
              <a16:creationId xmlns="" xmlns:a16="http://schemas.microsoft.com/office/drawing/2014/main" id="{00000000-0008-0000-0000-0000DC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33" name="Text Box 394744">
          <a:extLst>
            <a:ext uri="{FF2B5EF4-FFF2-40B4-BE49-F238E27FC236}">
              <a16:creationId xmlns="" xmlns:a16="http://schemas.microsoft.com/office/drawing/2014/main" id="{00000000-0008-0000-0000-0000DD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34" name="Text Box 394360">
          <a:extLst>
            <a:ext uri="{FF2B5EF4-FFF2-40B4-BE49-F238E27FC236}">
              <a16:creationId xmlns="" xmlns:a16="http://schemas.microsoft.com/office/drawing/2014/main" id="{00000000-0008-0000-0000-0000DE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35" name="Text Box 394744">
          <a:extLst>
            <a:ext uri="{FF2B5EF4-FFF2-40B4-BE49-F238E27FC236}">
              <a16:creationId xmlns="" xmlns:a16="http://schemas.microsoft.com/office/drawing/2014/main" id="{00000000-0008-0000-0000-0000DF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36" name="Text Box 394360">
          <a:extLst>
            <a:ext uri="{FF2B5EF4-FFF2-40B4-BE49-F238E27FC236}">
              <a16:creationId xmlns="" xmlns:a16="http://schemas.microsoft.com/office/drawing/2014/main" id="{00000000-0008-0000-0000-0000E0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37" name="Text Box 394744">
          <a:extLst>
            <a:ext uri="{FF2B5EF4-FFF2-40B4-BE49-F238E27FC236}">
              <a16:creationId xmlns="" xmlns:a16="http://schemas.microsoft.com/office/drawing/2014/main" id="{00000000-0008-0000-0000-0000E1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38" name="Text Box 394360">
          <a:extLst>
            <a:ext uri="{FF2B5EF4-FFF2-40B4-BE49-F238E27FC236}">
              <a16:creationId xmlns="" xmlns:a16="http://schemas.microsoft.com/office/drawing/2014/main" id="{00000000-0008-0000-0000-0000E2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39" name="Text Box 394744">
          <a:extLst>
            <a:ext uri="{FF2B5EF4-FFF2-40B4-BE49-F238E27FC236}">
              <a16:creationId xmlns="" xmlns:a16="http://schemas.microsoft.com/office/drawing/2014/main" id="{00000000-0008-0000-0000-0000E3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40" name="Text Box 394360">
          <a:extLst>
            <a:ext uri="{FF2B5EF4-FFF2-40B4-BE49-F238E27FC236}">
              <a16:creationId xmlns="" xmlns:a16="http://schemas.microsoft.com/office/drawing/2014/main" id="{00000000-0008-0000-0000-0000E4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41" name="Text Box 394744">
          <a:extLst>
            <a:ext uri="{FF2B5EF4-FFF2-40B4-BE49-F238E27FC236}">
              <a16:creationId xmlns="" xmlns:a16="http://schemas.microsoft.com/office/drawing/2014/main" id="{00000000-0008-0000-0000-0000E5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42" name="Text Box 394360">
          <a:extLst>
            <a:ext uri="{FF2B5EF4-FFF2-40B4-BE49-F238E27FC236}">
              <a16:creationId xmlns="" xmlns:a16="http://schemas.microsoft.com/office/drawing/2014/main" id="{00000000-0008-0000-0000-0000E6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43" name="Text Box 394744">
          <a:extLst>
            <a:ext uri="{FF2B5EF4-FFF2-40B4-BE49-F238E27FC236}">
              <a16:creationId xmlns="" xmlns:a16="http://schemas.microsoft.com/office/drawing/2014/main" id="{00000000-0008-0000-0000-0000E7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744" name="Text Box 394360">
          <a:extLst>
            <a:ext uri="{FF2B5EF4-FFF2-40B4-BE49-F238E27FC236}">
              <a16:creationId xmlns="" xmlns:a16="http://schemas.microsoft.com/office/drawing/2014/main" id="{00000000-0008-0000-0000-0000E8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745" name="Text Box 394744">
          <a:extLst>
            <a:ext uri="{FF2B5EF4-FFF2-40B4-BE49-F238E27FC236}">
              <a16:creationId xmlns="" xmlns:a16="http://schemas.microsoft.com/office/drawing/2014/main" id="{00000000-0008-0000-0000-0000E9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746" name="Text Box 394360">
          <a:extLst>
            <a:ext uri="{FF2B5EF4-FFF2-40B4-BE49-F238E27FC236}">
              <a16:creationId xmlns="" xmlns:a16="http://schemas.microsoft.com/office/drawing/2014/main" id="{00000000-0008-0000-0000-0000EA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747" name="Text Box 394744">
          <a:extLst>
            <a:ext uri="{FF2B5EF4-FFF2-40B4-BE49-F238E27FC236}">
              <a16:creationId xmlns="" xmlns:a16="http://schemas.microsoft.com/office/drawing/2014/main" id="{00000000-0008-0000-0000-0000EB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748" name="Text Box 394360">
          <a:extLst>
            <a:ext uri="{FF2B5EF4-FFF2-40B4-BE49-F238E27FC236}">
              <a16:creationId xmlns="" xmlns:a16="http://schemas.microsoft.com/office/drawing/2014/main" id="{00000000-0008-0000-0000-0000EC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749" name="Text Box 394744">
          <a:extLst>
            <a:ext uri="{FF2B5EF4-FFF2-40B4-BE49-F238E27FC236}">
              <a16:creationId xmlns="" xmlns:a16="http://schemas.microsoft.com/office/drawing/2014/main" id="{00000000-0008-0000-0000-0000ED02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50" name="Text Box 394360">
          <a:extLst>
            <a:ext uri="{FF2B5EF4-FFF2-40B4-BE49-F238E27FC236}">
              <a16:creationId xmlns="" xmlns:a16="http://schemas.microsoft.com/office/drawing/2014/main" id="{00000000-0008-0000-0000-0000EE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51" name="Text Box 394744">
          <a:extLst>
            <a:ext uri="{FF2B5EF4-FFF2-40B4-BE49-F238E27FC236}">
              <a16:creationId xmlns="" xmlns:a16="http://schemas.microsoft.com/office/drawing/2014/main" id="{00000000-0008-0000-0000-0000EF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52" name="Text Box 394360">
          <a:extLst>
            <a:ext uri="{FF2B5EF4-FFF2-40B4-BE49-F238E27FC236}">
              <a16:creationId xmlns="" xmlns:a16="http://schemas.microsoft.com/office/drawing/2014/main" id="{00000000-0008-0000-0000-0000F0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53" name="Text Box 394744">
          <a:extLst>
            <a:ext uri="{FF2B5EF4-FFF2-40B4-BE49-F238E27FC236}">
              <a16:creationId xmlns="" xmlns:a16="http://schemas.microsoft.com/office/drawing/2014/main" id="{00000000-0008-0000-0000-0000F1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54" name="Text Box 394360">
          <a:extLst>
            <a:ext uri="{FF2B5EF4-FFF2-40B4-BE49-F238E27FC236}">
              <a16:creationId xmlns="" xmlns:a16="http://schemas.microsoft.com/office/drawing/2014/main" id="{00000000-0008-0000-0000-0000F2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55" name="Text Box 394744">
          <a:extLst>
            <a:ext uri="{FF2B5EF4-FFF2-40B4-BE49-F238E27FC236}">
              <a16:creationId xmlns="" xmlns:a16="http://schemas.microsoft.com/office/drawing/2014/main" id="{00000000-0008-0000-0000-0000F3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56" name="Text Box 394360">
          <a:extLst>
            <a:ext uri="{FF2B5EF4-FFF2-40B4-BE49-F238E27FC236}">
              <a16:creationId xmlns="" xmlns:a16="http://schemas.microsoft.com/office/drawing/2014/main" id="{00000000-0008-0000-0000-0000F4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57" name="Text Box 394744">
          <a:extLst>
            <a:ext uri="{FF2B5EF4-FFF2-40B4-BE49-F238E27FC236}">
              <a16:creationId xmlns="" xmlns:a16="http://schemas.microsoft.com/office/drawing/2014/main" id="{00000000-0008-0000-0000-0000F5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58" name="Text Box 394360">
          <a:extLst>
            <a:ext uri="{FF2B5EF4-FFF2-40B4-BE49-F238E27FC236}">
              <a16:creationId xmlns="" xmlns:a16="http://schemas.microsoft.com/office/drawing/2014/main" id="{00000000-0008-0000-0000-0000F6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59" name="Text Box 394744">
          <a:extLst>
            <a:ext uri="{FF2B5EF4-FFF2-40B4-BE49-F238E27FC236}">
              <a16:creationId xmlns="" xmlns:a16="http://schemas.microsoft.com/office/drawing/2014/main" id="{00000000-0008-0000-0000-0000F7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60" name="Text Box 394360">
          <a:extLst>
            <a:ext uri="{FF2B5EF4-FFF2-40B4-BE49-F238E27FC236}">
              <a16:creationId xmlns="" xmlns:a16="http://schemas.microsoft.com/office/drawing/2014/main" id="{00000000-0008-0000-0000-0000F8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61" name="Text Box 394744">
          <a:extLst>
            <a:ext uri="{FF2B5EF4-FFF2-40B4-BE49-F238E27FC236}">
              <a16:creationId xmlns="" xmlns:a16="http://schemas.microsoft.com/office/drawing/2014/main" id="{00000000-0008-0000-0000-0000F902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62" name="Text Box 394360">
          <a:extLst>
            <a:ext uri="{FF2B5EF4-FFF2-40B4-BE49-F238E27FC236}">
              <a16:creationId xmlns="" xmlns:a16="http://schemas.microsoft.com/office/drawing/2014/main" id="{00000000-0008-0000-0000-0000FA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63" name="Text Box 394744">
          <a:extLst>
            <a:ext uri="{FF2B5EF4-FFF2-40B4-BE49-F238E27FC236}">
              <a16:creationId xmlns="" xmlns:a16="http://schemas.microsoft.com/office/drawing/2014/main" id="{00000000-0008-0000-0000-0000FB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64" name="Text Box 394360">
          <a:extLst>
            <a:ext uri="{FF2B5EF4-FFF2-40B4-BE49-F238E27FC236}">
              <a16:creationId xmlns="" xmlns:a16="http://schemas.microsoft.com/office/drawing/2014/main" id="{00000000-0008-0000-0000-0000FC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65" name="Text Box 394744">
          <a:extLst>
            <a:ext uri="{FF2B5EF4-FFF2-40B4-BE49-F238E27FC236}">
              <a16:creationId xmlns="" xmlns:a16="http://schemas.microsoft.com/office/drawing/2014/main" id="{00000000-0008-0000-0000-0000FD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66" name="Text Box 394360">
          <a:extLst>
            <a:ext uri="{FF2B5EF4-FFF2-40B4-BE49-F238E27FC236}">
              <a16:creationId xmlns="" xmlns:a16="http://schemas.microsoft.com/office/drawing/2014/main" id="{00000000-0008-0000-0000-0000FE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67" name="Text Box 394744">
          <a:extLst>
            <a:ext uri="{FF2B5EF4-FFF2-40B4-BE49-F238E27FC236}">
              <a16:creationId xmlns="" xmlns:a16="http://schemas.microsoft.com/office/drawing/2014/main" id="{00000000-0008-0000-0000-0000FF02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68" name="Text Box 394360">
          <a:extLst>
            <a:ext uri="{FF2B5EF4-FFF2-40B4-BE49-F238E27FC236}">
              <a16:creationId xmlns="" xmlns:a16="http://schemas.microsoft.com/office/drawing/2014/main" id="{00000000-0008-0000-0000-000000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69" name="Text Box 394744">
          <a:extLst>
            <a:ext uri="{FF2B5EF4-FFF2-40B4-BE49-F238E27FC236}">
              <a16:creationId xmlns="" xmlns:a16="http://schemas.microsoft.com/office/drawing/2014/main" id="{00000000-0008-0000-0000-000001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70" name="Text Box 394360">
          <a:extLst>
            <a:ext uri="{FF2B5EF4-FFF2-40B4-BE49-F238E27FC236}">
              <a16:creationId xmlns="" xmlns:a16="http://schemas.microsoft.com/office/drawing/2014/main" id="{00000000-0008-0000-0000-000002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71" name="Text Box 394744">
          <a:extLst>
            <a:ext uri="{FF2B5EF4-FFF2-40B4-BE49-F238E27FC236}">
              <a16:creationId xmlns="" xmlns:a16="http://schemas.microsoft.com/office/drawing/2014/main" id="{00000000-0008-0000-0000-000003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72" name="Text Box 394360">
          <a:extLst>
            <a:ext uri="{FF2B5EF4-FFF2-40B4-BE49-F238E27FC236}">
              <a16:creationId xmlns="" xmlns:a16="http://schemas.microsoft.com/office/drawing/2014/main" id="{00000000-0008-0000-0000-000004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73" name="Text Box 394744">
          <a:extLst>
            <a:ext uri="{FF2B5EF4-FFF2-40B4-BE49-F238E27FC236}">
              <a16:creationId xmlns="" xmlns:a16="http://schemas.microsoft.com/office/drawing/2014/main" id="{00000000-0008-0000-0000-000005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74" name="Text Box 394360">
          <a:extLst>
            <a:ext uri="{FF2B5EF4-FFF2-40B4-BE49-F238E27FC236}">
              <a16:creationId xmlns="" xmlns:a16="http://schemas.microsoft.com/office/drawing/2014/main" id="{00000000-0008-0000-0000-000006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75" name="Text Box 394744">
          <a:extLst>
            <a:ext uri="{FF2B5EF4-FFF2-40B4-BE49-F238E27FC236}">
              <a16:creationId xmlns="" xmlns:a16="http://schemas.microsoft.com/office/drawing/2014/main" id="{00000000-0008-0000-0000-000007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76" name="Text Box 394360">
          <a:extLst>
            <a:ext uri="{FF2B5EF4-FFF2-40B4-BE49-F238E27FC236}">
              <a16:creationId xmlns="" xmlns:a16="http://schemas.microsoft.com/office/drawing/2014/main" id="{00000000-0008-0000-0000-000008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77" name="Text Box 394744">
          <a:extLst>
            <a:ext uri="{FF2B5EF4-FFF2-40B4-BE49-F238E27FC236}">
              <a16:creationId xmlns="" xmlns:a16="http://schemas.microsoft.com/office/drawing/2014/main" id="{00000000-0008-0000-0000-000009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78" name="Text Box 394360">
          <a:extLst>
            <a:ext uri="{FF2B5EF4-FFF2-40B4-BE49-F238E27FC236}">
              <a16:creationId xmlns="" xmlns:a16="http://schemas.microsoft.com/office/drawing/2014/main" id="{00000000-0008-0000-0000-00000A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79" name="Text Box 394744">
          <a:extLst>
            <a:ext uri="{FF2B5EF4-FFF2-40B4-BE49-F238E27FC236}">
              <a16:creationId xmlns="" xmlns:a16="http://schemas.microsoft.com/office/drawing/2014/main" id="{00000000-0008-0000-0000-00000B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80" name="Text Box 394360">
          <a:extLst>
            <a:ext uri="{FF2B5EF4-FFF2-40B4-BE49-F238E27FC236}">
              <a16:creationId xmlns="" xmlns:a16="http://schemas.microsoft.com/office/drawing/2014/main" id="{00000000-0008-0000-0000-00000C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81" name="Text Box 394744">
          <a:extLst>
            <a:ext uri="{FF2B5EF4-FFF2-40B4-BE49-F238E27FC236}">
              <a16:creationId xmlns="" xmlns:a16="http://schemas.microsoft.com/office/drawing/2014/main" id="{00000000-0008-0000-0000-00000D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82" name="Text Box 394360">
          <a:extLst>
            <a:ext uri="{FF2B5EF4-FFF2-40B4-BE49-F238E27FC236}">
              <a16:creationId xmlns="" xmlns:a16="http://schemas.microsoft.com/office/drawing/2014/main" id="{00000000-0008-0000-0000-00000E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83" name="Text Box 394744">
          <a:extLst>
            <a:ext uri="{FF2B5EF4-FFF2-40B4-BE49-F238E27FC236}">
              <a16:creationId xmlns="" xmlns:a16="http://schemas.microsoft.com/office/drawing/2014/main" id="{00000000-0008-0000-0000-00000F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84" name="Text Box 394360">
          <a:extLst>
            <a:ext uri="{FF2B5EF4-FFF2-40B4-BE49-F238E27FC236}">
              <a16:creationId xmlns="" xmlns:a16="http://schemas.microsoft.com/office/drawing/2014/main" id="{00000000-0008-0000-0000-000010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85" name="Text Box 394744">
          <a:extLst>
            <a:ext uri="{FF2B5EF4-FFF2-40B4-BE49-F238E27FC236}">
              <a16:creationId xmlns="" xmlns:a16="http://schemas.microsoft.com/office/drawing/2014/main" id="{00000000-0008-0000-0000-000011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86" name="Text Box 394360">
          <a:extLst>
            <a:ext uri="{FF2B5EF4-FFF2-40B4-BE49-F238E27FC236}">
              <a16:creationId xmlns="" xmlns:a16="http://schemas.microsoft.com/office/drawing/2014/main" id="{00000000-0008-0000-0000-000012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87" name="Text Box 394744">
          <a:extLst>
            <a:ext uri="{FF2B5EF4-FFF2-40B4-BE49-F238E27FC236}">
              <a16:creationId xmlns="" xmlns:a16="http://schemas.microsoft.com/office/drawing/2014/main" id="{00000000-0008-0000-0000-000013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88" name="Text Box 394360">
          <a:extLst>
            <a:ext uri="{FF2B5EF4-FFF2-40B4-BE49-F238E27FC236}">
              <a16:creationId xmlns="" xmlns:a16="http://schemas.microsoft.com/office/drawing/2014/main" id="{00000000-0008-0000-0000-000014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89" name="Text Box 394744">
          <a:extLst>
            <a:ext uri="{FF2B5EF4-FFF2-40B4-BE49-F238E27FC236}">
              <a16:creationId xmlns="" xmlns:a16="http://schemas.microsoft.com/office/drawing/2014/main" id="{00000000-0008-0000-0000-000015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90" name="Text Box 394360">
          <a:extLst>
            <a:ext uri="{FF2B5EF4-FFF2-40B4-BE49-F238E27FC236}">
              <a16:creationId xmlns="" xmlns:a16="http://schemas.microsoft.com/office/drawing/2014/main" id="{00000000-0008-0000-0000-000016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91" name="Text Box 394744">
          <a:extLst>
            <a:ext uri="{FF2B5EF4-FFF2-40B4-BE49-F238E27FC236}">
              <a16:creationId xmlns="" xmlns:a16="http://schemas.microsoft.com/office/drawing/2014/main" id="{00000000-0008-0000-0000-000017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92" name="Text Box 394360">
          <a:extLst>
            <a:ext uri="{FF2B5EF4-FFF2-40B4-BE49-F238E27FC236}">
              <a16:creationId xmlns="" xmlns:a16="http://schemas.microsoft.com/office/drawing/2014/main" id="{00000000-0008-0000-0000-000018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93" name="Text Box 394744">
          <a:extLst>
            <a:ext uri="{FF2B5EF4-FFF2-40B4-BE49-F238E27FC236}">
              <a16:creationId xmlns="" xmlns:a16="http://schemas.microsoft.com/office/drawing/2014/main" id="{00000000-0008-0000-0000-000019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94" name="Text Box 394360">
          <a:extLst>
            <a:ext uri="{FF2B5EF4-FFF2-40B4-BE49-F238E27FC236}">
              <a16:creationId xmlns="" xmlns:a16="http://schemas.microsoft.com/office/drawing/2014/main" id="{00000000-0008-0000-0000-00001A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95" name="Text Box 394744">
          <a:extLst>
            <a:ext uri="{FF2B5EF4-FFF2-40B4-BE49-F238E27FC236}">
              <a16:creationId xmlns="" xmlns:a16="http://schemas.microsoft.com/office/drawing/2014/main" id="{00000000-0008-0000-0000-00001B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96" name="Text Box 394360">
          <a:extLst>
            <a:ext uri="{FF2B5EF4-FFF2-40B4-BE49-F238E27FC236}">
              <a16:creationId xmlns="" xmlns:a16="http://schemas.microsoft.com/office/drawing/2014/main" id="{00000000-0008-0000-0000-00001C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797" name="Text Box 394744">
          <a:extLst>
            <a:ext uri="{FF2B5EF4-FFF2-40B4-BE49-F238E27FC236}">
              <a16:creationId xmlns="" xmlns:a16="http://schemas.microsoft.com/office/drawing/2014/main" id="{00000000-0008-0000-0000-00001D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98" name="Text Box 394360">
          <a:extLst>
            <a:ext uri="{FF2B5EF4-FFF2-40B4-BE49-F238E27FC236}">
              <a16:creationId xmlns="" xmlns:a16="http://schemas.microsoft.com/office/drawing/2014/main" id="{00000000-0008-0000-0000-00001E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799" name="Text Box 394744">
          <a:extLst>
            <a:ext uri="{FF2B5EF4-FFF2-40B4-BE49-F238E27FC236}">
              <a16:creationId xmlns="" xmlns:a16="http://schemas.microsoft.com/office/drawing/2014/main" id="{00000000-0008-0000-0000-00001F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00" name="Text Box 394360">
          <a:extLst>
            <a:ext uri="{FF2B5EF4-FFF2-40B4-BE49-F238E27FC236}">
              <a16:creationId xmlns="" xmlns:a16="http://schemas.microsoft.com/office/drawing/2014/main" id="{00000000-0008-0000-0000-000020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01" name="Text Box 394744">
          <a:extLst>
            <a:ext uri="{FF2B5EF4-FFF2-40B4-BE49-F238E27FC236}">
              <a16:creationId xmlns="" xmlns:a16="http://schemas.microsoft.com/office/drawing/2014/main" id="{00000000-0008-0000-0000-000021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02" name="Text Box 394360">
          <a:extLst>
            <a:ext uri="{FF2B5EF4-FFF2-40B4-BE49-F238E27FC236}">
              <a16:creationId xmlns="" xmlns:a16="http://schemas.microsoft.com/office/drawing/2014/main" id="{00000000-0008-0000-0000-000022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03" name="Text Box 394744">
          <a:extLst>
            <a:ext uri="{FF2B5EF4-FFF2-40B4-BE49-F238E27FC236}">
              <a16:creationId xmlns="" xmlns:a16="http://schemas.microsoft.com/office/drawing/2014/main" id="{00000000-0008-0000-0000-000023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04" name="Text Box 394360">
          <a:extLst>
            <a:ext uri="{FF2B5EF4-FFF2-40B4-BE49-F238E27FC236}">
              <a16:creationId xmlns="" xmlns:a16="http://schemas.microsoft.com/office/drawing/2014/main" id="{00000000-0008-0000-0000-000024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05" name="Text Box 394744">
          <a:extLst>
            <a:ext uri="{FF2B5EF4-FFF2-40B4-BE49-F238E27FC236}">
              <a16:creationId xmlns="" xmlns:a16="http://schemas.microsoft.com/office/drawing/2014/main" id="{00000000-0008-0000-0000-000025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06" name="Text Box 394360">
          <a:extLst>
            <a:ext uri="{FF2B5EF4-FFF2-40B4-BE49-F238E27FC236}">
              <a16:creationId xmlns="" xmlns:a16="http://schemas.microsoft.com/office/drawing/2014/main" id="{00000000-0008-0000-0000-000026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07" name="Text Box 394744">
          <a:extLst>
            <a:ext uri="{FF2B5EF4-FFF2-40B4-BE49-F238E27FC236}">
              <a16:creationId xmlns="" xmlns:a16="http://schemas.microsoft.com/office/drawing/2014/main" id="{00000000-0008-0000-0000-000027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08" name="Text Box 394360">
          <a:extLst>
            <a:ext uri="{FF2B5EF4-FFF2-40B4-BE49-F238E27FC236}">
              <a16:creationId xmlns="" xmlns:a16="http://schemas.microsoft.com/office/drawing/2014/main" id="{00000000-0008-0000-0000-000028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09" name="Text Box 394744">
          <a:extLst>
            <a:ext uri="{FF2B5EF4-FFF2-40B4-BE49-F238E27FC236}">
              <a16:creationId xmlns="" xmlns:a16="http://schemas.microsoft.com/office/drawing/2014/main" id="{00000000-0008-0000-0000-000029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10" name="Text Box 394360">
          <a:extLst>
            <a:ext uri="{FF2B5EF4-FFF2-40B4-BE49-F238E27FC236}">
              <a16:creationId xmlns="" xmlns:a16="http://schemas.microsoft.com/office/drawing/2014/main" id="{00000000-0008-0000-0000-00002A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11" name="Text Box 394744">
          <a:extLst>
            <a:ext uri="{FF2B5EF4-FFF2-40B4-BE49-F238E27FC236}">
              <a16:creationId xmlns="" xmlns:a16="http://schemas.microsoft.com/office/drawing/2014/main" id="{00000000-0008-0000-0000-00002B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12" name="Text Box 394360">
          <a:extLst>
            <a:ext uri="{FF2B5EF4-FFF2-40B4-BE49-F238E27FC236}">
              <a16:creationId xmlns="" xmlns:a16="http://schemas.microsoft.com/office/drawing/2014/main" id="{00000000-0008-0000-0000-00002C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13" name="Text Box 394744">
          <a:extLst>
            <a:ext uri="{FF2B5EF4-FFF2-40B4-BE49-F238E27FC236}">
              <a16:creationId xmlns="" xmlns:a16="http://schemas.microsoft.com/office/drawing/2014/main" id="{00000000-0008-0000-0000-00002D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14" name="Text Box 394360">
          <a:extLst>
            <a:ext uri="{FF2B5EF4-FFF2-40B4-BE49-F238E27FC236}">
              <a16:creationId xmlns="" xmlns:a16="http://schemas.microsoft.com/office/drawing/2014/main" id="{00000000-0008-0000-0000-00002E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15" name="Text Box 394744">
          <a:extLst>
            <a:ext uri="{FF2B5EF4-FFF2-40B4-BE49-F238E27FC236}">
              <a16:creationId xmlns="" xmlns:a16="http://schemas.microsoft.com/office/drawing/2014/main" id="{00000000-0008-0000-0000-00002F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16" name="Text Box 394360">
          <a:extLst>
            <a:ext uri="{FF2B5EF4-FFF2-40B4-BE49-F238E27FC236}">
              <a16:creationId xmlns="" xmlns:a16="http://schemas.microsoft.com/office/drawing/2014/main" id="{00000000-0008-0000-0000-000030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17" name="Text Box 394744">
          <a:extLst>
            <a:ext uri="{FF2B5EF4-FFF2-40B4-BE49-F238E27FC236}">
              <a16:creationId xmlns="" xmlns:a16="http://schemas.microsoft.com/office/drawing/2014/main" id="{00000000-0008-0000-0000-000031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18" name="Text Box 394360">
          <a:extLst>
            <a:ext uri="{FF2B5EF4-FFF2-40B4-BE49-F238E27FC236}">
              <a16:creationId xmlns="" xmlns:a16="http://schemas.microsoft.com/office/drawing/2014/main" id="{00000000-0008-0000-0000-000032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19" name="Text Box 394744">
          <a:extLst>
            <a:ext uri="{FF2B5EF4-FFF2-40B4-BE49-F238E27FC236}">
              <a16:creationId xmlns="" xmlns:a16="http://schemas.microsoft.com/office/drawing/2014/main" id="{00000000-0008-0000-0000-000033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20" name="Text Box 394360">
          <a:extLst>
            <a:ext uri="{FF2B5EF4-FFF2-40B4-BE49-F238E27FC236}">
              <a16:creationId xmlns="" xmlns:a16="http://schemas.microsoft.com/office/drawing/2014/main" id="{00000000-0008-0000-0000-000034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21" name="Text Box 394744">
          <a:extLst>
            <a:ext uri="{FF2B5EF4-FFF2-40B4-BE49-F238E27FC236}">
              <a16:creationId xmlns="" xmlns:a16="http://schemas.microsoft.com/office/drawing/2014/main" id="{00000000-0008-0000-0000-000035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22" name="Text Box 394360">
          <a:extLst>
            <a:ext uri="{FF2B5EF4-FFF2-40B4-BE49-F238E27FC236}">
              <a16:creationId xmlns="" xmlns:a16="http://schemas.microsoft.com/office/drawing/2014/main" id="{00000000-0008-0000-0000-000036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23" name="Text Box 394744">
          <a:extLst>
            <a:ext uri="{FF2B5EF4-FFF2-40B4-BE49-F238E27FC236}">
              <a16:creationId xmlns="" xmlns:a16="http://schemas.microsoft.com/office/drawing/2014/main" id="{00000000-0008-0000-0000-000037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24" name="Text Box 394360">
          <a:extLst>
            <a:ext uri="{FF2B5EF4-FFF2-40B4-BE49-F238E27FC236}">
              <a16:creationId xmlns="" xmlns:a16="http://schemas.microsoft.com/office/drawing/2014/main" id="{00000000-0008-0000-0000-000038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25" name="Text Box 394744">
          <a:extLst>
            <a:ext uri="{FF2B5EF4-FFF2-40B4-BE49-F238E27FC236}">
              <a16:creationId xmlns="" xmlns:a16="http://schemas.microsoft.com/office/drawing/2014/main" id="{00000000-0008-0000-0000-000039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26" name="Text Box 394360">
          <a:extLst>
            <a:ext uri="{FF2B5EF4-FFF2-40B4-BE49-F238E27FC236}">
              <a16:creationId xmlns="" xmlns:a16="http://schemas.microsoft.com/office/drawing/2014/main" id="{00000000-0008-0000-0000-00003A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27" name="Text Box 394744">
          <a:extLst>
            <a:ext uri="{FF2B5EF4-FFF2-40B4-BE49-F238E27FC236}">
              <a16:creationId xmlns="" xmlns:a16="http://schemas.microsoft.com/office/drawing/2014/main" id="{00000000-0008-0000-0000-00003B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28" name="Text Box 394360">
          <a:extLst>
            <a:ext uri="{FF2B5EF4-FFF2-40B4-BE49-F238E27FC236}">
              <a16:creationId xmlns="" xmlns:a16="http://schemas.microsoft.com/office/drawing/2014/main" id="{00000000-0008-0000-0000-00003C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29" name="Text Box 394744">
          <a:extLst>
            <a:ext uri="{FF2B5EF4-FFF2-40B4-BE49-F238E27FC236}">
              <a16:creationId xmlns="" xmlns:a16="http://schemas.microsoft.com/office/drawing/2014/main" id="{00000000-0008-0000-0000-00003D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30" name="Text Box 394360">
          <a:extLst>
            <a:ext uri="{FF2B5EF4-FFF2-40B4-BE49-F238E27FC236}">
              <a16:creationId xmlns="" xmlns:a16="http://schemas.microsoft.com/office/drawing/2014/main" id="{00000000-0008-0000-0000-00003E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31" name="Text Box 394744">
          <a:extLst>
            <a:ext uri="{FF2B5EF4-FFF2-40B4-BE49-F238E27FC236}">
              <a16:creationId xmlns="" xmlns:a16="http://schemas.microsoft.com/office/drawing/2014/main" id="{00000000-0008-0000-0000-00003F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32" name="Text Box 394360">
          <a:extLst>
            <a:ext uri="{FF2B5EF4-FFF2-40B4-BE49-F238E27FC236}">
              <a16:creationId xmlns="" xmlns:a16="http://schemas.microsoft.com/office/drawing/2014/main" id="{00000000-0008-0000-0000-000040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33" name="Text Box 394744">
          <a:extLst>
            <a:ext uri="{FF2B5EF4-FFF2-40B4-BE49-F238E27FC236}">
              <a16:creationId xmlns="" xmlns:a16="http://schemas.microsoft.com/office/drawing/2014/main" id="{00000000-0008-0000-0000-000041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34" name="Text Box 394360">
          <a:extLst>
            <a:ext uri="{FF2B5EF4-FFF2-40B4-BE49-F238E27FC236}">
              <a16:creationId xmlns="" xmlns:a16="http://schemas.microsoft.com/office/drawing/2014/main" id="{00000000-0008-0000-0000-000042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35" name="Text Box 394744">
          <a:extLst>
            <a:ext uri="{FF2B5EF4-FFF2-40B4-BE49-F238E27FC236}">
              <a16:creationId xmlns="" xmlns:a16="http://schemas.microsoft.com/office/drawing/2014/main" id="{00000000-0008-0000-0000-000043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36" name="Text Box 394360">
          <a:extLst>
            <a:ext uri="{FF2B5EF4-FFF2-40B4-BE49-F238E27FC236}">
              <a16:creationId xmlns="" xmlns:a16="http://schemas.microsoft.com/office/drawing/2014/main" id="{00000000-0008-0000-0000-000044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37" name="Text Box 394744">
          <a:extLst>
            <a:ext uri="{FF2B5EF4-FFF2-40B4-BE49-F238E27FC236}">
              <a16:creationId xmlns="" xmlns:a16="http://schemas.microsoft.com/office/drawing/2014/main" id="{00000000-0008-0000-0000-000045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38" name="Text Box 394360">
          <a:extLst>
            <a:ext uri="{FF2B5EF4-FFF2-40B4-BE49-F238E27FC236}">
              <a16:creationId xmlns="" xmlns:a16="http://schemas.microsoft.com/office/drawing/2014/main" id="{00000000-0008-0000-0000-000046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39" name="Text Box 394744">
          <a:extLst>
            <a:ext uri="{FF2B5EF4-FFF2-40B4-BE49-F238E27FC236}">
              <a16:creationId xmlns="" xmlns:a16="http://schemas.microsoft.com/office/drawing/2014/main" id="{00000000-0008-0000-0000-000047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40" name="Text Box 394360">
          <a:extLst>
            <a:ext uri="{FF2B5EF4-FFF2-40B4-BE49-F238E27FC236}">
              <a16:creationId xmlns="" xmlns:a16="http://schemas.microsoft.com/office/drawing/2014/main" id="{00000000-0008-0000-0000-000048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41" name="Text Box 394744">
          <a:extLst>
            <a:ext uri="{FF2B5EF4-FFF2-40B4-BE49-F238E27FC236}">
              <a16:creationId xmlns="" xmlns:a16="http://schemas.microsoft.com/office/drawing/2014/main" id="{00000000-0008-0000-0000-000049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42" name="Text Box 394360">
          <a:extLst>
            <a:ext uri="{FF2B5EF4-FFF2-40B4-BE49-F238E27FC236}">
              <a16:creationId xmlns="" xmlns:a16="http://schemas.microsoft.com/office/drawing/2014/main" id="{00000000-0008-0000-0000-00004A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43" name="Text Box 394744">
          <a:extLst>
            <a:ext uri="{FF2B5EF4-FFF2-40B4-BE49-F238E27FC236}">
              <a16:creationId xmlns="" xmlns:a16="http://schemas.microsoft.com/office/drawing/2014/main" id="{00000000-0008-0000-0000-00004B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44" name="Text Box 394360">
          <a:extLst>
            <a:ext uri="{FF2B5EF4-FFF2-40B4-BE49-F238E27FC236}">
              <a16:creationId xmlns="" xmlns:a16="http://schemas.microsoft.com/office/drawing/2014/main" id="{00000000-0008-0000-0000-00004C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45" name="Text Box 394744">
          <a:extLst>
            <a:ext uri="{FF2B5EF4-FFF2-40B4-BE49-F238E27FC236}">
              <a16:creationId xmlns="" xmlns:a16="http://schemas.microsoft.com/office/drawing/2014/main" id="{00000000-0008-0000-0000-00004D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846" name="Text Box 394360">
          <a:extLst>
            <a:ext uri="{FF2B5EF4-FFF2-40B4-BE49-F238E27FC236}">
              <a16:creationId xmlns="" xmlns:a16="http://schemas.microsoft.com/office/drawing/2014/main" id="{00000000-0008-0000-0000-00004E03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847" name="Text Box 394744">
          <a:extLst>
            <a:ext uri="{FF2B5EF4-FFF2-40B4-BE49-F238E27FC236}">
              <a16:creationId xmlns="" xmlns:a16="http://schemas.microsoft.com/office/drawing/2014/main" id="{00000000-0008-0000-0000-00004F03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848" name="Text Box 394360">
          <a:extLst>
            <a:ext uri="{FF2B5EF4-FFF2-40B4-BE49-F238E27FC236}">
              <a16:creationId xmlns="" xmlns:a16="http://schemas.microsoft.com/office/drawing/2014/main" id="{00000000-0008-0000-0000-00005003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849" name="Text Box 394744">
          <a:extLst>
            <a:ext uri="{FF2B5EF4-FFF2-40B4-BE49-F238E27FC236}">
              <a16:creationId xmlns="" xmlns:a16="http://schemas.microsoft.com/office/drawing/2014/main" id="{00000000-0008-0000-0000-00005103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850" name="Text Box 394360">
          <a:extLst>
            <a:ext uri="{FF2B5EF4-FFF2-40B4-BE49-F238E27FC236}">
              <a16:creationId xmlns="" xmlns:a16="http://schemas.microsoft.com/office/drawing/2014/main" id="{00000000-0008-0000-0000-00005203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851" name="Text Box 394744">
          <a:extLst>
            <a:ext uri="{FF2B5EF4-FFF2-40B4-BE49-F238E27FC236}">
              <a16:creationId xmlns="" xmlns:a16="http://schemas.microsoft.com/office/drawing/2014/main" id="{00000000-0008-0000-0000-00005303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52" name="Text Box 394360">
          <a:extLst>
            <a:ext uri="{FF2B5EF4-FFF2-40B4-BE49-F238E27FC236}">
              <a16:creationId xmlns="" xmlns:a16="http://schemas.microsoft.com/office/drawing/2014/main" id="{00000000-0008-0000-0000-000054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53" name="Text Box 394744">
          <a:extLst>
            <a:ext uri="{FF2B5EF4-FFF2-40B4-BE49-F238E27FC236}">
              <a16:creationId xmlns="" xmlns:a16="http://schemas.microsoft.com/office/drawing/2014/main" id="{00000000-0008-0000-0000-000055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54" name="Text Box 394360">
          <a:extLst>
            <a:ext uri="{FF2B5EF4-FFF2-40B4-BE49-F238E27FC236}">
              <a16:creationId xmlns="" xmlns:a16="http://schemas.microsoft.com/office/drawing/2014/main" id="{00000000-0008-0000-0000-000056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55" name="Text Box 394744">
          <a:extLst>
            <a:ext uri="{FF2B5EF4-FFF2-40B4-BE49-F238E27FC236}">
              <a16:creationId xmlns="" xmlns:a16="http://schemas.microsoft.com/office/drawing/2014/main" id="{00000000-0008-0000-0000-000057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56" name="Text Box 394360">
          <a:extLst>
            <a:ext uri="{FF2B5EF4-FFF2-40B4-BE49-F238E27FC236}">
              <a16:creationId xmlns="" xmlns:a16="http://schemas.microsoft.com/office/drawing/2014/main" id="{00000000-0008-0000-0000-000058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57" name="Text Box 394744">
          <a:extLst>
            <a:ext uri="{FF2B5EF4-FFF2-40B4-BE49-F238E27FC236}">
              <a16:creationId xmlns="" xmlns:a16="http://schemas.microsoft.com/office/drawing/2014/main" id="{00000000-0008-0000-0000-000059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58" name="Text Box 394360">
          <a:extLst>
            <a:ext uri="{FF2B5EF4-FFF2-40B4-BE49-F238E27FC236}">
              <a16:creationId xmlns="" xmlns:a16="http://schemas.microsoft.com/office/drawing/2014/main" id="{00000000-0008-0000-0000-00005A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59" name="Text Box 394744">
          <a:extLst>
            <a:ext uri="{FF2B5EF4-FFF2-40B4-BE49-F238E27FC236}">
              <a16:creationId xmlns="" xmlns:a16="http://schemas.microsoft.com/office/drawing/2014/main" id="{00000000-0008-0000-0000-00005B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60" name="Text Box 394360">
          <a:extLst>
            <a:ext uri="{FF2B5EF4-FFF2-40B4-BE49-F238E27FC236}">
              <a16:creationId xmlns="" xmlns:a16="http://schemas.microsoft.com/office/drawing/2014/main" id="{00000000-0008-0000-0000-00005C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61" name="Text Box 394744">
          <a:extLst>
            <a:ext uri="{FF2B5EF4-FFF2-40B4-BE49-F238E27FC236}">
              <a16:creationId xmlns="" xmlns:a16="http://schemas.microsoft.com/office/drawing/2014/main" id="{00000000-0008-0000-0000-00005D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62" name="Text Box 394360">
          <a:extLst>
            <a:ext uri="{FF2B5EF4-FFF2-40B4-BE49-F238E27FC236}">
              <a16:creationId xmlns="" xmlns:a16="http://schemas.microsoft.com/office/drawing/2014/main" id="{00000000-0008-0000-0000-00005E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63" name="Text Box 394744">
          <a:extLst>
            <a:ext uri="{FF2B5EF4-FFF2-40B4-BE49-F238E27FC236}">
              <a16:creationId xmlns="" xmlns:a16="http://schemas.microsoft.com/office/drawing/2014/main" id="{00000000-0008-0000-0000-00005F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64" name="Text Box 394360">
          <a:extLst>
            <a:ext uri="{FF2B5EF4-FFF2-40B4-BE49-F238E27FC236}">
              <a16:creationId xmlns="" xmlns:a16="http://schemas.microsoft.com/office/drawing/2014/main" id="{00000000-0008-0000-0000-000060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65" name="Text Box 394744">
          <a:extLst>
            <a:ext uri="{FF2B5EF4-FFF2-40B4-BE49-F238E27FC236}">
              <a16:creationId xmlns="" xmlns:a16="http://schemas.microsoft.com/office/drawing/2014/main" id="{00000000-0008-0000-0000-000061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66" name="Text Box 394360">
          <a:extLst>
            <a:ext uri="{FF2B5EF4-FFF2-40B4-BE49-F238E27FC236}">
              <a16:creationId xmlns="" xmlns:a16="http://schemas.microsoft.com/office/drawing/2014/main" id="{00000000-0008-0000-0000-000062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67" name="Text Box 394744">
          <a:extLst>
            <a:ext uri="{FF2B5EF4-FFF2-40B4-BE49-F238E27FC236}">
              <a16:creationId xmlns="" xmlns:a16="http://schemas.microsoft.com/office/drawing/2014/main" id="{00000000-0008-0000-0000-000063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68" name="Text Box 394360">
          <a:extLst>
            <a:ext uri="{FF2B5EF4-FFF2-40B4-BE49-F238E27FC236}">
              <a16:creationId xmlns="" xmlns:a16="http://schemas.microsoft.com/office/drawing/2014/main" id="{00000000-0008-0000-0000-000064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69" name="Text Box 394744">
          <a:extLst>
            <a:ext uri="{FF2B5EF4-FFF2-40B4-BE49-F238E27FC236}">
              <a16:creationId xmlns="" xmlns:a16="http://schemas.microsoft.com/office/drawing/2014/main" id="{00000000-0008-0000-0000-000065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70" name="Text Box 394360">
          <a:extLst>
            <a:ext uri="{FF2B5EF4-FFF2-40B4-BE49-F238E27FC236}">
              <a16:creationId xmlns="" xmlns:a16="http://schemas.microsoft.com/office/drawing/2014/main" id="{00000000-0008-0000-0000-000066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71" name="Text Box 394744">
          <a:extLst>
            <a:ext uri="{FF2B5EF4-FFF2-40B4-BE49-F238E27FC236}">
              <a16:creationId xmlns="" xmlns:a16="http://schemas.microsoft.com/office/drawing/2014/main" id="{00000000-0008-0000-0000-000067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72" name="Text Box 394360">
          <a:extLst>
            <a:ext uri="{FF2B5EF4-FFF2-40B4-BE49-F238E27FC236}">
              <a16:creationId xmlns="" xmlns:a16="http://schemas.microsoft.com/office/drawing/2014/main" id="{00000000-0008-0000-0000-000068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73" name="Text Box 394744">
          <a:extLst>
            <a:ext uri="{FF2B5EF4-FFF2-40B4-BE49-F238E27FC236}">
              <a16:creationId xmlns="" xmlns:a16="http://schemas.microsoft.com/office/drawing/2014/main" id="{00000000-0008-0000-0000-000069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74" name="Text Box 394360">
          <a:extLst>
            <a:ext uri="{FF2B5EF4-FFF2-40B4-BE49-F238E27FC236}">
              <a16:creationId xmlns="" xmlns:a16="http://schemas.microsoft.com/office/drawing/2014/main" id="{00000000-0008-0000-0000-00006A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75" name="Text Box 394744">
          <a:extLst>
            <a:ext uri="{FF2B5EF4-FFF2-40B4-BE49-F238E27FC236}">
              <a16:creationId xmlns="" xmlns:a16="http://schemas.microsoft.com/office/drawing/2014/main" id="{00000000-0008-0000-0000-00006B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76" name="Text Box 394360">
          <a:extLst>
            <a:ext uri="{FF2B5EF4-FFF2-40B4-BE49-F238E27FC236}">
              <a16:creationId xmlns="" xmlns:a16="http://schemas.microsoft.com/office/drawing/2014/main" id="{00000000-0008-0000-0000-00006C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77" name="Text Box 394744">
          <a:extLst>
            <a:ext uri="{FF2B5EF4-FFF2-40B4-BE49-F238E27FC236}">
              <a16:creationId xmlns="" xmlns:a16="http://schemas.microsoft.com/office/drawing/2014/main" id="{00000000-0008-0000-0000-00006D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78" name="Text Box 394360">
          <a:extLst>
            <a:ext uri="{FF2B5EF4-FFF2-40B4-BE49-F238E27FC236}">
              <a16:creationId xmlns="" xmlns:a16="http://schemas.microsoft.com/office/drawing/2014/main" id="{00000000-0008-0000-0000-00006E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79" name="Text Box 394744">
          <a:extLst>
            <a:ext uri="{FF2B5EF4-FFF2-40B4-BE49-F238E27FC236}">
              <a16:creationId xmlns="" xmlns:a16="http://schemas.microsoft.com/office/drawing/2014/main" id="{00000000-0008-0000-0000-00006F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80" name="Text Box 394360">
          <a:extLst>
            <a:ext uri="{FF2B5EF4-FFF2-40B4-BE49-F238E27FC236}">
              <a16:creationId xmlns="" xmlns:a16="http://schemas.microsoft.com/office/drawing/2014/main" id="{00000000-0008-0000-0000-000070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81" name="Text Box 394744">
          <a:extLst>
            <a:ext uri="{FF2B5EF4-FFF2-40B4-BE49-F238E27FC236}">
              <a16:creationId xmlns="" xmlns:a16="http://schemas.microsoft.com/office/drawing/2014/main" id="{00000000-0008-0000-0000-000071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82" name="Text Box 394360">
          <a:extLst>
            <a:ext uri="{FF2B5EF4-FFF2-40B4-BE49-F238E27FC236}">
              <a16:creationId xmlns="" xmlns:a16="http://schemas.microsoft.com/office/drawing/2014/main" id="{00000000-0008-0000-0000-000072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83" name="Text Box 394744">
          <a:extLst>
            <a:ext uri="{FF2B5EF4-FFF2-40B4-BE49-F238E27FC236}">
              <a16:creationId xmlns="" xmlns:a16="http://schemas.microsoft.com/office/drawing/2014/main" id="{00000000-0008-0000-0000-000073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84" name="Text Box 394360">
          <a:extLst>
            <a:ext uri="{FF2B5EF4-FFF2-40B4-BE49-F238E27FC236}">
              <a16:creationId xmlns="" xmlns:a16="http://schemas.microsoft.com/office/drawing/2014/main" id="{00000000-0008-0000-0000-000074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85" name="Text Box 394744">
          <a:extLst>
            <a:ext uri="{FF2B5EF4-FFF2-40B4-BE49-F238E27FC236}">
              <a16:creationId xmlns="" xmlns:a16="http://schemas.microsoft.com/office/drawing/2014/main" id="{00000000-0008-0000-0000-000075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86" name="Text Box 394360">
          <a:extLst>
            <a:ext uri="{FF2B5EF4-FFF2-40B4-BE49-F238E27FC236}">
              <a16:creationId xmlns="" xmlns:a16="http://schemas.microsoft.com/office/drawing/2014/main" id="{00000000-0008-0000-0000-000076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87" name="Text Box 394744">
          <a:extLst>
            <a:ext uri="{FF2B5EF4-FFF2-40B4-BE49-F238E27FC236}">
              <a16:creationId xmlns="" xmlns:a16="http://schemas.microsoft.com/office/drawing/2014/main" id="{00000000-0008-0000-0000-000077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88" name="Text Box 394360">
          <a:extLst>
            <a:ext uri="{FF2B5EF4-FFF2-40B4-BE49-F238E27FC236}">
              <a16:creationId xmlns="" xmlns:a16="http://schemas.microsoft.com/office/drawing/2014/main" id="{00000000-0008-0000-0000-000078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89" name="Text Box 394744">
          <a:extLst>
            <a:ext uri="{FF2B5EF4-FFF2-40B4-BE49-F238E27FC236}">
              <a16:creationId xmlns="" xmlns:a16="http://schemas.microsoft.com/office/drawing/2014/main" id="{00000000-0008-0000-0000-000079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90" name="Text Box 394360">
          <a:extLst>
            <a:ext uri="{FF2B5EF4-FFF2-40B4-BE49-F238E27FC236}">
              <a16:creationId xmlns="" xmlns:a16="http://schemas.microsoft.com/office/drawing/2014/main" id="{00000000-0008-0000-0000-00007A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91" name="Text Box 394744">
          <a:extLst>
            <a:ext uri="{FF2B5EF4-FFF2-40B4-BE49-F238E27FC236}">
              <a16:creationId xmlns="" xmlns:a16="http://schemas.microsoft.com/office/drawing/2014/main" id="{00000000-0008-0000-0000-00007B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92" name="Text Box 394360">
          <a:extLst>
            <a:ext uri="{FF2B5EF4-FFF2-40B4-BE49-F238E27FC236}">
              <a16:creationId xmlns="" xmlns:a16="http://schemas.microsoft.com/office/drawing/2014/main" id="{00000000-0008-0000-0000-00007C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893" name="Text Box 394744">
          <a:extLst>
            <a:ext uri="{FF2B5EF4-FFF2-40B4-BE49-F238E27FC236}">
              <a16:creationId xmlns="" xmlns:a16="http://schemas.microsoft.com/office/drawing/2014/main" id="{00000000-0008-0000-0000-00007D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94" name="Text Box 394360">
          <a:extLst>
            <a:ext uri="{FF2B5EF4-FFF2-40B4-BE49-F238E27FC236}">
              <a16:creationId xmlns="" xmlns:a16="http://schemas.microsoft.com/office/drawing/2014/main" id="{00000000-0008-0000-0000-00007E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95" name="Text Box 394744">
          <a:extLst>
            <a:ext uri="{FF2B5EF4-FFF2-40B4-BE49-F238E27FC236}">
              <a16:creationId xmlns="" xmlns:a16="http://schemas.microsoft.com/office/drawing/2014/main" id="{00000000-0008-0000-0000-00007F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96" name="Text Box 394360">
          <a:extLst>
            <a:ext uri="{FF2B5EF4-FFF2-40B4-BE49-F238E27FC236}">
              <a16:creationId xmlns="" xmlns:a16="http://schemas.microsoft.com/office/drawing/2014/main" id="{00000000-0008-0000-0000-000080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97" name="Text Box 394744">
          <a:extLst>
            <a:ext uri="{FF2B5EF4-FFF2-40B4-BE49-F238E27FC236}">
              <a16:creationId xmlns="" xmlns:a16="http://schemas.microsoft.com/office/drawing/2014/main" id="{00000000-0008-0000-0000-000081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98" name="Text Box 394360">
          <a:extLst>
            <a:ext uri="{FF2B5EF4-FFF2-40B4-BE49-F238E27FC236}">
              <a16:creationId xmlns="" xmlns:a16="http://schemas.microsoft.com/office/drawing/2014/main" id="{00000000-0008-0000-0000-000082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899" name="Text Box 394744">
          <a:extLst>
            <a:ext uri="{FF2B5EF4-FFF2-40B4-BE49-F238E27FC236}">
              <a16:creationId xmlns="" xmlns:a16="http://schemas.microsoft.com/office/drawing/2014/main" id="{00000000-0008-0000-0000-000083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00" name="Text Box 394360">
          <a:extLst>
            <a:ext uri="{FF2B5EF4-FFF2-40B4-BE49-F238E27FC236}">
              <a16:creationId xmlns="" xmlns:a16="http://schemas.microsoft.com/office/drawing/2014/main" id="{00000000-0008-0000-0000-000084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01" name="Text Box 394744">
          <a:extLst>
            <a:ext uri="{FF2B5EF4-FFF2-40B4-BE49-F238E27FC236}">
              <a16:creationId xmlns="" xmlns:a16="http://schemas.microsoft.com/office/drawing/2014/main" id="{00000000-0008-0000-0000-000085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02" name="Text Box 394360">
          <a:extLst>
            <a:ext uri="{FF2B5EF4-FFF2-40B4-BE49-F238E27FC236}">
              <a16:creationId xmlns="" xmlns:a16="http://schemas.microsoft.com/office/drawing/2014/main" id="{00000000-0008-0000-0000-000086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03" name="Text Box 394744">
          <a:extLst>
            <a:ext uri="{FF2B5EF4-FFF2-40B4-BE49-F238E27FC236}">
              <a16:creationId xmlns="" xmlns:a16="http://schemas.microsoft.com/office/drawing/2014/main" id="{00000000-0008-0000-0000-000087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04" name="Text Box 394360">
          <a:extLst>
            <a:ext uri="{FF2B5EF4-FFF2-40B4-BE49-F238E27FC236}">
              <a16:creationId xmlns="" xmlns:a16="http://schemas.microsoft.com/office/drawing/2014/main" id="{00000000-0008-0000-0000-000088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05" name="Text Box 394744">
          <a:extLst>
            <a:ext uri="{FF2B5EF4-FFF2-40B4-BE49-F238E27FC236}">
              <a16:creationId xmlns="" xmlns:a16="http://schemas.microsoft.com/office/drawing/2014/main" id="{00000000-0008-0000-0000-000089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06" name="Text Box 394360">
          <a:extLst>
            <a:ext uri="{FF2B5EF4-FFF2-40B4-BE49-F238E27FC236}">
              <a16:creationId xmlns="" xmlns:a16="http://schemas.microsoft.com/office/drawing/2014/main" id="{00000000-0008-0000-0000-00008A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07" name="Text Box 394744">
          <a:extLst>
            <a:ext uri="{FF2B5EF4-FFF2-40B4-BE49-F238E27FC236}">
              <a16:creationId xmlns="" xmlns:a16="http://schemas.microsoft.com/office/drawing/2014/main" id="{00000000-0008-0000-0000-00008B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08" name="Text Box 394360">
          <a:extLst>
            <a:ext uri="{FF2B5EF4-FFF2-40B4-BE49-F238E27FC236}">
              <a16:creationId xmlns="" xmlns:a16="http://schemas.microsoft.com/office/drawing/2014/main" id="{00000000-0008-0000-0000-00008C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09" name="Text Box 394744">
          <a:extLst>
            <a:ext uri="{FF2B5EF4-FFF2-40B4-BE49-F238E27FC236}">
              <a16:creationId xmlns="" xmlns:a16="http://schemas.microsoft.com/office/drawing/2014/main" id="{00000000-0008-0000-0000-00008D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10" name="Text Box 394360">
          <a:extLst>
            <a:ext uri="{FF2B5EF4-FFF2-40B4-BE49-F238E27FC236}">
              <a16:creationId xmlns="" xmlns:a16="http://schemas.microsoft.com/office/drawing/2014/main" id="{00000000-0008-0000-0000-00008E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11" name="Text Box 394744">
          <a:extLst>
            <a:ext uri="{FF2B5EF4-FFF2-40B4-BE49-F238E27FC236}">
              <a16:creationId xmlns="" xmlns:a16="http://schemas.microsoft.com/office/drawing/2014/main" id="{00000000-0008-0000-0000-00008F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12" name="Text Box 394360">
          <a:extLst>
            <a:ext uri="{FF2B5EF4-FFF2-40B4-BE49-F238E27FC236}">
              <a16:creationId xmlns="" xmlns:a16="http://schemas.microsoft.com/office/drawing/2014/main" id="{00000000-0008-0000-0000-000090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13" name="Text Box 394744">
          <a:extLst>
            <a:ext uri="{FF2B5EF4-FFF2-40B4-BE49-F238E27FC236}">
              <a16:creationId xmlns="" xmlns:a16="http://schemas.microsoft.com/office/drawing/2014/main" id="{00000000-0008-0000-0000-000091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14" name="Text Box 394360">
          <a:extLst>
            <a:ext uri="{FF2B5EF4-FFF2-40B4-BE49-F238E27FC236}">
              <a16:creationId xmlns="" xmlns:a16="http://schemas.microsoft.com/office/drawing/2014/main" id="{00000000-0008-0000-0000-000092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15" name="Text Box 394744">
          <a:extLst>
            <a:ext uri="{FF2B5EF4-FFF2-40B4-BE49-F238E27FC236}">
              <a16:creationId xmlns="" xmlns:a16="http://schemas.microsoft.com/office/drawing/2014/main" id="{00000000-0008-0000-0000-000093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16" name="Text Box 394360">
          <a:extLst>
            <a:ext uri="{FF2B5EF4-FFF2-40B4-BE49-F238E27FC236}">
              <a16:creationId xmlns="" xmlns:a16="http://schemas.microsoft.com/office/drawing/2014/main" id="{00000000-0008-0000-0000-000094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17" name="Text Box 394744">
          <a:extLst>
            <a:ext uri="{FF2B5EF4-FFF2-40B4-BE49-F238E27FC236}">
              <a16:creationId xmlns="" xmlns:a16="http://schemas.microsoft.com/office/drawing/2014/main" id="{00000000-0008-0000-0000-000095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18" name="Text Box 394360">
          <a:extLst>
            <a:ext uri="{FF2B5EF4-FFF2-40B4-BE49-F238E27FC236}">
              <a16:creationId xmlns="" xmlns:a16="http://schemas.microsoft.com/office/drawing/2014/main" id="{00000000-0008-0000-0000-000096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19" name="Text Box 394744">
          <a:extLst>
            <a:ext uri="{FF2B5EF4-FFF2-40B4-BE49-F238E27FC236}">
              <a16:creationId xmlns="" xmlns:a16="http://schemas.microsoft.com/office/drawing/2014/main" id="{00000000-0008-0000-0000-000097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20" name="Text Box 394360">
          <a:extLst>
            <a:ext uri="{FF2B5EF4-FFF2-40B4-BE49-F238E27FC236}">
              <a16:creationId xmlns="" xmlns:a16="http://schemas.microsoft.com/office/drawing/2014/main" id="{00000000-0008-0000-0000-000098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21" name="Text Box 394744">
          <a:extLst>
            <a:ext uri="{FF2B5EF4-FFF2-40B4-BE49-F238E27FC236}">
              <a16:creationId xmlns="" xmlns:a16="http://schemas.microsoft.com/office/drawing/2014/main" id="{00000000-0008-0000-0000-000099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22" name="Text Box 394360">
          <a:extLst>
            <a:ext uri="{FF2B5EF4-FFF2-40B4-BE49-F238E27FC236}">
              <a16:creationId xmlns="" xmlns:a16="http://schemas.microsoft.com/office/drawing/2014/main" id="{00000000-0008-0000-0000-00009A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23" name="Text Box 394744">
          <a:extLst>
            <a:ext uri="{FF2B5EF4-FFF2-40B4-BE49-F238E27FC236}">
              <a16:creationId xmlns="" xmlns:a16="http://schemas.microsoft.com/office/drawing/2014/main" id="{00000000-0008-0000-0000-00009B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24" name="Text Box 394744">
          <a:extLst>
            <a:ext uri="{FF2B5EF4-FFF2-40B4-BE49-F238E27FC236}">
              <a16:creationId xmlns="" xmlns:a16="http://schemas.microsoft.com/office/drawing/2014/main" id="{00000000-0008-0000-0000-00009C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25" name="Text Box 394360">
          <a:extLst>
            <a:ext uri="{FF2B5EF4-FFF2-40B4-BE49-F238E27FC236}">
              <a16:creationId xmlns="" xmlns:a16="http://schemas.microsoft.com/office/drawing/2014/main" id="{00000000-0008-0000-0000-00009D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26" name="Text Box 394744">
          <a:extLst>
            <a:ext uri="{FF2B5EF4-FFF2-40B4-BE49-F238E27FC236}">
              <a16:creationId xmlns="" xmlns:a16="http://schemas.microsoft.com/office/drawing/2014/main" id="{00000000-0008-0000-0000-00009E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27" name="Text Box 394360">
          <a:extLst>
            <a:ext uri="{FF2B5EF4-FFF2-40B4-BE49-F238E27FC236}">
              <a16:creationId xmlns="" xmlns:a16="http://schemas.microsoft.com/office/drawing/2014/main" id="{00000000-0008-0000-0000-00009F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28" name="Text Box 394744">
          <a:extLst>
            <a:ext uri="{FF2B5EF4-FFF2-40B4-BE49-F238E27FC236}">
              <a16:creationId xmlns="" xmlns:a16="http://schemas.microsoft.com/office/drawing/2014/main" id="{00000000-0008-0000-0000-0000A0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29" name="Text Box 394360">
          <a:extLst>
            <a:ext uri="{FF2B5EF4-FFF2-40B4-BE49-F238E27FC236}">
              <a16:creationId xmlns="" xmlns:a16="http://schemas.microsoft.com/office/drawing/2014/main" id="{00000000-0008-0000-0000-0000A1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30" name="Text Box 394744">
          <a:extLst>
            <a:ext uri="{FF2B5EF4-FFF2-40B4-BE49-F238E27FC236}">
              <a16:creationId xmlns="" xmlns:a16="http://schemas.microsoft.com/office/drawing/2014/main" id="{00000000-0008-0000-0000-0000A2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31" name="Text Box 394360">
          <a:extLst>
            <a:ext uri="{FF2B5EF4-FFF2-40B4-BE49-F238E27FC236}">
              <a16:creationId xmlns="" xmlns:a16="http://schemas.microsoft.com/office/drawing/2014/main" id="{00000000-0008-0000-0000-0000A3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32" name="Text Box 394744">
          <a:extLst>
            <a:ext uri="{FF2B5EF4-FFF2-40B4-BE49-F238E27FC236}">
              <a16:creationId xmlns="" xmlns:a16="http://schemas.microsoft.com/office/drawing/2014/main" id="{00000000-0008-0000-0000-0000A4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33" name="Text Box 394360">
          <a:extLst>
            <a:ext uri="{FF2B5EF4-FFF2-40B4-BE49-F238E27FC236}">
              <a16:creationId xmlns="" xmlns:a16="http://schemas.microsoft.com/office/drawing/2014/main" id="{00000000-0008-0000-0000-0000A5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34" name="Text Box 394744">
          <a:extLst>
            <a:ext uri="{FF2B5EF4-FFF2-40B4-BE49-F238E27FC236}">
              <a16:creationId xmlns="" xmlns:a16="http://schemas.microsoft.com/office/drawing/2014/main" id="{00000000-0008-0000-0000-0000A6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35" name="Text Box 394360">
          <a:extLst>
            <a:ext uri="{FF2B5EF4-FFF2-40B4-BE49-F238E27FC236}">
              <a16:creationId xmlns="" xmlns:a16="http://schemas.microsoft.com/office/drawing/2014/main" id="{00000000-0008-0000-0000-0000A7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36" name="Text Box 394744">
          <a:extLst>
            <a:ext uri="{FF2B5EF4-FFF2-40B4-BE49-F238E27FC236}">
              <a16:creationId xmlns="" xmlns:a16="http://schemas.microsoft.com/office/drawing/2014/main" id="{00000000-0008-0000-0000-0000A8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37" name="Text Box 394360">
          <a:extLst>
            <a:ext uri="{FF2B5EF4-FFF2-40B4-BE49-F238E27FC236}">
              <a16:creationId xmlns="" xmlns:a16="http://schemas.microsoft.com/office/drawing/2014/main" id="{00000000-0008-0000-0000-0000A9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38" name="Text Box 394744">
          <a:extLst>
            <a:ext uri="{FF2B5EF4-FFF2-40B4-BE49-F238E27FC236}">
              <a16:creationId xmlns="" xmlns:a16="http://schemas.microsoft.com/office/drawing/2014/main" id="{00000000-0008-0000-0000-0000AA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39" name="Text Box 394360">
          <a:extLst>
            <a:ext uri="{FF2B5EF4-FFF2-40B4-BE49-F238E27FC236}">
              <a16:creationId xmlns="" xmlns:a16="http://schemas.microsoft.com/office/drawing/2014/main" id="{00000000-0008-0000-0000-0000AB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40" name="Text Box 394744">
          <a:extLst>
            <a:ext uri="{FF2B5EF4-FFF2-40B4-BE49-F238E27FC236}">
              <a16:creationId xmlns="" xmlns:a16="http://schemas.microsoft.com/office/drawing/2014/main" id="{00000000-0008-0000-0000-0000AC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41" name="Text Box 394360">
          <a:extLst>
            <a:ext uri="{FF2B5EF4-FFF2-40B4-BE49-F238E27FC236}">
              <a16:creationId xmlns="" xmlns:a16="http://schemas.microsoft.com/office/drawing/2014/main" id="{00000000-0008-0000-0000-0000AD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42" name="Text Box 394744">
          <a:extLst>
            <a:ext uri="{FF2B5EF4-FFF2-40B4-BE49-F238E27FC236}">
              <a16:creationId xmlns="" xmlns:a16="http://schemas.microsoft.com/office/drawing/2014/main" id="{00000000-0008-0000-0000-0000AE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43" name="Text Box 394360">
          <a:extLst>
            <a:ext uri="{FF2B5EF4-FFF2-40B4-BE49-F238E27FC236}">
              <a16:creationId xmlns="" xmlns:a16="http://schemas.microsoft.com/office/drawing/2014/main" id="{00000000-0008-0000-0000-0000AF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44" name="Text Box 394744">
          <a:extLst>
            <a:ext uri="{FF2B5EF4-FFF2-40B4-BE49-F238E27FC236}">
              <a16:creationId xmlns="" xmlns:a16="http://schemas.microsoft.com/office/drawing/2014/main" id="{00000000-0008-0000-0000-0000B0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45" name="Text Box 394360">
          <a:extLst>
            <a:ext uri="{FF2B5EF4-FFF2-40B4-BE49-F238E27FC236}">
              <a16:creationId xmlns="" xmlns:a16="http://schemas.microsoft.com/office/drawing/2014/main" id="{00000000-0008-0000-0000-0000B1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46" name="Text Box 394744">
          <a:extLst>
            <a:ext uri="{FF2B5EF4-FFF2-40B4-BE49-F238E27FC236}">
              <a16:creationId xmlns="" xmlns:a16="http://schemas.microsoft.com/office/drawing/2014/main" id="{00000000-0008-0000-0000-0000B2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947" name="Text Box 394360">
          <a:extLst>
            <a:ext uri="{FF2B5EF4-FFF2-40B4-BE49-F238E27FC236}">
              <a16:creationId xmlns="" xmlns:a16="http://schemas.microsoft.com/office/drawing/2014/main" id="{00000000-0008-0000-0000-0000B303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948" name="Text Box 394744">
          <a:extLst>
            <a:ext uri="{FF2B5EF4-FFF2-40B4-BE49-F238E27FC236}">
              <a16:creationId xmlns="" xmlns:a16="http://schemas.microsoft.com/office/drawing/2014/main" id="{00000000-0008-0000-0000-0000B403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949" name="Text Box 394360">
          <a:extLst>
            <a:ext uri="{FF2B5EF4-FFF2-40B4-BE49-F238E27FC236}">
              <a16:creationId xmlns="" xmlns:a16="http://schemas.microsoft.com/office/drawing/2014/main" id="{00000000-0008-0000-0000-0000B503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950" name="Text Box 394744">
          <a:extLst>
            <a:ext uri="{FF2B5EF4-FFF2-40B4-BE49-F238E27FC236}">
              <a16:creationId xmlns="" xmlns:a16="http://schemas.microsoft.com/office/drawing/2014/main" id="{00000000-0008-0000-0000-0000B603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951" name="Text Box 394360">
          <a:extLst>
            <a:ext uri="{FF2B5EF4-FFF2-40B4-BE49-F238E27FC236}">
              <a16:creationId xmlns="" xmlns:a16="http://schemas.microsoft.com/office/drawing/2014/main" id="{00000000-0008-0000-0000-0000B703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952" name="Text Box 394744">
          <a:extLst>
            <a:ext uri="{FF2B5EF4-FFF2-40B4-BE49-F238E27FC236}">
              <a16:creationId xmlns="" xmlns:a16="http://schemas.microsoft.com/office/drawing/2014/main" id="{00000000-0008-0000-0000-0000B803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53" name="Text Box 394360">
          <a:extLst>
            <a:ext uri="{FF2B5EF4-FFF2-40B4-BE49-F238E27FC236}">
              <a16:creationId xmlns="" xmlns:a16="http://schemas.microsoft.com/office/drawing/2014/main" id="{00000000-0008-0000-0000-0000B9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54" name="Text Box 394744">
          <a:extLst>
            <a:ext uri="{FF2B5EF4-FFF2-40B4-BE49-F238E27FC236}">
              <a16:creationId xmlns="" xmlns:a16="http://schemas.microsoft.com/office/drawing/2014/main" id="{00000000-0008-0000-0000-0000BA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55" name="Text Box 394360">
          <a:extLst>
            <a:ext uri="{FF2B5EF4-FFF2-40B4-BE49-F238E27FC236}">
              <a16:creationId xmlns="" xmlns:a16="http://schemas.microsoft.com/office/drawing/2014/main" id="{00000000-0008-0000-0000-0000BB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56" name="Text Box 394744">
          <a:extLst>
            <a:ext uri="{FF2B5EF4-FFF2-40B4-BE49-F238E27FC236}">
              <a16:creationId xmlns="" xmlns:a16="http://schemas.microsoft.com/office/drawing/2014/main" id="{00000000-0008-0000-0000-0000BC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57" name="Text Box 394360">
          <a:extLst>
            <a:ext uri="{FF2B5EF4-FFF2-40B4-BE49-F238E27FC236}">
              <a16:creationId xmlns="" xmlns:a16="http://schemas.microsoft.com/office/drawing/2014/main" id="{00000000-0008-0000-0000-0000BD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58" name="Text Box 394744">
          <a:extLst>
            <a:ext uri="{FF2B5EF4-FFF2-40B4-BE49-F238E27FC236}">
              <a16:creationId xmlns="" xmlns:a16="http://schemas.microsoft.com/office/drawing/2014/main" id="{00000000-0008-0000-0000-0000BE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59" name="Text Box 394360">
          <a:extLst>
            <a:ext uri="{FF2B5EF4-FFF2-40B4-BE49-F238E27FC236}">
              <a16:creationId xmlns="" xmlns:a16="http://schemas.microsoft.com/office/drawing/2014/main" id="{00000000-0008-0000-0000-0000BF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60" name="Text Box 394744">
          <a:extLst>
            <a:ext uri="{FF2B5EF4-FFF2-40B4-BE49-F238E27FC236}">
              <a16:creationId xmlns="" xmlns:a16="http://schemas.microsoft.com/office/drawing/2014/main" id="{00000000-0008-0000-0000-0000C0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61" name="Text Box 394360">
          <a:extLst>
            <a:ext uri="{FF2B5EF4-FFF2-40B4-BE49-F238E27FC236}">
              <a16:creationId xmlns="" xmlns:a16="http://schemas.microsoft.com/office/drawing/2014/main" id="{00000000-0008-0000-0000-0000C1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62" name="Text Box 394744">
          <a:extLst>
            <a:ext uri="{FF2B5EF4-FFF2-40B4-BE49-F238E27FC236}">
              <a16:creationId xmlns="" xmlns:a16="http://schemas.microsoft.com/office/drawing/2014/main" id="{00000000-0008-0000-0000-0000C2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63" name="Text Box 394360">
          <a:extLst>
            <a:ext uri="{FF2B5EF4-FFF2-40B4-BE49-F238E27FC236}">
              <a16:creationId xmlns="" xmlns:a16="http://schemas.microsoft.com/office/drawing/2014/main" id="{00000000-0008-0000-0000-0000C3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64" name="Text Box 394744">
          <a:extLst>
            <a:ext uri="{FF2B5EF4-FFF2-40B4-BE49-F238E27FC236}">
              <a16:creationId xmlns="" xmlns:a16="http://schemas.microsoft.com/office/drawing/2014/main" id="{00000000-0008-0000-0000-0000C4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65" name="Text Box 394360">
          <a:extLst>
            <a:ext uri="{FF2B5EF4-FFF2-40B4-BE49-F238E27FC236}">
              <a16:creationId xmlns="" xmlns:a16="http://schemas.microsoft.com/office/drawing/2014/main" id="{00000000-0008-0000-0000-0000C5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66" name="Text Box 394744">
          <a:extLst>
            <a:ext uri="{FF2B5EF4-FFF2-40B4-BE49-F238E27FC236}">
              <a16:creationId xmlns="" xmlns:a16="http://schemas.microsoft.com/office/drawing/2014/main" id="{00000000-0008-0000-0000-0000C6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67" name="Text Box 394360">
          <a:extLst>
            <a:ext uri="{FF2B5EF4-FFF2-40B4-BE49-F238E27FC236}">
              <a16:creationId xmlns="" xmlns:a16="http://schemas.microsoft.com/office/drawing/2014/main" id="{00000000-0008-0000-0000-0000C7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68" name="Text Box 394744">
          <a:extLst>
            <a:ext uri="{FF2B5EF4-FFF2-40B4-BE49-F238E27FC236}">
              <a16:creationId xmlns="" xmlns:a16="http://schemas.microsoft.com/office/drawing/2014/main" id="{00000000-0008-0000-0000-0000C8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69" name="Text Box 394360">
          <a:extLst>
            <a:ext uri="{FF2B5EF4-FFF2-40B4-BE49-F238E27FC236}">
              <a16:creationId xmlns="" xmlns:a16="http://schemas.microsoft.com/office/drawing/2014/main" id="{00000000-0008-0000-0000-0000C9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70" name="Text Box 394744">
          <a:extLst>
            <a:ext uri="{FF2B5EF4-FFF2-40B4-BE49-F238E27FC236}">
              <a16:creationId xmlns="" xmlns:a16="http://schemas.microsoft.com/office/drawing/2014/main" id="{00000000-0008-0000-0000-0000CA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71" name="Text Box 394360">
          <a:extLst>
            <a:ext uri="{FF2B5EF4-FFF2-40B4-BE49-F238E27FC236}">
              <a16:creationId xmlns="" xmlns:a16="http://schemas.microsoft.com/office/drawing/2014/main" id="{00000000-0008-0000-0000-0000CB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72" name="Text Box 394744">
          <a:extLst>
            <a:ext uri="{FF2B5EF4-FFF2-40B4-BE49-F238E27FC236}">
              <a16:creationId xmlns="" xmlns:a16="http://schemas.microsoft.com/office/drawing/2014/main" id="{00000000-0008-0000-0000-0000CC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73" name="Text Box 394360">
          <a:extLst>
            <a:ext uri="{FF2B5EF4-FFF2-40B4-BE49-F238E27FC236}">
              <a16:creationId xmlns="" xmlns:a16="http://schemas.microsoft.com/office/drawing/2014/main" id="{00000000-0008-0000-0000-0000CD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74" name="Text Box 394744">
          <a:extLst>
            <a:ext uri="{FF2B5EF4-FFF2-40B4-BE49-F238E27FC236}">
              <a16:creationId xmlns="" xmlns:a16="http://schemas.microsoft.com/office/drawing/2014/main" id="{00000000-0008-0000-0000-0000CE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75" name="Text Box 394360">
          <a:extLst>
            <a:ext uri="{FF2B5EF4-FFF2-40B4-BE49-F238E27FC236}">
              <a16:creationId xmlns="" xmlns:a16="http://schemas.microsoft.com/office/drawing/2014/main" id="{00000000-0008-0000-0000-0000CF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76" name="Text Box 394744">
          <a:extLst>
            <a:ext uri="{FF2B5EF4-FFF2-40B4-BE49-F238E27FC236}">
              <a16:creationId xmlns="" xmlns:a16="http://schemas.microsoft.com/office/drawing/2014/main" id="{00000000-0008-0000-0000-0000D0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77" name="Text Box 394360">
          <a:extLst>
            <a:ext uri="{FF2B5EF4-FFF2-40B4-BE49-F238E27FC236}">
              <a16:creationId xmlns="" xmlns:a16="http://schemas.microsoft.com/office/drawing/2014/main" id="{00000000-0008-0000-0000-0000D1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78" name="Text Box 394744">
          <a:extLst>
            <a:ext uri="{FF2B5EF4-FFF2-40B4-BE49-F238E27FC236}">
              <a16:creationId xmlns="" xmlns:a16="http://schemas.microsoft.com/office/drawing/2014/main" id="{00000000-0008-0000-0000-0000D2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79" name="Text Box 394360">
          <a:extLst>
            <a:ext uri="{FF2B5EF4-FFF2-40B4-BE49-F238E27FC236}">
              <a16:creationId xmlns="" xmlns:a16="http://schemas.microsoft.com/office/drawing/2014/main" id="{00000000-0008-0000-0000-0000D3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80" name="Text Box 394744">
          <a:extLst>
            <a:ext uri="{FF2B5EF4-FFF2-40B4-BE49-F238E27FC236}">
              <a16:creationId xmlns="" xmlns:a16="http://schemas.microsoft.com/office/drawing/2014/main" id="{00000000-0008-0000-0000-0000D4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81" name="Text Box 394360">
          <a:extLst>
            <a:ext uri="{FF2B5EF4-FFF2-40B4-BE49-F238E27FC236}">
              <a16:creationId xmlns="" xmlns:a16="http://schemas.microsoft.com/office/drawing/2014/main" id="{00000000-0008-0000-0000-0000D5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82" name="Text Box 394744">
          <a:extLst>
            <a:ext uri="{FF2B5EF4-FFF2-40B4-BE49-F238E27FC236}">
              <a16:creationId xmlns="" xmlns:a16="http://schemas.microsoft.com/office/drawing/2014/main" id="{00000000-0008-0000-0000-0000D6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83" name="Text Box 394360">
          <a:extLst>
            <a:ext uri="{FF2B5EF4-FFF2-40B4-BE49-F238E27FC236}">
              <a16:creationId xmlns="" xmlns:a16="http://schemas.microsoft.com/office/drawing/2014/main" id="{00000000-0008-0000-0000-0000D7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84" name="Text Box 394744">
          <a:extLst>
            <a:ext uri="{FF2B5EF4-FFF2-40B4-BE49-F238E27FC236}">
              <a16:creationId xmlns="" xmlns:a16="http://schemas.microsoft.com/office/drawing/2014/main" id="{00000000-0008-0000-0000-0000D8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85" name="Text Box 394360">
          <a:extLst>
            <a:ext uri="{FF2B5EF4-FFF2-40B4-BE49-F238E27FC236}">
              <a16:creationId xmlns="" xmlns:a16="http://schemas.microsoft.com/office/drawing/2014/main" id="{00000000-0008-0000-0000-0000D9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86" name="Text Box 394744">
          <a:extLst>
            <a:ext uri="{FF2B5EF4-FFF2-40B4-BE49-F238E27FC236}">
              <a16:creationId xmlns="" xmlns:a16="http://schemas.microsoft.com/office/drawing/2014/main" id="{00000000-0008-0000-0000-0000DA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87" name="Text Box 394360">
          <a:extLst>
            <a:ext uri="{FF2B5EF4-FFF2-40B4-BE49-F238E27FC236}">
              <a16:creationId xmlns="" xmlns:a16="http://schemas.microsoft.com/office/drawing/2014/main" id="{00000000-0008-0000-0000-0000DB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88" name="Text Box 394744">
          <a:extLst>
            <a:ext uri="{FF2B5EF4-FFF2-40B4-BE49-F238E27FC236}">
              <a16:creationId xmlns="" xmlns:a16="http://schemas.microsoft.com/office/drawing/2014/main" id="{00000000-0008-0000-0000-0000DC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89" name="Text Box 394360">
          <a:extLst>
            <a:ext uri="{FF2B5EF4-FFF2-40B4-BE49-F238E27FC236}">
              <a16:creationId xmlns="" xmlns:a16="http://schemas.microsoft.com/office/drawing/2014/main" id="{00000000-0008-0000-0000-0000DD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90" name="Text Box 394744">
          <a:extLst>
            <a:ext uri="{FF2B5EF4-FFF2-40B4-BE49-F238E27FC236}">
              <a16:creationId xmlns="" xmlns:a16="http://schemas.microsoft.com/office/drawing/2014/main" id="{00000000-0008-0000-0000-0000DE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91" name="Text Box 394360">
          <a:extLst>
            <a:ext uri="{FF2B5EF4-FFF2-40B4-BE49-F238E27FC236}">
              <a16:creationId xmlns="" xmlns:a16="http://schemas.microsoft.com/office/drawing/2014/main" id="{00000000-0008-0000-0000-0000DF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92" name="Text Box 394744">
          <a:extLst>
            <a:ext uri="{FF2B5EF4-FFF2-40B4-BE49-F238E27FC236}">
              <a16:creationId xmlns="" xmlns:a16="http://schemas.microsoft.com/office/drawing/2014/main" id="{00000000-0008-0000-0000-0000E0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93" name="Text Box 394360">
          <a:extLst>
            <a:ext uri="{FF2B5EF4-FFF2-40B4-BE49-F238E27FC236}">
              <a16:creationId xmlns="" xmlns:a16="http://schemas.microsoft.com/office/drawing/2014/main" id="{00000000-0008-0000-0000-0000E1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994" name="Text Box 394744">
          <a:extLst>
            <a:ext uri="{FF2B5EF4-FFF2-40B4-BE49-F238E27FC236}">
              <a16:creationId xmlns="" xmlns:a16="http://schemas.microsoft.com/office/drawing/2014/main" id="{00000000-0008-0000-0000-0000E2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95" name="Text Box 394360">
          <a:extLst>
            <a:ext uri="{FF2B5EF4-FFF2-40B4-BE49-F238E27FC236}">
              <a16:creationId xmlns="" xmlns:a16="http://schemas.microsoft.com/office/drawing/2014/main" id="{00000000-0008-0000-0000-0000E3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96" name="Text Box 394744">
          <a:extLst>
            <a:ext uri="{FF2B5EF4-FFF2-40B4-BE49-F238E27FC236}">
              <a16:creationId xmlns="" xmlns:a16="http://schemas.microsoft.com/office/drawing/2014/main" id="{00000000-0008-0000-0000-0000E4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97" name="Text Box 394360">
          <a:extLst>
            <a:ext uri="{FF2B5EF4-FFF2-40B4-BE49-F238E27FC236}">
              <a16:creationId xmlns="" xmlns:a16="http://schemas.microsoft.com/office/drawing/2014/main" id="{00000000-0008-0000-0000-0000E5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98" name="Text Box 394744">
          <a:extLst>
            <a:ext uri="{FF2B5EF4-FFF2-40B4-BE49-F238E27FC236}">
              <a16:creationId xmlns="" xmlns:a16="http://schemas.microsoft.com/office/drawing/2014/main" id="{00000000-0008-0000-0000-0000E6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999" name="Text Box 394360">
          <a:extLst>
            <a:ext uri="{FF2B5EF4-FFF2-40B4-BE49-F238E27FC236}">
              <a16:creationId xmlns="" xmlns:a16="http://schemas.microsoft.com/office/drawing/2014/main" id="{00000000-0008-0000-0000-0000E7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00" name="Text Box 394744">
          <a:extLst>
            <a:ext uri="{FF2B5EF4-FFF2-40B4-BE49-F238E27FC236}">
              <a16:creationId xmlns="" xmlns:a16="http://schemas.microsoft.com/office/drawing/2014/main" id="{00000000-0008-0000-0000-0000E8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01" name="Text Box 394360">
          <a:extLst>
            <a:ext uri="{FF2B5EF4-FFF2-40B4-BE49-F238E27FC236}">
              <a16:creationId xmlns="" xmlns:a16="http://schemas.microsoft.com/office/drawing/2014/main" id="{00000000-0008-0000-0000-0000E9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02" name="Text Box 394744">
          <a:extLst>
            <a:ext uri="{FF2B5EF4-FFF2-40B4-BE49-F238E27FC236}">
              <a16:creationId xmlns="" xmlns:a16="http://schemas.microsoft.com/office/drawing/2014/main" id="{00000000-0008-0000-0000-0000EA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03" name="Text Box 394360">
          <a:extLst>
            <a:ext uri="{FF2B5EF4-FFF2-40B4-BE49-F238E27FC236}">
              <a16:creationId xmlns="" xmlns:a16="http://schemas.microsoft.com/office/drawing/2014/main" id="{00000000-0008-0000-0000-0000EB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04" name="Text Box 394744">
          <a:extLst>
            <a:ext uri="{FF2B5EF4-FFF2-40B4-BE49-F238E27FC236}">
              <a16:creationId xmlns="" xmlns:a16="http://schemas.microsoft.com/office/drawing/2014/main" id="{00000000-0008-0000-0000-0000EC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05" name="Text Box 394360">
          <a:extLst>
            <a:ext uri="{FF2B5EF4-FFF2-40B4-BE49-F238E27FC236}">
              <a16:creationId xmlns="" xmlns:a16="http://schemas.microsoft.com/office/drawing/2014/main" id="{00000000-0008-0000-0000-0000ED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06" name="Text Box 394744">
          <a:extLst>
            <a:ext uri="{FF2B5EF4-FFF2-40B4-BE49-F238E27FC236}">
              <a16:creationId xmlns="" xmlns:a16="http://schemas.microsoft.com/office/drawing/2014/main" id="{00000000-0008-0000-0000-0000EE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07" name="Text Box 394360">
          <a:extLst>
            <a:ext uri="{FF2B5EF4-FFF2-40B4-BE49-F238E27FC236}">
              <a16:creationId xmlns="" xmlns:a16="http://schemas.microsoft.com/office/drawing/2014/main" id="{00000000-0008-0000-0000-0000EF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08" name="Text Box 394744">
          <a:extLst>
            <a:ext uri="{FF2B5EF4-FFF2-40B4-BE49-F238E27FC236}">
              <a16:creationId xmlns="" xmlns:a16="http://schemas.microsoft.com/office/drawing/2014/main" id="{00000000-0008-0000-0000-0000F0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09" name="Text Box 394360">
          <a:extLst>
            <a:ext uri="{FF2B5EF4-FFF2-40B4-BE49-F238E27FC236}">
              <a16:creationId xmlns="" xmlns:a16="http://schemas.microsoft.com/office/drawing/2014/main" id="{00000000-0008-0000-0000-0000F1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10" name="Text Box 394744">
          <a:extLst>
            <a:ext uri="{FF2B5EF4-FFF2-40B4-BE49-F238E27FC236}">
              <a16:creationId xmlns="" xmlns:a16="http://schemas.microsoft.com/office/drawing/2014/main" id="{00000000-0008-0000-0000-0000F2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11" name="Text Box 394360">
          <a:extLst>
            <a:ext uri="{FF2B5EF4-FFF2-40B4-BE49-F238E27FC236}">
              <a16:creationId xmlns="" xmlns:a16="http://schemas.microsoft.com/office/drawing/2014/main" id="{00000000-0008-0000-0000-0000F3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12" name="Text Box 394744">
          <a:extLst>
            <a:ext uri="{FF2B5EF4-FFF2-40B4-BE49-F238E27FC236}">
              <a16:creationId xmlns="" xmlns:a16="http://schemas.microsoft.com/office/drawing/2014/main" id="{00000000-0008-0000-0000-0000F4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13" name="Text Box 394360">
          <a:extLst>
            <a:ext uri="{FF2B5EF4-FFF2-40B4-BE49-F238E27FC236}">
              <a16:creationId xmlns="" xmlns:a16="http://schemas.microsoft.com/office/drawing/2014/main" id="{00000000-0008-0000-0000-0000F5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14" name="Text Box 394744">
          <a:extLst>
            <a:ext uri="{FF2B5EF4-FFF2-40B4-BE49-F238E27FC236}">
              <a16:creationId xmlns="" xmlns:a16="http://schemas.microsoft.com/office/drawing/2014/main" id="{00000000-0008-0000-0000-0000F6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15" name="Text Box 394360">
          <a:extLst>
            <a:ext uri="{FF2B5EF4-FFF2-40B4-BE49-F238E27FC236}">
              <a16:creationId xmlns="" xmlns:a16="http://schemas.microsoft.com/office/drawing/2014/main" id="{00000000-0008-0000-0000-0000F7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16" name="Text Box 394744">
          <a:extLst>
            <a:ext uri="{FF2B5EF4-FFF2-40B4-BE49-F238E27FC236}">
              <a16:creationId xmlns="" xmlns:a16="http://schemas.microsoft.com/office/drawing/2014/main" id="{00000000-0008-0000-0000-0000F8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17" name="Text Box 394360">
          <a:extLst>
            <a:ext uri="{FF2B5EF4-FFF2-40B4-BE49-F238E27FC236}">
              <a16:creationId xmlns="" xmlns:a16="http://schemas.microsoft.com/office/drawing/2014/main" id="{00000000-0008-0000-0000-0000F9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18" name="Text Box 394744">
          <a:extLst>
            <a:ext uri="{FF2B5EF4-FFF2-40B4-BE49-F238E27FC236}">
              <a16:creationId xmlns="" xmlns:a16="http://schemas.microsoft.com/office/drawing/2014/main" id="{00000000-0008-0000-0000-0000FA03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19" name="Text Box 394360">
          <a:extLst>
            <a:ext uri="{FF2B5EF4-FFF2-40B4-BE49-F238E27FC236}">
              <a16:creationId xmlns="" xmlns:a16="http://schemas.microsoft.com/office/drawing/2014/main" id="{00000000-0008-0000-0000-0000FB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20" name="Text Box 394744">
          <a:extLst>
            <a:ext uri="{FF2B5EF4-FFF2-40B4-BE49-F238E27FC236}">
              <a16:creationId xmlns="" xmlns:a16="http://schemas.microsoft.com/office/drawing/2014/main" id="{00000000-0008-0000-0000-0000FC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21" name="Text Box 394360">
          <a:extLst>
            <a:ext uri="{FF2B5EF4-FFF2-40B4-BE49-F238E27FC236}">
              <a16:creationId xmlns="" xmlns:a16="http://schemas.microsoft.com/office/drawing/2014/main" id="{00000000-0008-0000-0000-0000FD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22" name="Text Box 394744">
          <a:extLst>
            <a:ext uri="{FF2B5EF4-FFF2-40B4-BE49-F238E27FC236}">
              <a16:creationId xmlns="" xmlns:a16="http://schemas.microsoft.com/office/drawing/2014/main" id="{00000000-0008-0000-0000-0000FE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23" name="Text Box 394360">
          <a:extLst>
            <a:ext uri="{FF2B5EF4-FFF2-40B4-BE49-F238E27FC236}">
              <a16:creationId xmlns="" xmlns:a16="http://schemas.microsoft.com/office/drawing/2014/main" id="{00000000-0008-0000-0000-0000FF03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24" name="Text Box 394744">
          <a:extLst>
            <a:ext uri="{FF2B5EF4-FFF2-40B4-BE49-F238E27FC236}">
              <a16:creationId xmlns="" xmlns:a16="http://schemas.microsoft.com/office/drawing/2014/main" id="{00000000-0008-0000-0000-000000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025" name="Text Box 394360">
          <a:extLst>
            <a:ext uri="{FF2B5EF4-FFF2-40B4-BE49-F238E27FC236}">
              <a16:creationId xmlns="" xmlns:a16="http://schemas.microsoft.com/office/drawing/2014/main" id="{00000000-0008-0000-0000-000001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026" name="Text Box 394744">
          <a:extLst>
            <a:ext uri="{FF2B5EF4-FFF2-40B4-BE49-F238E27FC236}">
              <a16:creationId xmlns="" xmlns:a16="http://schemas.microsoft.com/office/drawing/2014/main" id="{00000000-0008-0000-0000-000002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027" name="Text Box 394360">
          <a:extLst>
            <a:ext uri="{FF2B5EF4-FFF2-40B4-BE49-F238E27FC236}">
              <a16:creationId xmlns="" xmlns:a16="http://schemas.microsoft.com/office/drawing/2014/main" id="{00000000-0008-0000-0000-000003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028" name="Text Box 394744">
          <a:extLst>
            <a:ext uri="{FF2B5EF4-FFF2-40B4-BE49-F238E27FC236}">
              <a16:creationId xmlns="" xmlns:a16="http://schemas.microsoft.com/office/drawing/2014/main" id="{00000000-0008-0000-0000-000004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029" name="Text Box 394360">
          <a:extLst>
            <a:ext uri="{FF2B5EF4-FFF2-40B4-BE49-F238E27FC236}">
              <a16:creationId xmlns="" xmlns:a16="http://schemas.microsoft.com/office/drawing/2014/main" id="{00000000-0008-0000-0000-000005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030" name="Text Box 394744">
          <a:extLst>
            <a:ext uri="{FF2B5EF4-FFF2-40B4-BE49-F238E27FC236}">
              <a16:creationId xmlns="" xmlns:a16="http://schemas.microsoft.com/office/drawing/2014/main" id="{00000000-0008-0000-0000-000006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31" name="Text Box 394360">
          <a:extLst>
            <a:ext uri="{FF2B5EF4-FFF2-40B4-BE49-F238E27FC236}">
              <a16:creationId xmlns="" xmlns:a16="http://schemas.microsoft.com/office/drawing/2014/main" id="{00000000-0008-0000-0000-000007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32" name="Text Box 394744">
          <a:extLst>
            <a:ext uri="{FF2B5EF4-FFF2-40B4-BE49-F238E27FC236}">
              <a16:creationId xmlns="" xmlns:a16="http://schemas.microsoft.com/office/drawing/2014/main" id="{00000000-0008-0000-0000-000008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33" name="Text Box 394360">
          <a:extLst>
            <a:ext uri="{FF2B5EF4-FFF2-40B4-BE49-F238E27FC236}">
              <a16:creationId xmlns="" xmlns:a16="http://schemas.microsoft.com/office/drawing/2014/main" id="{00000000-0008-0000-0000-000009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34" name="Text Box 394744">
          <a:extLst>
            <a:ext uri="{FF2B5EF4-FFF2-40B4-BE49-F238E27FC236}">
              <a16:creationId xmlns="" xmlns:a16="http://schemas.microsoft.com/office/drawing/2014/main" id="{00000000-0008-0000-0000-00000A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35" name="Text Box 394360">
          <a:extLst>
            <a:ext uri="{FF2B5EF4-FFF2-40B4-BE49-F238E27FC236}">
              <a16:creationId xmlns="" xmlns:a16="http://schemas.microsoft.com/office/drawing/2014/main" id="{00000000-0008-0000-0000-00000B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36" name="Text Box 394744">
          <a:extLst>
            <a:ext uri="{FF2B5EF4-FFF2-40B4-BE49-F238E27FC236}">
              <a16:creationId xmlns="" xmlns:a16="http://schemas.microsoft.com/office/drawing/2014/main" id="{00000000-0008-0000-0000-00000C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37" name="Text Box 394360">
          <a:extLst>
            <a:ext uri="{FF2B5EF4-FFF2-40B4-BE49-F238E27FC236}">
              <a16:creationId xmlns="" xmlns:a16="http://schemas.microsoft.com/office/drawing/2014/main" id="{00000000-0008-0000-0000-00000D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38" name="Text Box 394744">
          <a:extLst>
            <a:ext uri="{FF2B5EF4-FFF2-40B4-BE49-F238E27FC236}">
              <a16:creationId xmlns="" xmlns:a16="http://schemas.microsoft.com/office/drawing/2014/main" id="{00000000-0008-0000-0000-00000E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39" name="Text Box 394360">
          <a:extLst>
            <a:ext uri="{FF2B5EF4-FFF2-40B4-BE49-F238E27FC236}">
              <a16:creationId xmlns="" xmlns:a16="http://schemas.microsoft.com/office/drawing/2014/main" id="{00000000-0008-0000-0000-00000F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40" name="Text Box 394744">
          <a:extLst>
            <a:ext uri="{FF2B5EF4-FFF2-40B4-BE49-F238E27FC236}">
              <a16:creationId xmlns="" xmlns:a16="http://schemas.microsoft.com/office/drawing/2014/main" id="{00000000-0008-0000-0000-000010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41" name="Text Box 394360">
          <a:extLst>
            <a:ext uri="{FF2B5EF4-FFF2-40B4-BE49-F238E27FC236}">
              <a16:creationId xmlns="" xmlns:a16="http://schemas.microsoft.com/office/drawing/2014/main" id="{00000000-0008-0000-0000-000011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42" name="Text Box 394744">
          <a:extLst>
            <a:ext uri="{FF2B5EF4-FFF2-40B4-BE49-F238E27FC236}">
              <a16:creationId xmlns="" xmlns:a16="http://schemas.microsoft.com/office/drawing/2014/main" id="{00000000-0008-0000-0000-000012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43" name="Text Box 394360">
          <a:extLst>
            <a:ext uri="{FF2B5EF4-FFF2-40B4-BE49-F238E27FC236}">
              <a16:creationId xmlns="" xmlns:a16="http://schemas.microsoft.com/office/drawing/2014/main" id="{00000000-0008-0000-0000-000013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44" name="Text Box 394744">
          <a:extLst>
            <a:ext uri="{FF2B5EF4-FFF2-40B4-BE49-F238E27FC236}">
              <a16:creationId xmlns="" xmlns:a16="http://schemas.microsoft.com/office/drawing/2014/main" id="{00000000-0008-0000-0000-000014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45" name="Text Box 394360">
          <a:extLst>
            <a:ext uri="{FF2B5EF4-FFF2-40B4-BE49-F238E27FC236}">
              <a16:creationId xmlns="" xmlns:a16="http://schemas.microsoft.com/office/drawing/2014/main" id="{00000000-0008-0000-0000-000015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46" name="Text Box 394744">
          <a:extLst>
            <a:ext uri="{FF2B5EF4-FFF2-40B4-BE49-F238E27FC236}">
              <a16:creationId xmlns="" xmlns:a16="http://schemas.microsoft.com/office/drawing/2014/main" id="{00000000-0008-0000-0000-000016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47" name="Text Box 394360">
          <a:extLst>
            <a:ext uri="{FF2B5EF4-FFF2-40B4-BE49-F238E27FC236}">
              <a16:creationId xmlns="" xmlns:a16="http://schemas.microsoft.com/office/drawing/2014/main" id="{00000000-0008-0000-0000-000017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48" name="Text Box 394744">
          <a:extLst>
            <a:ext uri="{FF2B5EF4-FFF2-40B4-BE49-F238E27FC236}">
              <a16:creationId xmlns="" xmlns:a16="http://schemas.microsoft.com/office/drawing/2014/main" id="{00000000-0008-0000-0000-000018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49" name="Text Box 394360">
          <a:extLst>
            <a:ext uri="{FF2B5EF4-FFF2-40B4-BE49-F238E27FC236}">
              <a16:creationId xmlns="" xmlns:a16="http://schemas.microsoft.com/office/drawing/2014/main" id="{00000000-0008-0000-0000-000019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50" name="Text Box 394744">
          <a:extLst>
            <a:ext uri="{FF2B5EF4-FFF2-40B4-BE49-F238E27FC236}">
              <a16:creationId xmlns="" xmlns:a16="http://schemas.microsoft.com/office/drawing/2014/main" id="{00000000-0008-0000-0000-00001A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51" name="Text Box 394360">
          <a:extLst>
            <a:ext uri="{FF2B5EF4-FFF2-40B4-BE49-F238E27FC236}">
              <a16:creationId xmlns="" xmlns:a16="http://schemas.microsoft.com/office/drawing/2014/main" id="{00000000-0008-0000-0000-00001B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52" name="Text Box 394744">
          <a:extLst>
            <a:ext uri="{FF2B5EF4-FFF2-40B4-BE49-F238E27FC236}">
              <a16:creationId xmlns="" xmlns:a16="http://schemas.microsoft.com/office/drawing/2014/main" id="{00000000-0008-0000-0000-00001C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53" name="Text Box 394360">
          <a:extLst>
            <a:ext uri="{FF2B5EF4-FFF2-40B4-BE49-F238E27FC236}">
              <a16:creationId xmlns="" xmlns:a16="http://schemas.microsoft.com/office/drawing/2014/main" id="{00000000-0008-0000-0000-00001D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54" name="Text Box 394744">
          <a:extLst>
            <a:ext uri="{FF2B5EF4-FFF2-40B4-BE49-F238E27FC236}">
              <a16:creationId xmlns="" xmlns:a16="http://schemas.microsoft.com/office/drawing/2014/main" id="{00000000-0008-0000-0000-00001E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55" name="Text Box 394360">
          <a:extLst>
            <a:ext uri="{FF2B5EF4-FFF2-40B4-BE49-F238E27FC236}">
              <a16:creationId xmlns="" xmlns:a16="http://schemas.microsoft.com/office/drawing/2014/main" id="{00000000-0008-0000-0000-00001F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56" name="Text Box 394744">
          <a:extLst>
            <a:ext uri="{FF2B5EF4-FFF2-40B4-BE49-F238E27FC236}">
              <a16:creationId xmlns="" xmlns:a16="http://schemas.microsoft.com/office/drawing/2014/main" id="{00000000-0008-0000-0000-000020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57" name="Text Box 394360">
          <a:extLst>
            <a:ext uri="{FF2B5EF4-FFF2-40B4-BE49-F238E27FC236}">
              <a16:creationId xmlns="" xmlns:a16="http://schemas.microsoft.com/office/drawing/2014/main" id="{00000000-0008-0000-0000-000021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58" name="Text Box 394744">
          <a:extLst>
            <a:ext uri="{FF2B5EF4-FFF2-40B4-BE49-F238E27FC236}">
              <a16:creationId xmlns="" xmlns:a16="http://schemas.microsoft.com/office/drawing/2014/main" id="{00000000-0008-0000-0000-000022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59" name="Text Box 394360">
          <a:extLst>
            <a:ext uri="{FF2B5EF4-FFF2-40B4-BE49-F238E27FC236}">
              <a16:creationId xmlns="" xmlns:a16="http://schemas.microsoft.com/office/drawing/2014/main" id="{00000000-0008-0000-0000-000023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60" name="Text Box 394744">
          <a:extLst>
            <a:ext uri="{FF2B5EF4-FFF2-40B4-BE49-F238E27FC236}">
              <a16:creationId xmlns="" xmlns:a16="http://schemas.microsoft.com/office/drawing/2014/main" id="{00000000-0008-0000-0000-000024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61" name="Text Box 394360">
          <a:extLst>
            <a:ext uri="{FF2B5EF4-FFF2-40B4-BE49-F238E27FC236}">
              <a16:creationId xmlns="" xmlns:a16="http://schemas.microsoft.com/office/drawing/2014/main" id="{00000000-0008-0000-0000-000025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62" name="Text Box 394744">
          <a:extLst>
            <a:ext uri="{FF2B5EF4-FFF2-40B4-BE49-F238E27FC236}">
              <a16:creationId xmlns="" xmlns:a16="http://schemas.microsoft.com/office/drawing/2014/main" id="{00000000-0008-0000-0000-000026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63" name="Text Box 394360">
          <a:extLst>
            <a:ext uri="{FF2B5EF4-FFF2-40B4-BE49-F238E27FC236}">
              <a16:creationId xmlns="" xmlns:a16="http://schemas.microsoft.com/office/drawing/2014/main" id="{00000000-0008-0000-0000-000027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64" name="Text Box 394744">
          <a:extLst>
            <a:ext uri="{FF2B5EF4-FFF2-40B4-BE49-F238E27FC236}">
              <a16:creationId xmlns="" xmlns:a16="http://schemas.microsoft.com/office/drawing/2014/main" id="{00000000-0008-0000-0000-000028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65" name="Text Box 394360">
          <a:extLst>
            <a:ext uri="{FF2B5EF4-FFF2-40B4-BE49-F238E27FC236}">
              <a16:creationId xmlns="" xmlns:a16="http://schemas.microsoft.com/office/drawing/2014/main" id="{00000000-0008-0000-0000-000029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66" name="Text Box 394744">
          <a:extLst>
            <a:ext uri="{FF2B5EF4-FFF2-40B4-BE49-F238E27FC236}">
              <a16:creationId xmlns="" xmlns:a16="http://schemas.microsoft.com/office/drawing/2014/main" id="{00000000-0008-0000-0000-00002A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67" name="Text Box 394360">
          <a:extLst>
            <a:ext uri="{FF2B5EF4-FFF2-40B4-BE49-F238E27FC236}">
              <a16:creationId xmlns="" xmlns:a16="http://schemas.microsoft.com/office/drawing/2014/main" id="{00000000-0008-0000-0000-00002B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68" name="Text Box 3947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69" name="Text Box 394360">
          <a:extLst>
            <a:ext uri="{FF2B5EF4-FFF2-40B4-BE49-F238E27FC236}">
              <a16:creationId xmlns="" xmlns:a16="http://schemas.microsoft.com/office/drawing/2014/main" id="{00000000-0008-0000-0000-00002D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70" name="Text Box 394744">
          <a:extLst>
            <a:ext uri="{FF2B5EF4-FFF2-40B4-BE49-F238E27FC236}">
              <a16:creationId xmlns="" xmlns:a16="http://schemas.microsoft.com/office/drawing/2014/main" id="{00000000-0008-0000-0000-00002E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71" name="Text Box 394360">
          <a:extLst>
            <a:ext uri="{FF2B5EF4-FFF2-40B4-BE49-F238E27FC236}">
              <a16:creationId xmlns="" xmlns:a16="http://schemas.microsoft.com/office/drawing/2014/main" id="{00000000-0008-0000-0000-00002F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72" name="Text Box 394744">
          <a:extLst>
            <a:ext uri="{FF2B5EF4-FFF2-40B4-BE49-F238E27FC236}">
              <a16:creationId xmlns="" xmlns:a16="http://schemas.microsoft.com/office/drawing/2014/main" id="{00000000-0008-0000-0000-000030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73" name="Text Box 394360">
          <a:extLst>
            <a:ext uri="{FF2B5EF4-FFF2-40B4-BE49-F238E27FC236}">
              <a16:creationId xmlns="" xmlns:a16="http://schemas.microsoft.com/office/drawing/2014/main" id="{00000000-0008-0000-0000-000031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74" name="Text Box 394744">
          <a:extLst>
            <a:ext uri="{FF2B5EF4-FFF2-40B4-BE49-F238E27FC236}">
              <a16:creationId xmlns="" xmlns:a16="http://schemas.microsoft.com/office/drawing/2014/main" id="{00000000-0008-0000-0000-000032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75" name="Text Box 394360">
          <a:extLst>
            <a:ext uri="{FF2B5EF4-FFF2-40B4-BE49-F238E27FC236}">
              <a16:creationId xmlns="" xmlns:a16="http://schemas.microsoft.com/office/drawing/2014/main" id="{00000000-0008-0000-0000-000033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76" name="Text Box 394744">
          <a:extLst>
            <a:ext uri="{FF2B5EF4-FFF2-40B4-BE49-F238E27FC236}">
              <a16:creationId xmlns="" xmlns:a16="http://schemas.microsoft.com/office/drawing/2014/main" id="{00000000-0008-0000-0000-000034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77" name="Text Box 394360">
          <a:extLst>
            <a:ext uri="{FF2B5EF4-FFF2-40B4-BE49-F238E27FC236}">
              <a16:creationId xmlns="" xmlns:a16="http://schemas.microsoft.com/office/drawing/2014/main" id="{00000000-0008-0000-0000-000035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78" name="Text Box 394744">
          <a:extLst>
            <a:ext uri="{FF2B5EF4-FFF2-40B4-BE49-F238E27FC236}">
              <a16:creationId xmlns="" xmlns:a16="http://schemas.microsoft.com/office/drawing/2014/main" id="{00000000-0008-0000-0000-000036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79" name="Text Box 394360">
          <a:extLst>
            <a:ext uri="{FF2B5EF4-FFF2-40B4-BE49-F238E27FC236}">
              <a16:creationId xmlns="" xmlns:a16="http://schemas.microsoft.com/office/drawing/2014/main" id="{00000000-0008-0000-0000-000037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80" name="Text Box 394744">
          <a:extLst>
            <a:ext uri="{FF2B5EF4-FFF2-40B4-BE49-F238E27FC236}">
              <a16:creationId xmlns="" xmlns:a16="http://schemas.microsoft.com/office/drawing/2014/main" id="{00000000-0008-0000-0000-000038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81" name="Text Box 394360">
          <a:extLst>
            <a:ext uri="{FF2B5EF4-FFF2-40B4-BE49-F238E27FC236}">
              <a16:creationId xmlns="" xmlns:a16="http://schemas.microsoft.com/office/drawing/2014/main" id="{00000000-0008-0000-0000-000039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82" name="Text Box 394744">
          <a:extLst>
            <a:ext uri="{FF2B5EF4-FFF2-40B4-BE49-F238E27FC236}">
              <a16:creationId xmlns="" xmlns:a16="http://schemas.microsoft.com/office/drawing/2014/main" id="{00000000-0008-0000-0000-00003A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83" name="Text Box 394360">
          <a:extLst>
            <a:ext uri="{FF2B5EF4-FFF2-40B4-BE49-F238E27FC236}">
              <a16:creationId xmlns="" xmlns:a16="http://schemas.microsoft.com/office/drawing/2014/main" id="{00000000-0008-0000-0000-00003B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84" name="Text Box 394744">
          <a:extLst>
            <a:ext uri="{FF2B5EF4-FFF2-40B4-BE49-F238E27FC236}">
              <a16:creationId xmlns="" xmlns:a16="http://schemas.microsoft.com/office/drawing/2014/main" id="{00000000-0008-0000-0000-00003C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85" name="Text Box 394360">
          <a:extLst>
            <a:ext uri="{FF2B5EF4-FFF2-40B4-BE49-F238E27FC236}">
              <a16:creationId xmlns="" xmlns:a16="http://schemas.microsoft.com/office/drawing/2014/main" id="{00000000-0008-0000-0000-00003D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86" name="Text Box 394744">
          <a:extLst>
            <a:ext uri="{FF2B5EF4-FFF2-40B4-BE49-F238E27FC236}">
              <a16:creationId xmlns="" xmlns:a16="http://schemas.microsoft.com/office/drawing/2014/main" id="{00000000-0008-0000-0000-00003E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87" name="Text Box 394360">
          <a:extLst>
            <a:ext uri="{FF2B5EF4-FFF2-40B4-BE49-F238E27FC236}">
              <a16:creationId xmlns="" xmlns:a16="http://schemas.microsoft.com/office/drawing/2014/main" id="{00000000-0008-0000-0000-00003F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88" name="Text Box 394744">
          <a:extLst>
            <a:ext uri="{FF2B5EF4-FFF2-40B4-BE49-F238E27FC236}">
              <a16:creationId xmlns="" xmlns:a16="http://schemas.microsoft.com/office/drawing/2014/main" id="{00000000-0008-0000-0000-000040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89" name="Text Box 394360">
          <a:extLst>
            <a:ext uri="{FF2B5EF4-FFF2-40B4-BE49-F238E27FC236}">
              <a16:creationId xmlns="" xmlns:a16="http://schemas.microsoft.com/office/drawing/2014/main" id="{00000000-0008-0000-0000-000041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90" name="Text Box 394744">
          <a:extLst>
            <a:ext uri="{FF2B5EF4-FFF2-40B4-BE49-F238E27FC236}">
              <a16:creationId xmlns="" xmlns:a16="http://schemas.microsoft.com/office/drawing/2014/main" id="{00000000-0008-0000-0000-000042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91" name="Text Box 394360">
          <a:extLst>
            <a:ext uri="{FF2B5EF4-FFF2-40B4-BE49-F238E27FC236}">
              <a16:creationId xmlns="" xmlns:a16="http://schemas.microsoft.com/office/drawing/2014/main" id="{00000000-0008-0000-0000-000043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92" name="Text Box 394744">
          <a:extLst>
            <a:ext uri="{FF2B5EF4-FFF2-40B4-BE49-F238E27FC236}">
              <a16:creationId xmlns="" xmlns:a16="http://schemas.microsoft.com/office/drawing/2014/main" id="{00000000-0008-0000-0000-000044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93" name="Text Box 394360">
          <a:extLst>
            <a:ext uri="{FF2B5EF4-FFF2-40B4-BE49-F238E27FC236}">
              <a16:creationId xmlns="" xmlns:a16="http://schemas.microsoft.com/office/drawing/2014/main" id="{00000000-0008-0000-0000-000045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94" name="Text Box 394744">
          <a:extLst>
            <a:ext uri="{FF2B5EF4-FFF2-40B4-BE49-F238E27FC236}">
              <a16:creationId xmlns="" xmlns:a16="http://schemas.microsoft.com/office/drawing/2014/main" id="{00000000-0008-0000-0000-000046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95" name="Text Box 394360">
          <a:extLst>
            <a:ext uri="{FF2B5EF4-FFF2-40B4-BE49-F238E27FC236}">
              <a16:creationId xmlns="" xmlns:a16="http://schemas.microsoft.com/office/drawing/2014/main" id="{00000000-0008-0000-0000-000047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096" name="Text Box 394744">
          <a:extLst>
            <a:ext uri="{FF2B5EF4-FFF2-40B4-BE49-F238E27FC236}">
              <a16:creationId xmlns="" xmlns:a16="http://schemas.microsoft.com/office/drawing/2014/main" id="{00000000-0008-0000-0000-000048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97" name="Text Box 394360">
          <a:extLst>
            <a:ext uri="{FF2B5EF4-FFF2-40B4-BE49-F238E27FC236}">
              <a16:creationId xmlns="" xmlns:a16="http://schemas.microsoft.com/office/drawing/2014/main" id="{00000000-0008-0000-0000-000049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98" name="Text Box 394744">
          <a:extLst>
            <a:ext uri="{FF2B5EF4-FFF2-40B4-BE49-F238E27FC236}">
              <a16:creationId xmlns="" xmlns:a16="http://schemas.microsoft.com/office/drawing/2014/main" id="{00000000-0008-0000-0000-00004A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099" name="Text Box 394360">
          <a:extLst>
            <a:ext uri="{FF2B5EF4-FFF2-40B4-BE49-F238E27FC236}">
              <a16:creationId xmlns="" xmlns:a16="http://schemas.microsoft.com/office/drawing/2014/main" id="{00000000-0008-0000-0000-00004B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00" name="Text Box 394744">
          <a:extLst>
            <a:ext uri="{FF2B5EF4-FFF2-40B4-BE49-F238E27FC236}">
              <a16:creationId xmlns="" xmlns:a16="http://schemas.microsoft.com/office/drawing/2014/main" id="{00000000-0008-0000-0000-00004C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01" name="Text Box 394360">
          <a:extLst>
            <a:ext uri="{FF2B5EF4-FFF2-40B4-BE49-F238E27FC236}">
              <a16:creationId xmlns="" xmlns:a16="http://schemas.microsoft.com/office/drawing/2014/main" id="{00000000-0008-0000-0000-00004D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02" name="Text Box 394744">
          <a:extLst>
            <a:ext uri="{FF2B5EF4-FFF2-40B4-BE49-F238E27FC236}">
              <a16:creationId xmlns="" xmlns:a16="http://schemas.microsoft.com/office/drawing/2014/main" id="{00000000-0008-0000-0000-00004E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03" name="Text Box 394360">
          <a:extLst>
            <a:ext uri="{FF2B5EF4-FFF2-40B4-BE49-F238E27FC236}">
              <a16:creationId xmlns="" xmlns:a16="http://schemas.microsoft.com/office/drawing/2014/main" id="{00000000-0008-0000-0000-00004F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04" name="Text Box 394744">
          <a:extLst>
            <a:ext uri="{FF2B5EF4-FFF2-40B4-BE49-F238E27FC236}">
              <a16:creationId xmlns="" xmlns:a16="http://schemas.microsoft.com/office/drawing/2014/main" id="{00000000-0008-0000-0000-000050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05" name="Text Box 394360">
          <a:extLst>
            <a:ext uri="{FF2B5EF4-FFF2-40B4-BE49-F238E27FC236}">
              <a16:creationId xmlns="" xmlns:a16="http://schemas.microsoft.com/office/drawing/2014/main" id="{00000000-0008-0000-0000-000051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06" name="Text Box 394744">
          <a:extLst>
            <a:ext uri="{FF2B5EF4-FFF2-40B4-BE49-F238E27FC236}">
              <a16:creationId xmlns="" xmlns:a16="http://schemas.microsoft.com/office/drawing/2014/main" id="{00000000-0008-0000-0000-000052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07" name="Text Box 394360">
          <a:extLst>
            <a:ext uri="{FF2B5EF4-FFF2-40B4-BE49-F238E27FC236}">
              <a16:creationId xmlns="" xmlns:a16="http://schemas.microsoft.com/office/drawing/2014/main" id="{00000000-0008-0000-0000-000053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08" name="Text Box 394744">
          <a:extLst>
            <a:ext uri="{FF2B5EF4-FFF2-40B4-BE49-F238E27FC236}">
              <a16:creationId xmlns="" xmlns:a16="http://schemas.microsoft.com/office/drawing/2014/main" id="{00000000-0008-0000-0000-000054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09" name="Text Box 394360">
          <a:extLst>
            <a:ext uri="{FF2B5EF4-FFF2-40B4-BE49-F238E27FC236}">
              <a16:creationId xmlns="" xmlns:a16="http://schemas.microsoft.com/office/drawing/2014/main" id="{00000000-0008-0000-0000-000055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10" name="Text Box 394744">
          <a:extLst>
            <a:ext uri="{FF2B5EF4-FFF2-40B4-BE49-F238E27FC236}">
              <a16:creationId xmlns="" xmlns:a16="http://schemas.microsoft.com/office/drawing/2014/main" id="{00000000-0008-0000-0000-000056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11" name="Text Box 394360">
          <a:extLst>
            <a:ext uri="{FF2B5EF4-FFF2-40B4-BE49-F238E27FC236}">
              <a16:creationId xmlns="" xmlns:a16="http://schemas.microsoft.com/office/drawing/2014/main" id="{00000000-0008-0000-0000-000057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12" name="Text Box 394744">
          <a:extLst>
            <a:ext uri="{FF2B5EF4-FFF2-40B4-BE49-F238E27FC236}">
              <a16:creationId xmlns="" xmlns:a16="http://schemas.microsoft.com/office/drawing/2014/main" id="{00000000-0008-0000-0000-000058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13" name="Text Box 394360">
          <a:extLst>
            <a:ext uri="{FF2B5EF4-FFF2-40B4-BE49-F238E27FC236}">
              <a16:creationId xmlns="" xmlns:a16="http://schemas.microsoft.com/office/drawing/2014/main" id="{00000000-0008-0000-0000-000059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14" name="Text Box 394744">
          <a:extLst>
            <a:ext uri="{FF2B5EF4-FFF2-40B4-BE49-F238E27FC236}">
              <a16:creationId xmlns="" xmlns:a16="http://schemas.microsoft.com/office/drawing/2014/main" id="{00000000-0008-0000-0000-00005A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15" name="Text Box 394360">
          <a:extLst>
            <a:ext uri="{FF2B5EF4-FFF2-40B4-BE49-F238E27FC236}">
              <a16:creationId xmlns="" xmlns:a16="http://schemas.microsoft.com/office/drawing/2014/main" id="{00000000-0008-0000-0000-00005B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16" name="Text Box 394744">
          <a:extLst>
            <a:ext uri="{FF2B5EF4-FFF2-40B4-BE49-F238E27FC236}">
              <a16:creationId xmlns="" xmlns:a16="http://schemas.microsoft.com/office/drawing/2014/main" id="{00000000-0008-0000-0000-00005C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17" name="Text Box 394360">
          <a:extLst>
            <a:ext uri="{FF2B5EF4-FFF2-40B4-BE49-F238E27FC236}">
              <a16:creationId xmlns="" xmlns:a16="http://schemas.microsoft.com/office/drawing/2014/main" id="{00000000-0008-0000-0000-00005D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18" name="Text Box 394744">
          <a:extLst>
            <a:ext uri="{FF2B5EF4-FFF2-40B4-BE49-F238E27FC236}">
              <a16:creationId xmlns="" xmlns:a16="http://schemas.microsoft.com/office/drawing/2014/main" id="{00000000-0008-0000-0000-00005E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19" name="Text Box 394360">
          <a:extLst>
            <a:ext uri="{FF2B5EF4-FFF2-40B4-BE49-F238E27FC236}">
              <a16:creationId xmlns="" xmlns:a16="http://schemas.microsoft.com/office/drawing/2014/main" id="{00000000-0008-0000-0000-00005F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20" name="Text Box 394744">
          <a:extLst>
            <a:ext uri="{FF2B5EF4-FFF2-40B4-BE49-F238E27FC236}">
              <a16:creationId xmlns="" xmlns:a16="http://schemas.microsoft.com/office/drawing/2014/main" id="{00000000-0008-0000-0000-000060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21" name="Text Box 394360">
          <a:extLst>
            <a:ext uri="{FF2B5EF4-FFF2-40B4-BE49-F238E27FC236}">
              <a16:creationId xmlns="" xmlns:a16="http://schemas.microsoft.com/office/drawing/2014/main" id="{00000000-0008-0000-0000-000061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22" name="Text Box 394744">
          <a:extLst>
            <a:ext uri="{FF2B5EF4-FFF2-40B4-BE49-F238E27FC236}">
              <a16:creationId xmlns="" xmlns:a16="http://schemas.microsoft.com/office/drawing/2014/main" id="{00000000-0008-0000-0000-000062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23" name="Text Box 394360">
          <a:extLst>
            <a:ext uri="{FF2B5EF4-FFF2-40B4-BE49-F238E27FC236}">
              <a16:creationId xmlns="" xmlns:a16="http://schemas.microsoft.com/office/drawing/2014/main" id="{00000000-0008-0000-0000-000063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24" name="Text Box 394744">
          <a:extLst>
            <a:ext uri="{FF2B5EF4-FFF2-40B4-BE49-F238E27FC236}">
              <a16:creationId xmlns="" xmlns:a16="http://schemas.microsoft.com/office/drawing/2014/main" id="{00000000-0008-0000-0000-000064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25" name="Text Box 394360">
          <a:extLst>
            <a:ext uri="{FF2B5EF4-FFF2-40B4-BE49-F238E27FC236}">
              <a16:creationId xmlns="" xmlns:a16="http://schemas.microsoft.com/office/drawing/2014/main" id="{00000000-0008-0000-0000-000065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26" name="Text Box 394744">
          <a:extLst>
            <a:ext uri="{FF2B5EF4-FFF2-40B4-BE49-F238E27FC236}">
              <a16:creationId xmlns="" xmlns:a16="http://schemas.microsoft.com/office/drawing/2014/main" id="{00000000-0008-0000-0000-000066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127" name="Text Box 394360">
          <a:extLst>
            <a:ext uri="{FF2B5EF4-FFF2-40B4-BE49-F238E27FC236}">
              <a16:creationId xmlns="" xmlns:a16="http://schemas.microsoft.com/office/drawing/2014/main" id="{00000000-0008-0000-0000-000067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128" name="Text Box 394744">
          <a:extLst>
            <a:ext uri="{FF2B5EF4-FFF2-40B4-BE49-F238E27FC236}">
              <a16:creationId xmlns="" xmlns:a16="http://schemas.microsoft.com/office/drawing/2014/main" id="{00000000-0008-0000-0000-000068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129" name="Text Box 394360">
          <a:extLst>
            <a:ext uri="{FF2B5EF4-FFF2-40B4-BE49-F238E27FC236}">
              <a16:creationId xmlns="" xmlns:a16="http://schemas.microsoft.com/office/drawing/2014/main" id="{00000000-0008-0000-0000-000069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130" name="Text Box 394744">
          <a:extLst>
            <a:ext uri="{FF2B5EF4-FFF2-40B4-BE49-F238E27FC236}">
              <a16:creationId xmlns="" xmlns:a16="http://schemas.microsoft.com/office/drawing/2014/main" id="{00000000-0008-0000-0000-00006A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131" name="Text Box 394360">
          <a:extLst>
            <a:ext uri="{FF2B5EF4-FFF2-40B4-BE49-F238E27FC236}">
              <a16:creationId xmlns="" xmlns:a16="http://schemas.microsoft.com/office/drawing/2014/main" id="{00000000-0008-0000-0000-00006B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132" name="Text Box 394744">
          <a:extLst>
            <a:ext uri="{FF2B5EF4-FFF2-40B4-BE49-F238E27FC236}">
              <a16:creationId xmlns="" xmlns:a16="http://schemas.microsoft.com/office/drawing/2014/main" id="{00000000-0008-0000-0000-00006C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33" name="Text Box 394360">
          <a:extLst>
            <a:ext uri="{FF2B5EF4-FFF2-40B4-BE49-F238E27FC236}">
              <a16:creationId xmlns="" xmlns:a16="http://schemas.microsoft.com/office/drawing/2014/main" id="{00000000-0008-0000-0000-00006D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34" name="Text Box 394744">
          <a:extLst>
            <a:ext uri="{FF2B5EF4-FFF2-40B4-BE49-F238E27FC236}">
              <a16:creationId xmlns="" xmlns:a16="http://schemas.microsoft.com/office/drawing/2014/main" id="{00000000-0008-0000-0000-00006E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35" name="Text Box 394360">
          <a:extLst>
            <a:ext uri="{FF2B5EF4-FFF2-40B4-BE49-F238E27FC236}">
              <a16:creationId xmlns="" xmlns:a16="http://schemas.microsoft.com/office/drawing/2014/main" id="{00000000-0008-0000-0000-00006F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36" name="Text Box 394744">
          <a:extLst>
            <a:ext uri="{FF2B5EF4-FFF2-40B4-BE49-F238E27FC236}">
              <a16:creationId xmlns="" xmlns:a16="http://schemas.microsoft.com/office/drawing/2014/main" id="{00000000-0008-0000-0000-000070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37" name="Text Box 394360">
          <a:extLst>
            <a:ext uri="{FF2B5EF4-FFF2-40B4-BE49-F238E27FC236}">
              <a16:creationId xmlns="" xmlns:a16="http://schemas.microsoft.com/office/drawing/2014/main" id="{00000000-0008-0000-0000-000071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38" name="Text Box 394744">
          <a:extLst>
            <a:ext uri="{FF2B5EF4-FFF2-40B4-BE49-F238E27FC236}">
              <a16:creationId xmlns="" xmlns:a16="http://schemas.microsoft.com/office/drawing/2014/main" id="{00000000-0008-0000-0000-000072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39" name="Text Box 394360">
          <a:extLst>
            <a:ext uri="{FF2B5EF4-FFF2-40B4-BE49-F238E27FC236}">
              <a16:creationId xmlns="" xmlns:a16="http://schemas.microsoft.com/office/drawing/2014/main" id="{00000000-0008-0000-0000-000073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40" name="Text Box 394744">
          <a:extLst>
            <a:ext uri="{FF2B5EF4-FFF2-40B4-BE49-F238E27FC236}">
              <a16:creationId xmlns="" xmlns:a16="http://schemas.microsoft.com/office/drawing/2014/main" id="{00000000-0008-0000-0000-000074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41" name="Text Box 394360">
          <a:extLst>
            <a:ext uri="{FF2B5EF4-FFF2-40B4-BE49-F238E27FC236}">
              <a16:creationId xmlns="" xmlns:a16="http://schemas.microsoft.com/office/drawing/2014/main" id="{00000000-0008-0000-0000-000075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42" name="Text Box 394744">
          <a:extLst>
            <a:ext uri="{FF2B5EF4-FFF2-40B4-BE49-F238E27FC236}">
              <a16:creationId xmlns="" xmlns:a16="http://schemas.microsoft.com/office/drawing/2014/main" id="{00000000-0008-0000-0000-000076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43" name="Text Box 394360">
          <a:extLst>
            <a:ext uri="{FF2B5EF4-FFF2-40B4-BE49-F238E27FC236}">
              <a16:creationId xmlns="" xmlns:a16="http://schemas.microsoft.com/office/drawing/2014/main" id="{00000000-0008-0000-0000-000077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44" name="Text Box 394744">
          <a:extLst>
            <a:ext uri="{FF2B5EF4-FFF2-40B4-BE49-F238E27FC236}">
              <a16:creationId xmlns="" xmlns:a16="http://schemas.microsoft.com/office/drawing/2014/main" id="{00000000-0008-0000-0000-000078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45" name="Text Box 394360">
          <a:extLst>
            <a:ext uri="{FF2B5EF4-FFF2-40B4-BE49-F238E27FC236}">
              <a16:creationId xmlns="" xmlns:a16="http://schemas.microsoft.com/office/drawing/2014/main" id="{00000000-0008-0000-0000-000079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46" name="Text Box 394744">
          <a:extLst>
            <a:ext uri="{FF2B5EF4-FFF2-40B4-BE49-F238E27FC236}">
              <a16:creationId xmlns="" xmlns:a16="http://schemas.microsoft.com/office/drawing/2014/main" id="{00000000-0008-0000-0000-00007A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47" name="Text Box 394360">
          <a:extLst>
            <a:ext uri="{FF2B5EF4-FFF2-40B4-BE49-F238E27FC236}">
              <a16:creationId xmlns="" xmlns:a16="http://schemas.microsoft.com/office/drawing/2014/main" id="{00000000-0008-0000-0000-00007B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48" name="Text Box 394744">
          <a:extLst>
            <a:ext uri="{FF2B5EF4-FFF2-40B4-BE49-F238E27FC236}">
              <a16:creationId xmlns="" xmlns:a16="http://schemas.microsoft.com/office/drawing/2014/main" id="{00000000-0008-0000-0000-00007C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49" name="Text Box 394360">
          <a:extLst>
            <a:ext uri="{FF2B5EF4-FFF2-40B4-BE49-F238E27FC236}">
              <a16:creationId xmlns="" xmlns:a16="http://schemas.microsoft.com/office/drawing/2014/main" id="{00000000-0008-0000-0000-00007D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50" name="Text Box 394744">
          <a:extLst>
            <a:ext uri="{FF2B5EF4-FFF2-40B4-BE49-F238E27FC236}">
              <a16:creationId xmlns="" xmlns:a16="http://schemas.microsoft.com/office/drawing/2014/main" id="{00000000-0008-0000-0000-00007E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51" name="Text Box 394360">
          <a:extLst>
            <a:ext uri="{FF2B5EF4-FFF2-40B4-BE49-F238E27FC236}">
              <a16:creationId xmlns="" xmlns:a16="http://schemas.microsoft.com/office/drawing/2014/main" id="{00000000-0008-0000-0000-00007F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52" name="Text Box 394744">
          <a:extLst>
            <a:ext uri="{FF2B5EF4-FFF2-40B4-BE49-F238E27FC236}">
              <a16:creationId xmlns="" xmlns:a16="http://schemas.microsoft.com/office/drawing/2014/main" id="{00000000-0008-0000-0000-000080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53" name="Text Box 394360">
          <a:extLst>
            <a:ext uri="{FF2B5EF4-FFF2-40B4-BE49-F238E27FC236}">
              <a16:creationId xmlns="" xmlns:a16="http://schemas.microsoft.com/office/drawing/2014/main" id="{00000000-0008-0000-0000-000081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54" name="Text Box 394744">
          <a:extLst>
            <a:ext uri="{FF2B5EF4-FFF2-40B4-BE49-F238E27FC236}">
              <a16:creationId xmlns="" xmlns:a16="http://schemas.microsoft.com/office/drawing/2014/main" id="{00000000-0008-0000-0000-000082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55" name="Text Box 394360">
          <a:extLst>
            <a:ext uri="{FF2B5EF4-FFF2-40B4-BE49-F238E27FC236}">
              <a16:creationId xmlns="" xmlns:a16="http://schemas.microsoft.com/office/drawing/2014/main" id="{00000000-0008-0000-0000-000083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56" name="Text Box 394744">
          <a:extLst>
            <a:ext uri="{FF2B5EF4-FFF2-40B4-BE49-F238E27FC236}">
              <a16:creationId xmlns="" xmlns:a16="http://schemas.microsoft.com/office/drawing/2014/main" id="{00000000-0008-0000-0000-000084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57" name="Text Box 394360">
          <a:extLst>
            <a:ext uri="{FF2B5EF4-FFF2-40B4-BE49-F238E27FC236}">
              <a16:creationId xmlns="" xmlns:a16="http://schemas.microsoft.com/office/drawing/2014/main" id="{00000000-0008-0000-0000-000085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58" name="Text Box 394744">
          <a:extLst>
            <a:ext uri="{FF2B5EF4-FFF2-40B4-BE49-F238E27FC236}">
              <a16:creationId xmlns="" xmlns:a16="http://schemas.microsoft.com/office/drawing/2014/main" id="{00000000-0008-0000-0000-000086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59" name="Text Box 394360">
          <a:extLst>
            <a:ext uri="{FF2B5EF4-FFF2-40B4-BE49-F238E27FC236}">
              <a16:creationId xmlns="" xmlns:a16="http://schemas.microsoft.com/office/drawing/2014/main" id="{00000000-0008-0000-0000-000087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60" name="Text Box 394744">
          <a:extLst>
            <a:ext uri="{FF2B5EF4-FFF2-40B4-BE49-F238E27FC236}">
              <a16:creationId xmlns="" xmlns:a16="http://schemas.microsoft.com/office/drawing/2014/main" id="{00000000-0008-0000-0000-000088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61" name="Text Box 394360">
          <a:extLst>
            <a:ext uri="{FF2B5EF4-FFF2-40B4-BE49-F238E27FC236}">
              <a16:creationId xmlns="" xmlns:a16="http://schemas.microsoft.com/office/drawing/2014/main" id="{00000000-0008-0000-0000-000089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62" name="Text Box 394744">
          <a:extLst>
            <a:ext uri="{FF2B5EF4-FFF2-40B4-BE49-F238E27FC236}">
              <a16:creationId xmlns="" xmlns:a16="http://schemas.microsoft.com/office/drawing/2014/main" id="{00000000-0008-0000-0000-00008A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63" name="Text Box 394360">
          <a:extLst>
            <a:ext uri="{FF2B5EF4-FFF2-40B4-BE49-F238E27FC236}">
              <a16:creationId xmlns="" xmlns:a16="http://schemas.microsoft.com/office/drawing/2014/main" id="{00000000-0008-0000-0000-00008B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64" name="Text Box 394744">
          <a:extLst>
            <a:ext uri="{FF2B5EF4-FFF2-40B4-BE49-F238E27FC236}">
              <a16:creationId xmlns="" xmlns:a16="http://schemas.microsoft.com/office/drawing/2014/main" id="{00000000-0008-0000-0000-00008C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65" name="Text Box 394360">
          <a:extLst>
            <a:ext uri="{FF2B5EF4-FFF2-40B4-BE49-F238E27FC236}">
              <a16:creationId xmlns="" xmlns:a16="http://schemas.microsoft.com/office/drawing/2014/main" id="{00000000-0008-0000-0000-00008D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66" name="Text Box 394744">
          <a:extLst>
            <a:ext uri="{FF2B5EF4-FFF2-40B4-BE49-F238E27FC236}">
              <a16:creationId xmlns="" xmlns:a16="http://schemas.microsoft.com/office/drawing/2014/main" id="{00000000-0008-0000-0000-00008E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67" name="Text Box 394360">
          <a:extLst>
            <a:ext uri="{FF2B5EF4-FFF2-40B4-BE49-F238E27FC236}">
              <a16:creationId xmlns="" xmlns:a16="http://schemas.microsoft.com/office/drawing/2014/main" id="{00000000-0008-0000-0000-00008F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68" name="Text Box 394744">
          <a:extLst>
            <a:ext uri="{FF2B5EF4-FFF2-40B4-BE49-F238E27FC236}">
              <a16:creationId xmlns="" xmlns:a16="http://schemas.microsoft.com/office/drawing/2014/main" id="{00000000-0008-0000-0000-000090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69" name="Text Box 394360">
          <a:extLst>
            <a:ext uri="{FF2B5EF4-FFF2-40B4-BE49-F238E27FC236}">
              <a16:creationId xmlns="" xmlns:a16="http://schemas.microsoft.com/office/drawing/2014/main" id="{00000000-0008-0000-0000-000091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70" name="Text Box 394744">
          <a:extLst>
            <a:ext uri="{FF2B5EF4-FFF2-40B4-BE49-F238E27FC236}">
              <a16:creationId xmlns="" xmlns:a16="http://schemas.microsoft.com/office/drawing/2014/main" id="{00000000-0008-0000-0000-000092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71" name="Text Box 394360">
          <a:extLst>
            <a:ext uri="{FF2B5EF4-FFF2-40B4-BE49-F238E27FC236}">
              <a16:creationId xmlns="" xmlns:a16="http://schemas.microsoft.com/office/drawing/2014/main" id="{00000000-0008-0000-0000-000093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72" name="Text Box 394744">
          <a:extLst>
            <a:ext uri="{FF2B5EF4-FFF2-40B4-BE49-F238E27FC236}">
              <a16:creationId xmlns="" xmlns:a16="http://schemas.microsoft.com/office/drawing/2014/main" id="{00000000-0008-0000-0000-000094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73" name="Text Box 394360">
          <a:extLst>
            <a:ext uri="{FF2B5EF4-FFF2-40B4-BE49-F238E27FC236}">
              <a16:creationId xmlns="" xmlns:a16="http://schemas.microsoft.com/office/drawing/2014/main" id="{00000000-0008-0000-0000-000095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74" name="Text Box 394744">
          <a:extLst>
            <a:ext uri="{FF2B5EF4-FFF2-40B4-BE49-F238E27FC236}">
              <a16:creationId xmlns="" xmlns:a16="http://schemas.microsoft.com/office/drawing/2014/main" id="{00000000-0008-0000-0000-000096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75" name="Text Box 394360">
          <a:extLst>
            <a:ext uri="{FF2B5EF4-FFF2-40B4-BE49-F238E27FC236}">
              <a16:creationId xmlns="" xmlns:a16="http://schemas.microsoft.com/office/drawing/2014/main" id="{00000000-0008-0000-0000-000097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76" name="Text Box 394744">
          <a:extLst>
            <a:ext uri="{FF2B5EF4-FFF2-40B4-BE49-F238E27FC236}">
              <a16:creationId xmlns="" xmlns:a16="http://schemas.microsoft.com/office/drawing/2014/main" id="{00000000-0008-0000-0000-000098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77" name="Text Box 394360">
          <a:extLst>
            <a:ext uri="{FF2B5EF4-FFF2-40B4-BE49-F238E27FC236}">
              <a16:creationId xmlns="" xmlns:a16="http://schemas.microsoft.com/office/drawing/2014/main" id="{00000000-0008-0000-0000-000099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78" name="Text Box 394744">
          <a:extLst>
            <a:ext uri="{FF2B5EF4-FFF2-40B4-BE49-F238E27FC236}">
              <a16:creationId xmlns="" xmlns:a16="http://schemas.microsoft.com/office/drawing/2014/main" id="{00000000-0008-0000-0000-00009A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79" name="Text Box 394360">
          <a:extLst>
            <a:ext uri="{FF2B5EF4-FFF2-40B4-BE49-F238E27FC236}">
              <a16:creationId xmlns="" xmlns:a16="http://schemas.microsoft.com/office/drawing/2014/main" id="{00000000-0008-0000-0000-00009B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80" name="Text Box 394744">
          <a:extLst>
            <a:ext uri="{FF2B5EF4-FFF2-40B4-BE49-F238E27FC236}">
              <a16:creationId xmlns="" xmlns:a16="http://schemas.microsoft.com/office/drawing/2014/main" id="{00000000-0008-0000-0000-00009C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81" name="Text Box 394360">
          <a:extLst>
            <a:ext uri="{FF2B5EF4-FFF2-40B4-BE49-F238E27FC236}">
              <a16:creationId xmlns="" xmlns:a16="http://schemas.microsoft.com/office/drawing/2014/main" id="{00000000-0008-0000-0000-00009D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82" name="Text Box 394744">
          <a:extLst>
            <a:ext uri="{FF2B5EF4-FFF2-40B4-BE49-F238E27FC236}">
              <a16:creationId xmlns="" xmlns:a16="http://schemas.microsoft.com/office/drawing/2014/main" id="{00000000-0008-0000-0000-00009E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83" name="Text Box 394360">
          <a:extLst>
            <a:ext uri="{FF2B5EF4-FFF2-40B4-BE49-F238E27FC236}">
              <a16:creationId xmlns="" xmlns:a16="http://schemas.microsoft.com/office/drawing/2014/main" id="{00000000-0008-0000-0000-00009F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84" name="Text Box 394744">
          <a:extLst>
            <a:ext uri="{FF2B5EF4-FFF2-40B4-BE49-F238E27FC236}">
              <a16:creationId xmlns="" xmlns:a16="http://schemas.microsoft.com/office/drawing/2014/main" id="{00000000-0008-0000-0000-0000A0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85" name="Text Box 394360">
          <a:extLst>
            <a:ext uri="{FF2B5EF4-FFF2-40B4-BE49-F238E27FC236}">
              <a16:creationId xmlns="" xmlns:a16="http://schemas.microsoft.com/office/drawing/2014/main" id="{00000000-0008-0000-0000-0000A1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86" name="Text Box 394744">
          <a:extLst>
            <a:ext uri="{FF2B5EF4-FFF2-40B4-BE49-F238E27FC236}">
              <a16:creationId xmlns="" xmlns:a16="http://schemas.microsoft.com/office/drawing/2014/main" id="{00000000-0008-0000-0000-0000A2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87" name="Text Box 394360">
          <a:extLst>
            <a:ext uri="{FF2B5EF4-FFF2-40B4-BE49-F238E27FC236}">
              <a16:creationId xmlns="" xmlns:a16="http://schemas.microsoft.com/office/drawing/2014/main" id="{00000000-0008-0000-0000-0000A3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88" name="Text Box 394744">
          <a:extLst>
            <a:ext uri="{FF2B5EF4-FFF2-40B4-BE49-F238E27FC236}">
              <a16:creationId xmlns="" xmlns:a16="http://schemas.microsoft.com/office/drawing/2014/main" id="{00000000-0008-0000-0000-0000A4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89" name="Text Box 394360">
          <a:extLst>
            <a:ext uri="{FF2B5EF4-FFF2-40B4-BE49-F238E27FC236}">
              <a16:creationId xmlns="" xmlns:a16="http://schemas.microsoft.com/office/drawing/2014/main" id="{00000000-0008-0000-0000-0000A5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90" name="Text Box 394744">
          <a:extLst>
            <a:ext uri="{FF2B5EF4-FFF2-40B4-BE49-F238E27FC236}">
              <a16:creationId xmlns="" xmlns:a16="http://schemas.microsoft.com/office/drawing/2014/main" id="{00000000-0008-0000-0000-0000A6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91" name="Text Box 394360">
          <a:extLst>
            <a:ext uri="{FF2B5EF4-FFF2-40B4-BE49-F238E27FC236}">
              <a16:creationId xmlns="" xmlns:a16="http://schemas.microsoft.com/office/drawing/2014/main" id="{00000000-0008-0000-0000-0000A7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92" name="Text Box 394744">
          <a:extLst>
            <a:ext uri="{FF2B5EF4-FFF2-40B4-BE49-F238E27FC236}">
              <a16:creationId xmlns="" xmlns:a16="http://schemas.microsoft.com/office/drawing/2014/main" id="{00000000-0008-0000-0000-0000A8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93" name="Text Box 394360">
          <a:extLst>
            <a:ext uri="{FF2B5EF4-FFF2-40B4-BE49-F238E27FC236}">
              <a16:creationId xmlns="" xmlns:a16="http://schemas.microsoft.com/office/drawing/2014/main" id="{00000000-0008-0000-0000-0000A9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94" name="Text Box 394744">
          <a:extLst>
            <a:ext uri="{FF2B5EF4-FFF2-40B4-BE49-F238E27FC236}">
              <a16:creationId xmlns="" xmlns:a16="http://schemas.microsoft.com/office/drawing/2014/main" id="{00000000-0008-0000-0000-0000AA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95" name="Text Box 394360">
          <a:extLst>
            <a:ext uri="{FF2B5EF4-FFF2-40B4-BE49-F238E27FC236}">
              <a16:creationId xmlns="" xmlns:a16="http://schemas.microsoft.com/office/drawing/2014/main" id="{00000000-0008-0000-0000-0000AB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96" name="Text Box 394744">
          <a:extLst>
            <a:ext uri="{FF2B5EF4-FFF2-40B4-BE49-F238E27FC236}">
              <a16:creationId xmlns="" xmlns:a16="http://schemas.microsoft.com/office/drawing/2014/main" id="{00000000-0008-0000-0000-0000AC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97" name="Text Box 394360">
          <a:extLst>
            <a:ext uri="{FF2B5EF4-FFF2-40B4-BE49-F238E27FC236}">
              <a16:creationId xmlns="" xmlns:a16="http://schemas.microsoft.com/office/drawing/2014/main" id="{00000000-0008-0000-0000-0000AD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198" name="Text Box 394744">
          <a:extLst>
            <a:ext uri="{FF2B5EF4-FFF2-40B4-BE49-F238E27FC236}">
              <a16:creationId xmlns="" xmlns:a16="http://schemas.microsoft.com/office/drawing/2014/main" id="{00000000-0008-0000-0000-0000AE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199" name="Text Box 394360">
          <a:extLst>
            <a:ext uri="{FF2B5EF4-FFF2-40B4-BE49-F238E27FC236}">
              <a16:creationId xmlns="" xmlns:a16="http://schemas.microsoft.com/office/drawing/2014/main" id="{00000000-0008-0000-0000-0000AF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00" name="Text Box 394744">
          <a:extLst>
            <a:ext uri="{FF2B5EF4-FFF2-40B4-BE49-F238E27FC236}">
              <a16:creationId xmlns="" xmlns:a16="http://schemas.microsoft.com/office/drawing/2014/main" id="{00000000-0008-0000-0000-0000B0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01" name="Text Box 394360">
          <a:extLst>
            <a:ext uri="{FF2B5EF4-FFF2-40B4-BE49-F238E27FC236}">
              <a16:creationId xmlns="" xmlns:a16="http://schemas.microsoft.com/office/drawing/2014/main" id="{00000000-0008-0000-0000-0000B1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02" name="Text Box 394744">
          <a:extLst>
            <a:ext uri="{FF2B5EF4-FFF2-40B4-BE49-F238E27FC236}">
              <a16:creationId xmlns="" xmlns:a16="http://schemas.microsoft.com/office/drawing/2014/main" id="{00000000-0008-0000-0000-0000B2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03" name="Text Box 394360">
          <a:extLst>
            <a:ext uri="{FF2B5EF4-FFF2-40B4-BE49-F238E27FC236}">
              <a16:creationId xmlns="" xmlns:a16="http://schemas.microsoft.com/office/drawing/2014/main" id="{00000000-0008-0000-0000-0000B3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04" name="Text Box 394744">
          <a:extLst>
            <a:ext uri="{FF2B5EF4-FFF2-40B4-BE49-F238E27FC236}">
              <a16:creationId xmlns="" xmlns:a16="http://schemas.microsoft.com/office/drawing/2014/main" id="{00000000-0008-0000-0000-0000B4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05" name="Text Box 394744">
          <a:extLst>
            <a:ext uri="{FF2B5EF4-FFF2-40B4-BE49-F238E27FC236}">
              <a16:creationId xmlns="" xmlns:a16="http://schemas.microsoft.com/office/drawing/2014/main" id="{00000000-0008-0000-0000-0000B5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06" name="Text Box 394360">
          <a:extLst>
            <a:ext uri="{FF2B5EF4-FFF2-40B4-BE49-F238E27FC236}">
              <a16:creationId xmlns="" xmlns:a16="http://schemas.microsoft.com/office/drawing/2014/main" id="{00000000-0008-0000-0000-0000B6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07" name="Text Box 394744">
          <a:extLst>
            <a:ext uri="{FF2B5EF4-FFF2-40B4-BE49-F238E27FC236}">
              <a16:creationId xmlns="" xmlns:a16="http://schemas.microsoft.com/office/drawing/2014/main" id="{00000000-0008-0000-0000-0000B7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08" name="Text Box 394360">
          <a:extLst>
            <a:ext uri="{FF2B5EF4-FFF2-40B4-BE49-F238E27FC236}">
              <a16:creationId xmlns="" xmlns:a16="http://schemas.microsoft.com/office/drawing/2014/main" id="{00000000-0008-0000-0000-0000B8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09" name="Text Box 394744">
          <a:extLst>
            <a:ext uri="{FF2B5EF4-FFF2-40B4-BE49-F238E27FC236}">
              <a16:creationId xmlns="" xmlns:a16="http://schemas.microsoft.com/office/drawing/2014/main" id="{00000000-0008-0000-0000-0000B9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10" name="Text Box 394360">
          <a:extLst>
            <a:ext uri="{FF2B5EF4-FFF2-40B4-BE49-F238E27FC236}">
              <a16:creationId xmlns="" xmlns:a16="http://schemas.microsoft.com/office/drawing/2014/main" id="{00000000-0008-0000-0000-0000BA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11" name="Text Box 394744">
          <a:extLst>
            <a:ext uri="{FF2B5EF4-FFF2-40B4-BE49-F238E27FC236}">
              <a16:creationId xmlns="" xmlns:a16="http://schemas.microsoft.com/office/drawing/2014/main" id="{00000000-0008-0000-0000-0000BB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12" name="Text Box 394360">
          <a:extLst>
            <a:ext uri="{FF2B5EF4-FFF2-40B4-BE49-F238E27FC236}">
              <a16:creationId xmlns="" xmlns:a16="http://schemas.microsoft.com/office/drawing/2014/main" id="{00000000-0008-0000-0000-0000BC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13" name="Text Box 394744">
          <a:extLst>
            <a:ext uri="{FF2B5EF4-FFF2-40B4-BE49-F238E27FC236}">
              <a16:creationId xmlns="" xmlns:a16="http://schemas.microsoft.com/office/drawing/2014/main" id="{00000000-0008-0000-0000-0000BD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14" name="Text Box 394360">
          <a:extLst>
            <a:ext uri="{FF2B5EF4-FFF2-40B4-BE49-F238E27FC236}">
              <a16:creationId xmlns="" xmlns:a16="http://schemas.microsoft.com/office/drawing/2014/main" id="{00000000-0008-0000-0000-0000BE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15" name="Text Box 394744">
          <a:extLst>
            <a:ext uri="{FF2B5EF4-FFF2-40B4-BE49-F238E27FC236}">
              <a16:creationId xmlns="" xmlns:a16="http://schemas.microsoft.com/office/drawing/2014/main" id="{00000000-0008-0000-0000-0000BF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16" name="Text Box 394360">
          <a:extLst>
            <a:ext uri="{FF2B5EF4-FFF2-40B4-BE49-F238E27FC236}">
              <a16:creationId xmlns="" xmlns:a16="http://schemas.microsoft.com/office/drawing/2014/main" id="{00000000-0008-0000-0000-0000C0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17" name="Text Box 394744">
          <a:extLst>
            <a:ext uri="{FF2B5EF4-FFF2-40B4-BE49-F238E27FC236}">
              <a16:creationId xmlns="" xmlns:a16="http://schemas.microsoft.com/office/drawing/2014/main" id="{00000000-0008-0000-0000-0000C1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18" name="Text Box 394360">
          <a:extLst>
            <a:ext uri="{FF2B5EF4-FFF2-40B4-BE49-F238E27FC236}">
              <a16:creationId xmlns="" xmlns:a16="http://schemas.microsoft.com/office/drawing/2014/main" id="{00000000-0008-0000-0000-0000C2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19" name="Text Box 394744">
          <a:extLst>
            <a:ext uri="{FF2B5EF4-FFF2-40B4-BE49-F238E27FC236}">
              <a16:creationId xmlns="" xmlns:a16="http://schemas.microsoft.com/office/drawing/2014/main" id="{00000000-0008-0000-0000-0000C3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20" name="Text Box 394360">
          <a:extLst>
            <a:ext uri="{FF2B5EF4-FFF2-40B4-BE49-F238E27FC236}">
              <a16:creationId xmlns="" xmlns:a16="http://schemas.microsoft.com/office/drawing/2014/main" id="{00000000-0008-0000-0000-0000C4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21" name="Text Box 394744">
          <a:extLst>
            <a:ext uri="{FF2B5EF4-FFF2-40B4-BE49-F238E27FC236}">
              <a16:creationId xmlns="" xmlns:a16="http://schemas.microsoft.com/office/drawing/2014/main" id="{00000000-0008-0000-0000-0000C5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22" name="Text Box 394360">
          <a:extLst>
            <a:ext uri="{FF2B5EF4-FFF2-40B4-BE49-F238E27FC236}">
              <a16:creationId xmlns="" xmlns:a16="http://schemas.microsoft.com/office/drawing/2014/main" id="{00000000-0008-0000-0000-0000C6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23" name="Text Box 394744">
          <a:extLst>
            <a:ext uri="{FF2B5EF4-FFF2-40B4-BE49-F238E27FC236}">
              <a16:creationId xmlns="" xmlns:a16="http://schemas.microsoft.com/office/drawing/2014/main" id="{00000000-0008-0000-0000-0000C7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24" name="Text Box 394360">
          <a:extLst>
            <a:ext uri="{FF2B5EF4-FFF2-40B4-BE49-F238E27FC236}">
              <a16:creationId xmlns="" xmlns:a16="http://schemas.microsoft.com/office/drawing/2014/main" id="{00000000-0008-0000-0000-0000C8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25" name="Text Box 394744">
          <a:extLst>
            <a:ext uri="{FF2B5EF4-FFF2-40B4-BE49-F238E27FC236}">
              <a16:creationId xmlns="" xmlns:a16="http://schemas.microsoft.com/office/drawing/2014/main" id="{00000000-0008-0000-0000-0000C9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26" name="Text Box 394360">
          <a:extLst>
            <a:ext uri="{FF2B5EF4-FFF2-40B4-BE49-F238E27FC236}">
              <a16:creationId xmlns="" xmlns:a16="http://schemas.microsoft.com/office/drawing/2014/main" id="{00000000-0008-0000-0000-0000CA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27" name="Text Box 394744">
          <a:extLst>
            <a:ext uri="{FF2B5EF4-FFF2-40B4-BE49-F238E27FC236}">
              <a16:creationId xmlns="" xmlns:a16="http://schemas.microsoft.com/office/drawing/2014/main" id="{00000000-0008-0000-0000-0000CB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28"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29"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30"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31"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32"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33"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34"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35"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36"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37"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38"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39"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40"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41"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42"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43"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44"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45"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46"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47"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48"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49"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50"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51"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252"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253"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254"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255"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256"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257"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58"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59"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60"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61"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62"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63"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64"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65"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66"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67"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68"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69"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70"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71"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72"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73"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74"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75"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76"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77"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78"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79"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80"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81"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82"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83"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84"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85"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86"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87"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88"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89"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90"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91"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92"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293"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94"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95"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96"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97"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98"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299"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00"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01"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02"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03"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04"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05"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06"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07"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08"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09"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10"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11"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12"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13"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14"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15"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16"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17"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18"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19"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20"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21"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22"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23"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24"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25"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26"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27"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28"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29"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330" name="Text Box 394360">
          <a:extLst>
            <a:ext uri="{FF2B5EF4-FFF2-40B4-BE49-F238E27FC236}">
              <a16:creationId xmlns="" xmlns:a16="http://schemas.microsoft.com/office/drawing/2014/main" id="{00000000-0008-0000-0000-00003205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331" name="Text Box 394744">
          <a:extLst>
            <a:ext uri="{FF2B5EF4-FFF2-40B4-BE49-F238E27FC236}">
              <a16:creationId xmlns="" xmlns:a16="http://schemas.microsoft.com/office/drawing/2014/main" id="{00000000-0008-0000-0000-00003305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332" name="Text Box 394360">
          <a:extLst>
            <a:ext uri="{FF2B5EF4-FFF2-40B4-BE49-F238E27FC236}">
              <a16:creationId xmlns="" xmlns:a16="http://schemas.microsoft.com/office/drawing/2014/main" id="{00000000-0008-0000-0000-00003405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333" name="Text Box 394744">
          <a:extLst>
            <a:ext uri="{FF2B5EF4-FFF2-40B4-BE49-F238E27FC236}">
              <a16:creationId xmlns="" xmlns:a16="http://schemas.microsoft.com/office/drawing/2014/main" id="{00000000-0008-0000-0000-00003505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334" name="Text Box 394360">
          <a:extLst>
            <a:ext uri="{FF2B5EF4-FFF2-40B4-BE49-F238E27FC236}">
              <a16:creationId xmlns="" xmlns:a16="http://schemas.microsoft.com/office/drawing/2014/main" id="{00000000-0008-0000-0000-00003605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335" name="Text Box 394744">
          <a:extLst>
            <a:ext uri="{FF2B5EF4-FFF2-40B4-BE49-F238E27FC236}">
              <a16:creationId xmlns="" xmlns:a16="http://schemas.microsoft.com/office/drawing/2014/main" id="{00000000-0008-0000-0000-00003705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36" name="Text Box 394360">
          <a:extLst>
            <a:ext uri="{FF2B5EF4-FFF2-40B4-BE49-F238E27FC236}">
              <a16:creationId xmlns="" xmlns:a16="http://schemas.microsoft.com/office/drawing/2014/main" id="{00000000-0008-0000-0000-000038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37" name="Text Box 394744">
          <a:extLst>
            <a:ext uri="{FF2B5EF4-FFF2-40B4-BE49-F238E27FC236}">
              <a16:creationId xmlns="" xmlns:a16="http://schemas.microsoft.com/office/drawing/2014/main" id="{00000000-0008-0000-0000-000039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38" name="Text Box 394360">
          <a:extLst>
            <a:ext uri="{FF2B5EF4-FFF2-40B4-BE49-F238E27FC236}">
              <a16:creationId xmlns="" xmlns:a16="http://schemas.microsoft.com/office/drawing/2014/main" id="{00000000-0008-0000-0000-00003A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39" name="Text Box 394744">
          <a:extLst>
            <a:ext uri="{FF2B5EF4-FFF2-40B4-BE49-F238E27FC236}">
              <a16:creationId xmlns="" xmlns:a16="http://schemas.microsoft.com/office/drawing/2014/main" id="{00000000-0008-0000-0000-00003B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40" name="Text Box 394360">
          <a:extLst>
            <a:ext uri="{FF2B5EF4-FFF2-40B4-BE49-F238E27FC236}">
              <a16:creationId xmlns="" xmlns:a16="http://schemas.microsoft.com/office/drawing/2014/main" id="{00000000-0008-0000-0000-00003C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41" name="Text Box 394744">
          <a:extLst>
            <a:ext uri="{FF2B5EF4-FFF2-40B4-BE49-F238E27FC236}">
              <a16:creationId xmlns="" xmlns:a16="http://schemas.microsoft.com/office/drawing/2014/main" id="{00000000-0008-0000-0000-00003D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42" name="Text Box 394360">
          <a:extLst>
            <a:ext uri="{FF2B5EF4-FFF2-40B4-BE49-F238E27FC236}">
              <a16:creationId xmlns="" xmlns:a16="http://schemas.microsoft.com/office/drawing/2014/main" id="{00000000-0008-0000-0000-00003E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43" name="Text Box 394744">
          <a:extLst>
            <a:ext uri="{FF2B5EF4-FFF2-40B4-BE49-F238E27FC236}">
              <a16:creationId xmlns="" xmlns:a16="http://schemas.microsoft.com/office/drawing/2014/main" id="{00000000-0008-0000-0000-00003F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44" name="Text Box 394360">
          <a:extLst>
            <a:ext uri="{FF2B5EF4-FFF2-40B4-BE49-F238E27FC236}">
              <a16:creationId xmlns="" xmlns:a16="http://schemas.microsoft.com/office/drawing/2014/main" id="{00000000-0008-0000-0000-000040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45" name="Text Box 394744">
          <a:extLst>
            <a:ext uri="{FF2B5EF4-FFF2-40B4-BE49-F238E27FC236}">
              <a16:creationId xmlns="" xmlns:a16="http://schemas.microsoft.com/office/drawing/2014/main" id="{00000000-0008-0000-0000-000041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46" name="Text Box 394360">
          <a:extLst>
            <a:ext uri="{FF2B5EF4-FFF2-40B4-BE49-F238E27FC236}">
              <a16:creationId xmlns="" xmlns:a16="http://schemas.microsoft.com/office/drawing/2014/main" id="{00000000-0008-0000-0000-000042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47" name="Text Box 394744">
          <a:extLst>
            <a:ext uri="{FF2B5EF4-FFF2-40B4-BE49-F238E27FC236}">
              <a16:creationId xmlns="" xmlns:a16="http://schemas.microsoft.com/office/drawing/2014/main" id="{00000000-0008-0000-0000-000043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48" name="Text Box 394360">
          <a:extLst>
            <a:ext uri="{FF2B5EF4-FFF2-40B4-BE49-F238E27FC236}">
              <a16:creationId xmlns="" xmlns:a16="http://schemas.microsoft.com/office/drawing/2014/main" id="{00000000-0008-0000-0000-000044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49" name="Text Box 394744">
          <a:extLst>
            <a:ext uri="{FF2B5EF4-FFF2-40B4-BE49-F238E27FC236}">
              <a16:creationId xmlns="" xmlns:a16="http://schemas.microsoft.com/office/drawing/2014/main" id="{00000000-0008-0000-0000-000045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50" name="Text Box 394360">
          <a:extLst>
            <a:ext uri="{FF2B5EF4-FFF2-40B4-BE49-F238E27FC236}">
              <a16:creationId xmlns="" xmlns:a16="http://schemas.microsoft.com/office/drawing/2014/main" id="{00000000-0008-0000-0000-000046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51" name="Text Box 394744">
          <a:extLst>
            <a:ext uri="{FF2B5EF4-FFF2-40B4-BE49-F238E27FC236}">
              <a16:creationId xmlns="" xmlns:a16="http://schemas.microsoft.com/office/drawing/2014/main" id="{00000000-0008-0000-0000-000047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52" name="Text Box 394360">
          <a:extLst>
            <a:ext uri="{FF2B5EF4-FFF2-40B4-BE49-F238E27FC236}">
              <a16:creationId xmlns="" xmlns:a16="http://schemas.microsoft.com/office/drawing/2014/main" id="{00000000-0008-0000-0000-000048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53" name="Text Box 394744">
          <a:extLst>
            <a:ext uri="{FF2B5EF4-FFF2-40B4-BE49-F238E27FC236}">
              <a16:creationId xmlns="" xmlns:a16="http://schemas.microsoft.com/office/drawing/2014/main" id="{00000000-0008-0000-0000-000049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54" name="Text Box 394360">
          <a:extLst>
            <a:ext uri="{FF2B5EF4-FFF2-40B4-BE49-F238E27FC236}">
              <a16:creationId xmlns="" xmlns:a16="http://schemas.microsoft.com/office/drawing/2014/main" id="{00000000-0008-0000-0000-00004A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55" name="Text Box 394744">
          <a:extLst>
            <a:ext uri="{FF2B5EF4-FFF2-40B4-BE49-F238E27FC236}">
              <a16:creationId xmlns="" xmlns:a16="http://schemas.microsoft.com/office/drawing/2014/main" id="{00000000-0008-0000-0000-00004B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56" name="Text Box 394360">
          <a:extLst>
            <a:ext uri="{FF2B5EF4-FFF2-40B4-BE49-F238E27FC236}">
              <a16:creationId xmlns="" xmlns:a16="http://schemas.microsoft.com/office/drawing/2014/main" id="{00000000-0008-0000-0000-00004C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57" name="Text Box 394744">
          <a:extLst>
            <a:ext uri="{FF2B5EF4-FFF2-40B4-BE49-F238E27FC236}">
              <a16:creationId xmlns="" xmlns:a16="http://schemas.microsoft.com/office/drawing/2014/main" id="{00000000-0008-0000-0000-00004D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58" name="Text Box 394360">
          <a:extLst>
            <a:ext uri="{FF2B5EF4-FFF2-40B4-BE49-F238E27FC236}">
              <a16:creationId xmlns="" xmlns:a16="http://schemas.microsoft.com/office/drawing/2014/main" id="{00000000-0008-0000-0000-00004E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59" name="Text Box 394744">
          <a:extLst>
            <a:ext uri="{FF2B5EF4-FFF2-40B4-BE49-F238E27FC236}">
              <a16:creationId xmlns="" xmlns:a16="http://schemas.microsoft.com/office/drawing/2014/main" id="{00000000-0008-0000-0000-00004F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60" name="Text Box 394360">
          <a:extLst>
            <a:ext uri="{FF2B5EF4-FFF2-40B4-BE49-F238E27FC236}">
              <a16:creationId xmlns="" xmlns:a16="http://schemas.microsoft.com/office/drawing/2014/main" id="{00000000-0008-0000-0000-000050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61" name="Text Box 394744">
          <a:extLst>
            <a:ext uri="{FF2B5EF4-FFF2-40B4-BE49-F238E27FC236}">
              <a16:creationId xmlns="" xmlns:a16="http://schemas.microsoft.com/office/drawing/2014/main" id="{00000000-0008-0000-0000-000051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62" name="Text Box 394360">
          <a:extLst>
            <a:ext uri="{FF2B5EF4-FFF2-40B4-BE49-F238E27FC236}">
              <a16:creationId xmlns="" xmlns:a16="http://schemas.microsoft.com/office/drawing/2014/main" id="{00000000-0008-0000-0000-000052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63" name="Text Box 394744">
          <a:extLst>
            <a:ext uri="{FF2B5EF4-FFF2-40B4-BE49-F238E27FC236}">
              <a16:creationId xmlns="" xmlns:a16="http://schemas.microsoft.com/office/drawing/2014/main" id="{00000000-0008-0000-0000-000053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64" name="Text Box 394360">
          <a:extLst>
            <a:ext uri="{FF2B5EF4-FFF2-40B4-BE49-F238E27FC236}">
              <a16:creationId xmlns="" xmlns:a16="http://schemas.microsoft.com/office/drawing/2014/main" id="{00000000-0008-0000-0000-000054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65" name="Text Box 394744">
          <a:extLst>
            <a:ext uri="{FF2B5EF4-FFF2-40B4-BE49-F238E27FC236}">
              <a16:creationId xmlns="" xmlns:a16="http://schemas.microsoft.com/office/drawing/2014/main" id="{00000000-0008-0000-0000-000055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66" name="Text Box 394360">
          <a:extLst>
            <a:ext uri="{FF2B5EF4-FFF2-40B4-BE49-F238E27FC236}">
              <a16:creationId xmlns="" xmlns:a16="http://schemas.microsoft.com/office/drawing/2014/main" id="{00000000-0008-0000-0000-000056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67" name="Text Box 394744">
          <a:extLst>
            <a:ext uri="{FF2B5EF4-FFF2-40B4-BE49-F238E27FC236}">
              <a16:creationId xmlns="" xmlns:a16="http://schemas.microsoft.com/office/drawing/2014/main" id="{00000000-0008-0000-0000-000057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68" name="Text Box 394360">
          <a:extLst>
            <a:ext uri="{FF2B5EF4-FFF2-40B4-BE49-F238E27FC236}">
              <a16:creationId xmlns="" xmlns:a16="http://schemas.microsoft.com/office/drawing/2014/main" id="{00000000-0008-0000-0000-000058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69" name="Text Box 394744">
          <a:extLst>
            <a:ext uri="{FF2B5EF4-FFF2-40B4-BE49-F238E27FC236}">
              <a16:creationId xmlns="" xmlns:a16="http://schemas.microsoft.com/office/drawing/2014/main" id="{00000000-0008-0000-0000-000059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70" name="Text Box 394360">
          <a:extLst>
            <a:ext uri="{FF2B5EF4-FFF2-40B4-BE49-F238E27FC236}">
              <a16:creationId xmlns="" xmlns:a16="http://schemas.microsoft.com/office/drawing/2014/main" id="{00000000-0008-0000-0000-00005A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71" name="Text Box 394744">
          <a:extLst>
            <a:ext uri="{FF2B5EF4-FFF2-40B4-BE49-F238E27FC236}">
              <a16:creationId xmlns="" xmlns:a16="http://schemas.microsoft.com/office/drawing/2014/main" id="{00000000-0008-0000-0000-00005B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72" name="Text Box 394360">
          <a:extLst>
            <a:ext uri="{FF2B5EF4-FFF2-40B4-BE49-F238E27FC236}">
              <a16:creationId xmlns="" xmlns:a16="http://schemas.microsoft.com/office/drawing/2014/main" id="{00000000-0008-0000-0000-00005C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73" name="Text Box 394744">
          <a:extLst>
            <a:ext uri="{FF2B5EF4-FFF2-40B4-BE49-F238E27FC236}">
              <a16:creationId xmlns="" xmlns:a16="http://schemas.microsoft.com/office/drawing/2014/main" id="{00000000-0008-0000-0000-00005D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74" name="Text Box 394360">
          <a:extLst>
            <a:ext uri="{FF2B5EF4-FFF2-40B4-BE49-F238E27FC236}">
              <a16:creationId xmlns="" xmlns:a16="http://schemas.microsoft.com/office/drawing/2014/main" id="{00000000-0008-0000-0000-00005E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75" name="Text Box 394744">
          <a:extLst>
            <a:ext uri="{FF2B5EF4-FFF2-40B4-BE49-F238E27FC236}">
              <a16:creationId xmlns="" xmlns:a16="http://schemas.microsoft.com/office/drawing/2014/main" id="{00000000-0008-0000-0000-00005F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76" name="Text Box 394360">
          <a:extLst>
            <a:ext uri="{FF2B5EF4-FFF2-40B4-BE49-F238E27FC236}">
              <a16:creationId xmlns="" xmlns:a16="http://schemas.microsoft.com/office/drawing/2014/main" id="{00000000-0008-0000-0000-000060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77" name="Text Box 394744">
          <a:extLst>
            <a:ext uri="{FF2B5EF4-FFF2-40B4-BE49-F238E27FC236}">
              <a16:creationId xmlns="" xmlns:a16="http://schemas.microsoft.com/office/drawing/2014/main" id="{00000000-0008-0000-0000-000061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78" name="Text Box 394360">
          <a:extLst>
            <a:ext uri="{FF2B5EF4-FFF2-40B4-BE49-F238E27FC236}">
              <a16:creationId xmlns="" xmlns:a16="http://schemas.microsoft.com/office/drawing/2014/main" id="{00000000-0008-0000-0000-000062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79" name="Text Box 394744">
          <a:extLst>
            <a:ext uri="{FF2B5EF4-FFF2-40B4-BE49-F238E27FC236}">
              <a16:creationId xmlns="" xmlns:a16="http://schemas.microsoft.com/office/drawing/2014/main" id="{00000000-0008-0000-0000-000063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80" name="Text Box 394360">
          <a:extLst>
            <a:ext uri="{FF2B5EF4-FFF2-40B4-BE49-F238E27FC236}">
              <a16:creationId xmlns="" xmlns:a16="http://schemas.microsoft.com/office/drawing/2014/main" id="{00000000-0008-0000-0000-000064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81" name="Text Box 394744">
          <a:extLst>
            <a:ext uri="{FF2B5EF4-FFF2-40B4-BE49-F238E27FC236}">
              <a16:creationId xmlns="" xmlns:a16="http://schemas.microsoft.com/office/drawing/2014/main" id="{00000000-0008-0000-0000-000065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82" name="Text Box 394360">
          <a:extLst>
            <a:ext uri="{FF2B5EF4-FFF2-40B4-BE49-F238E27FC236}">
              <a16:creationId xmlns="" xmlns:a16="http://schemas.microsoft.com/office/drawing/2014/main" id="{00000000-0008-0000-0000-000066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83" name="Text Box 394744">
          <a:extLst>
            <a:ext uri="{FF2B5EF4-FFF2-40B4-BE49-F238E27FC236}">
              <a16:creationId xmlns="" xmlns:a16="http://schemas.microsoft.com/office/drawing/2014/main" id="{00000000-0008-0000-0000-000067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84" name="Text Box 394360">
          <a:extLst>
            <a:ext uri="{FF2B5EF4-FFF2-40B4-BE49-F238E27FC236}">
              <a16:creationId xmlns="" xmlns:a16="http://schemas.microsoft.com/office/drawing/2014/main" id="{00000000-0008-0000-0000-000068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85" name="Text Box 394744">
          <a:extLst>
            <a:ext uri="{FF2B5EF4-FFF2-40B4-BE49-F238E27FC236}">
              <a16:creationId xmlns="" xmlns:a16="http://schemas.microsoft.com/office/drawing/2014/main" id="{00000000-0008-0000-0000-000069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86" name="Text Box 394360">
          <a:extLst>
            <a:ext uri="{FF2B5EF4-FFF2-40B4-BE49-F238E27FC236}">
              <a16:creationId xmlns="" xmlns:a16="http://schemas.microsoft.com/office/drawing/2014/main" id="{00000000-0008-0000-0000-00006A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87" name="Text Box 394744">
          <a:extLst>
            <a:ext uri="{FF2B5EF4-FFF2-40B4-BE49-F238E27FC236}">
              <a16:creationId xmlns="" xmlns:a16="http://schemas.microsoft.com/office/drawing/2014/main" id="{00000000-0008-0000-0000-00006B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88" name="Text Box 394360">
          <a:extLst>
            <a:ext uri="{FF2B5EF4-FFF2-40B4-BE49-F238E27FC236}">
              <a16:creationId xmlns="" xmlns:a16="http://schemas.microsoft.com/office/drawing/2014/main" id="{00000000-0008-0000-0000-00006C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89" name="Text Box 394744">
          <a:extLst>
            <a:ext uri="{FF2B5EF4-FFF2-40B4-BE49-F238E27FC236}">
              <a16:creationId xmlns="" xmlns:a16="http://schemas.microsoft.com/office/drawing/2014/main" id="{00000000-0008-0000-0000-00006D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90" name="Text Box 394360">
          <a:extLst>
            <a:ext uri="{FF2B5EF4-FFF2-40B4-BE49-F238E27FC236}">
              <a16:creationId xmlns="" xmlns:a16="http://schemas.microsoft.com/office/drawing/2014/main" id="{00000000-0008-0000-0000-00006E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91" name="Text Box 394744">
          <a:extLst>
            <a:ext uri="{FF2B5EF4-FFF2-40B4-BE49-F238E27FC236}">
              <a16:creationId xmlns="" xmlns:a16="http://schemas.microsoft.com/office/drawing/2014/main" id="{00000000-0008-0000-0000-00006F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92" name="Text Box 394360">
          <a:extLst>
            <a:ext uri="{FF2B5EF4-FFF2-40B4-BE49-F238E27FC236}">
              <a16:creationId xmlns="" xmlns:a16="http://schemas.microsoft.com/office/drawing/2014/main" id="{00000000-0008-0000-0000-000070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93" name="Text Box 394744">
          <a:extLst>
            <a:ext uri="{FF2B5EF4-FFF2-40B4-BE49-F238E27FC236}">
              <a16:creationId xmlns="" xmlns:a16="http://schemas.microsoft.com/office/drawing/2014/main" id="{00000000-0008-0000-0000-000071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94" name="Text Box 394360">
          <a:extLst>
            <a:ext uri="{FF2B5EF4-FFF2-40B4-BE49-F238E27FC236}">
              <a16:creationId xmlns="" xmlns:a16="http://schemas.microsoft.com/office/drawing/2014/main" id="{00000000-0008-0000-0000-000072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395" name="Text Box 394744">
          <a:extLst>
            <a:ext uri="{FF2B5EF4-FFF2-40B4-BE49-F238E27FC236}">
              <a16:creationId xmlns="" xmlns:a16="http://schemas.microsoft.com/office/drawing/2014/main" id="{00000000-0008-0000-0000-000073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96" name="Text Box 394360">
          <a:extLst>
            <a:ext uri="{FF2B5EF4-FFF2-40B4-BE49-F238E27FC236}">
              <a16:creationId xmlns="" xmlns:a16="http://schemas.microsoft.com/office/drawing/2014/main" id="{00000000-0008-0000-0000-000074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97" name="Text Box 394744">
          <a:extLst>
            <a:ext uri="{FF2B5EF4-FFF2-40B4-BE49-F238E27FC236}">
              <a16:creationId xmlns="" xmlns:a16="http://schemas.microsoft.com/office/drawing/2014/main" id="{00000000-0008-0000-0000-000075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98" name="Text Box 394360">
          <a:extLst>
            <a:ext uri="{FF2B5EF4-FFF2-40B4-BE49-F238E27FC236}">
              <a16:creationId xmlns="" xmlns:a16="http://schemas.microsoft.com/office/drawing/2014/main" id="{00000000-0008-0000-0000-000076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399" name="Text Box 394744">
          <a:extLst>
            <a:ext uri="{FF2B5EF4-FFF2-40B4-BE49-F238E27FC236}">
              <a16:creationId xmlns="" xmlns:a16="http://schemas.microsoft.com/office/drawing/2014/main" id="{00000000-0008-0000-0000-000077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00" name="Text Box 394360">
          <a:extLst>
            <a:ext uri="{FF2B5EF4-FFF2-40B4-BE49-F238E27FC236}">
              <a16:creationId xmlns="" xmlns:a16="http://schemas.microsoft.com/office/drawing/2014/main" id="{00000000-0008-0000-0000-000078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01" name="Text Box 394744">
          <a:extLst>
            <a:ext uri="{FF2B5EF4-FFF2-40B4-BE49-F238E27FC236}">
              <a16:creationId xmlns="" xmlns:a16="http://schemas.microsoft.com/office/drawing/2014/main" id="{00000000-0008-0000-0000-000079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02" name="Text Box 394360">
          <a:extLst>
            <a:ext uri="{FF2B5EF4-FFF2-40B4-BE49-F238E27FC236}">
              <a16:creationId xmlns="" xmlns:a16="http://schemas.microsoft.com/office/drawing/2014/main" id="{00000000-0008-0000-0000-00007A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03" name="Text Box 394744">
          <a:extLst>
            <a:ext uri="{FF2B5EF4-FFF2-40B4-BE49-F238E27FC236}">
              <a16:creationId xmlns="" xmlns:a16="http://schemas.microsoft.com/office/drawing/2014/main" id="{00000000-0008-0000-0000-00007B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04" name="Text Box 394360">
          <a:extLst>
            <a:ext uri="{FF2B5EF4-FFF2-40B4-BE49-F238E27FC236}">
              <a16:creationId xmlns="" xmlns:a16="http://schemas.microsoft.com/office/drawing/2014/main" id="{00000000-0008-0000-0000-00007C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05" name="Text Box 394744">
          <a:extLst>
            <a:ext uri="{FF2B5EF4-FFF2-40B4-BE49-F238E27FC236}">
              <a16:creationId xmlns="" xmlns:a16="http://schemas.microsoft.com/office/drawing/2014/main" id="{00000000-0008-0000-0000-00007D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06" name="Text Box 394360">
          <a:extLst>
            <a:ext uri="{FF2B5EF4-FFF2-40B4-BE49-F238E27FC236}">
              <a16:creationId xmlns="" xmlns:a16="http://schemas.microsoft.com/office/drawing/2014/main" id="{00000000-0008-0000-0000-00007E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07" name="Text Box 394744">
          <a:extLst>
            <a:ext uri="{FF2B5EF4-FFF2-40B4-BE49-F238E27FC236}">
              <a16:creationId xmlns="" xmlns:a16="http://schemas.microsoft.com/office/drawing/2014/main" id="{00000000-0008-0000-0000-00007F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08"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09"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10"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11"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12"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13"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14"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15"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16"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17"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18"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19"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20"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21"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22"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23"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24"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25"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26"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27"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28"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29"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30"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31"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432"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433"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434"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435"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436"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437"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38"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39"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40"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41"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42"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43"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44"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45"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46"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47"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48"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49"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50"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51"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52"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53"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54"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55"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56"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57"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58"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59"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60"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61"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62"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63"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64"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65"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66"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67"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68"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69"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70"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71"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72"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73"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74"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75"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76"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77"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78"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79"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80"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81"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82"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83"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84"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85"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86"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87"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88"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89"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90"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91"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92"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93"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94"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95"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96"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497"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98"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499"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00"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01"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02"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03"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04"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05"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06"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07"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08"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09"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10" name="Text Box 394744">
          <a:extLst>
            <a:ext uri="{FF2B5EF4-FFF2-40B4-BE49-F238E27FC236}">
              <a16:creationId xmlns="" xmlns:a16="http://schemas.microsoft.com/office/drawing/2014/main" id="{00000000-0008-0000-0000-0000E6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11" name="Text Box 394360">
          <a:extLst>
            <a:ext uri="{FF2B5EF4-FFF2-40B4-BE49-F238E27FC236}">
              <a16:creationId xmlns="" xmlns:a16="http://schemas.microsoft.com/office/drawing/2014/main" id="{00000000-0008-0000-0000-0000E7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12" name="Text Box 394744">
          <a:extLst>
            <a:ext uri="{FF2B5EF4-FFF2-40B4-BE49-F238E27FC236}">
              <a16:creationId xmlns="" xmlns:a16="http://schemas.microsoft.com/office/drawing/2014/main" id="{00000000-0008-0000-0000-0000E8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13" name="Text Box 394360">
          <a:extLst>
            <a:ext uri="{FF2B5EF4-FFF2-40B4-BE49-F238E27FC236}">
              <a16:creationId xmlns="" xmlns:a16="http://schemas.microsoft.com/office/drawing/2014/main" id="{00000000-0008-0000-0000-0000E9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14" name="Text Box 394744">
          <a:extLst>
            <a:ext uri="{FF2B5EF4-FFF2-40B4-BE49-F238E27FC236}">
              <a16:creationId xmlns="" xmlns:a16="http://schemas.microsoft.com/office/drawing/2014/main" id="{00000000-0008-0000-0000-0000EA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15" name="Text Box 394360">
          <a:extLst>
            <a:ext uri="{FF2B5EF4-FFF2-40B4-BE49-F238E27FC236}">
              <a16:creationId xmlns="" xmlns:a16="http://schemas.microsoft.com/office/drawing/2014/main" id="{00000000-0008-0000-0000-0000EB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16" name="Text Box 394744">
          <a:extLst>
            <a:ext uri="{FF2B5EF4-FFF2-40B4-BE49-F238E27FC236}">
              <a16:creationId xmlns="" xmlns:a16="http://schemas.microsoft.com/office/drawing/2014/main" id="{00000000-0008-0000-0000-0000EC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17" name="Text Box 394360">
          <a:extLst>
            <a:ext uri="{FF2B5EF4-FFF2-40B4-BE49-F238E27FC236}">
              <a16:creationId xmlns="" xmlns:a16="http://schemas.microsoft.com/office/drawing/2014/main" id="{00000000-0008-0000-0000-0000ED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18" name="Text Box 394744">
          <a:extLst>
            <a:ext uri="{FF2B5EF4-FFF2-40B4-BE49-F238E27FC236}">
              <a16:creationId xmlns="" xmlns:a16="http://schemas.microsoft.com/office/drawing/2014/main" id="{00000000-0008-0000-0000-0000EE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19" name="Text Box 394360">
          <a:extLst>
            <a:ext uri="{FF2B5EF4-FFF2-40B4-BE49-F238E27FC236}">
              <a16:creationId xmlns="" xmlns:a16="http://schemas.microsoft.com/office/drawing/2014/main" id="{00000000-0008-0000-0000-0000EF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20" name="Text Box 394744">
          <a:extLst>
            <a:ext uri="{FF2B5EF4-FFF2-40B4-BE49-F238E27FC236}">
              <a16:creationId xmlns="" xmlns:a16="http://schemas.microsoft.com/office/drawing/2014/main" id="{00000000-0008-0000-0000-0000F0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21" name="Text Box 394360">
          <a:extLst>
            <a:ext uri="{FF2B5EF4-FFF2-40B4-BE49-F238E27FC236}">
              <a16:creationId xmlns="" xmlns:a16="http://schemas.microsoft.com/office/drawing/2014/main" id="{00000000-0008-0000-0000-0000F1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22" name="Text Box 394744">
          <a:extLst>
            <a:ext uri="{FF2B5EF4-FFF2-40B4-BE49-F238E27FC236}">
              <a16:creationId xmlns="" xmlns:a16="http://schemas.microsoft.com/office/drawing/2014/main" id="{00000000-0008-0000-0000-0000F2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23" name="Text Box 394360">
          <a:extLst>
            <a:ext uri="{FF2B5EF4-FFF2-40B4-BE49-F238E27FC236}">
              <a16:creationId xmlns="" xmlns:a16="http://schemas.microsoft.com/office/drawing/2014/main" id="{00000000-0008-0000-0000-0000F3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24" name="Text Box 394744">
          <a:extLst>
            <a:ext uri="{FF2B5EF4-FFF2-40B4-BE49-F238E27FC236}">
              <a16:creationId xmlns="" xmlns:a16="http://schemas.microsoft.com/office/drawing/2014/main" id="{00000000-0008-0000-0000-0000F4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25" name="Text Box 394360">
          <a:extLst>
            <a:ext uri="{FF2B5EF4-FFF2-40B4-BE49-F238E27FC236}">
              <a16:creationId xmlns="" xmlns:a16="http://schemas.microsoft.com/office/drawing/2014/main" id="{00000000-0008-0000-0000-0000F5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26" name="Text Box 394744">
          <a:extLst>
            <a:ext uri="{FF2B5EF4-FFF2-40B4-BE49-F238E27FC236}">
              <a16:creationId xmlns="" xmlns:a16="http://schemas.microsoft.com/office/drawing/2014/main" id="{00000000-0008-0000-0000-0000F6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27" name="Text Box 394360">
          <a:extLst>
            <a:ext uri="{FF2B5EF4-FFF2-40B4-BE49-F238E27FC236}">
              <a16:creationId xmlns="" xmlns:a16="http://schemas.microsoft.com/office/drawing/2014/main" id="{00000000-0008-0000-0000-0000F7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28" name="Text Box 394744">
          <a:extLst>
            <a:ext uri="{FF2B5EF4-FFF2-40B4-BE49-F238E27FC236}">
              <a16:creationId xmlns="" xmlns:a16="http://schemas.microsoft.com/office/drawing/2014/main" id="{00000000-0008-0000-0000-0000F8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29" name="Text Box 394360">
          <a:extLst>
            <a:ext uri="{FF2B5EF4-FFF2-40B4-BE49-F238E27FC236}">
              <a16:creationId xmlns="" xmlns:a16="http://schemas.microsoft.com/office/drawing/2014/main" id="{00000000-0008-0000-0000-0000F9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30" name="Text Box 394744">
          <a:extLst>
            <a:ext uri="{FF2B5EF4-FFF2-40B4-BE49-F238E27FC236}">
              <a16:creationId xmlns="" xmlns:a16="http://schemas.microsoft.com/office/drawing/2014/main" id="{00000000-0008-0000-0000-0000FA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31" name="Text Box 394360">
          <a:extLst>
            <a:ext uri="{FF2B5EF4-FFF2-40B4-BE49-F238E27FC236}">
              <a16:creationId xmlns="" xmlns:a16="http://schemas.microsoft.com/office/drawing/2014/main" id="{00000000-0008-0000-0000-0000FB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32" name="Text Box 394744">
          <a:extLst>
            <a:ext uri="{FF2B5EF4-FFF2-40B4-BE49-F238E27FC236}">
              <a16:creationId xmlns="" xmlns:a16="http://schemas.microsoft.com/office/drawing/2014/main" id="{00000000-0008-0000-0000-0000FC05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33"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34"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35"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36"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37"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38"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39"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40"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41"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42"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43"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44"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45"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46"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47"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48"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49"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50"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51"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52"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53"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54"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55"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56"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557"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558"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559"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560"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561"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562"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63"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64"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65"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66"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67"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68"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69"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70"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71"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72"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73"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74"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75"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76"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77"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78"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79"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80"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81"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82"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83"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84"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85"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86"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87"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88"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89"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90"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91"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92"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93"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94"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95"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96"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97"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598"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599"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00"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01"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02"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03"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04"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05"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06"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07"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08"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09"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10"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11"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12"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13"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14"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15"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16"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17"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18"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19"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20"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21"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22"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23"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24"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25"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26"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27"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28"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29"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30"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31"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32"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33"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34"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635" name="Text Box 394360">
          <a:extLst>
            <a:ext uri="{FF2B5EF4-FFF2-40B4-BE49-F238E27FC236}">
              <a16:creationId xmlns="" xmlns:a16="http://schemas.microsoft.com/office/drawing/2014/main" id="{00000000-0008-0000-0000-000094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636" name="Text Box 394744">
          <a:extLst>
            <a:ext uri="{FF2B5EF4-FFF2-40B4-BE49-F238E27FC236}">
              <a16:creationId xmlns="" xmlns:a16="http://schemas.microsoft.com/office/drawing/2014/main" id="{00000000-0008-0000-0000-000095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637" name="Text Box 394360">
          <a:extLst>
            <a:ext uri="{FF2B5EF4-FFF2-40B4-BE49-F238E27FC236}">
              <a16:creationId xmlns="" xmlns:a16="http://schemas.microsoft.com/office/drawing/2014/main" id="{00000000-0008-0000-0000-000096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638" name="Text Box 394744">
          <a:extLst>
            <a:ext uri="{FF2B5EF4-FFF2-40B4-BE49-F238E27FC236}">
              <a16:creationId xmlns="" xmlns:a16="http://schemas.microsoft.com/office/drawing/2014/main" id="{00000000-0008-0000-0000-000097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639" name="Text Box 394360">
          <a:extLst>
            <a:ext uri="{FF2B5EF4-FFF2-40B4-BE49-F238E27FC236}">
              <a16:creationId xmlns="" xmlns:a16="http://schemas.microsoft.com/office/drawing/2014/main" id="{00000000-0008-0000-0000-000098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640" name="Text Box 394744">
          <a:extLst>
            <a:ext uri="{FF2B5EF4-FFF2-40B4-BE49-F238E27FC236}">
              <a16:creationId xmlns="" xmlns:a16="http://schemas.microsoft.com/office/drawing/2014/main" id="{00000000-0008-0000-0000-000099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41" name="Text Box 394360">
          <a:extLst>
            <a:ext uri="{FF2B5EF4-FFF2-40B4-BE49-F238E27FC236}">
              <a16:creationId xmlns="" xmlns:a16="http://schemas.microsoft.com/office/drawing/2014/main" id="{00000000-0008-0000-0000-00009A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42" name="Text Box 394744">
          <a:extLst>
            <a:ext uri="{FF2B5EF4-FFF2-40B4-BE49-F238E27FC236}">
              <a16:creationId xmlns="" xmlns:a16="http://schemas.microsoft.com/office/drawing/2014/main" id="{00000000-0008-0000-0000-00009B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43" name="Text Box 394360">
          <a:extLst>
            <a:ext uri="{FF2B5EF4-FFF2-40B4-BE49-F238E27FC236}">
              <a16:creationId xmlns="" xmlns:a16="http://schemas.microsoft.com/office/drawing/2014/main" id="{00000000-0008-0000-0000-00009C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44" name="Text Box 394744">
          <a:extLst>
            <a:ext uri="{FF2B5EF4-FFF2-40B4-BE49-F238E27FC236}">
              <a16:creationId xmlns="" xmlns:a16="http://schemas.microsoft.com/office/drawing/2014/main" id="{00000000-0008-0000-0000-00009D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45" name="Text Box 394360">
          <a:extLst>
            <a:ext uri="{FF2B5EF4-FFF2-40B4-BE49-F238E27FC236}">
              <a16:creationId xmlns="" xmlns:a16="http://schemas.microsoft.com/office/drawing/2014/main" id="{00000000-0008-0000-0000-00009E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46" name="Text Box 394744">
          <a:extLst>
            <a:ext uri="{FF2B5EF4-FFF2-40B4-BE49-F238E27FC236}">
              <a16:creationId xmlns="" xmlns:a16="http://schemas.microsoft.com/office/drawing/2014/main" id="{00000000-0008-0000-0000-00009F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47" name="Text Box 394360">
          <a:extLst>
            <a:ext uri="{FF2B5EF4-FFF2-40B4-BE49-F238E27FC236}">
              <a16:creationId xmlns="" xmlns:a16="http://schemas.microsoft.com/office/drawing/2014/main" id="{00000000-0008-0000-0000-0000A0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48" name="Text Box 394744">
          <a:extLst>
            <a:ext uri="{FF2B5EF4-FFF2-40B4-BE49-F238E27FC236}">
              <a16:creationId xmlns="" xmlns:a16="http://schemas.microsoft.com/office/drawing/2014/main" id="{00000000-0008-0000-0000-0000A1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49" name="Text Box 394360">
          <a:extLst>
            <a:ext uri="{FF2B5EF4-FFF2-40B4-BE49-F238E27FC236}">
              <a16:creationId xmlns="" xmlns:a16="http://schemas.microsoft.com/office/drawing/2014/main" id="{00000000-0008-0000-0000-0000A2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50" name="Text Box 394744">
          <a:extLst>
            <a:ext uri="{FF2B5EF4-FFF2-40B4-BE49-F238E27FC236}">
              <a16:creationId xmlns="" xmlns:a16="http://schemas.microsoft.com/office/drawing/2014/main" id="{00000000-0008-0000-0000-0000A3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51" name="Text Box 394360">
          <a:extLst>
            <a:ext uri="{FF2B5EF4-FFF2-40B4-BE49-F238E27FC236}">
              <a16:creationId xmlns="" xmlns:a16="http://schemas.microsoft.com/office/drawing/2014/main" id="{00000000-0008-0000-0000-0000A4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52" name="Text Box 394744">
          <a:extLst>
            <a:ext uri="{FF2B5EF4-FFF2-40B4-BE49-F238E27FC236}">
              <a16:creationId xmlns="" xmlns:a16="http://schemas.microsoft.com/office/drawing/2014/main" id="{00000000-0008-0000-0000-0000A5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53" name="Text Box 394360">
          <a:extLst>
            <a:ext uri="{FF2B5EF4-FFF2-40B4-BE49-F238E27FC236}">
              <a16:creationId xmlns="" xmlns:a16="http://schemas.microsoft.com/office/drawing/2014/main" id="{00000000-0008-0000-0000-0000A6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54" name="Text Box 394744">
          <a:extLst>
            <a:ext uri="{FF2B5EF4-FFF2-40B4-BE49-F238E27FC236}">
              <a16:creationId xmlns="" xmlns:a16="http://schemas.microsoft.com/office/drawing/2014/main" id="{00000000-0008-0000-0000-0000A7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55" name="Text Box 394360">
          <a:extLst>
            <a:ext uri="{FF2B5EF4-FFF2-40B4-BE49-F238E27FC236}">
              <a16:creationId xmlns="" xmlns:a16="http://schemas.microsoft.com/office/drawing/2014/main" id="{00000000-0008-0000-0000-0000A8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56" name="Text Box 394744">
          <a:extLst>
            <a:ext uri="{FF2B5EF4-FFF2-40B4-BE49-F238E27FC236}">
              <a16:creationId xmlns="" xmlns:a16="http://schemas.microsoft.com/office/drawing/2014/main" id="{00000000-0008-0000-0000-0000A9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57" name="Text Box 394360">
          <a:extLst>
            <a:ext uri="{FF2B5EF4-FFF2-40B4-BE49-F238E27FC236}">
              <a16:creationId xmlns="" xmlns:a16="http://schemas.microsoft.com/office/drawing/2014/main" id="{00000000-0008-0000-0000-0000AA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58" name="Text Box 394744">
          <a:extLst>
            <a:ext uri="{FF2B5EF4-FFF2-40B4-BE49-F238E27FC236}">
              <a16:creationId xmlns="" xmlns:a16="http://schemas.microsoft.com/office/drawing/2014/main" id="{00000000-0008-0000-0000-0000AB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59" name="Text Box 394360">
          <a:extLst>
            <a:ext uri="{FF2B5EF4-FFF2-40B4-BE49-F238E27FC236}">
              <a16:creationId xmlns="" xmlns:a16="http://schemas.microsoft.com/office/drawing/2014/main" id="{00000000-0008-0000-0000-0000AC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60" name="Text Box 394744">
          <a:extLst>
            <a:ext uri="{FF2B5EF4-FFF2-40B4-BE49-F238E27FC236}">
              <a16:creationId xmlns="" xmlns:a16="http://schemas.microsoft.com/office/drawing/2014/main" id="{00000000-0008-0000-0000-0000AD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61" name="Text Box 394360">
          <a:extLst>
            <a:ext uri="{FF2B5EF4-FFF2-40B4-BE49-F238E27FC236}">
              <a16:creationId xmlns="" xmlns:a16="http://schemas.microsoft.com/office/drawing/2014/main" id="{00000000-0008-0000-0000-0000AE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62" name="Text Box 394744">
          <a:extLst>
            <a:ext uri="{FF2B5EF4-FFF2-40B4-BE49-F238E27FC236}">
              <a16:creationId xmlns="" xmlns:a16="http://schemas.microsoft.com/office/drawing/2014/main" id="{00000000-0008-0000-0000-0000AF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63" name="Text Box 394360">
          <a:extLst>
            <a:ext uri="{FF2B5EF4-FFF2-40B4-BE49-F238E27FC236}">
              <a16:creationId xmlns="" xmlns:a16="http://schemas.microsoft.com/office/drawing/2014/main" id="{00000000-0008-0000-0000-0000B0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64" name="Text Box 394744">
          <a:extLst>
            <a:ext uri="{FF2B5EF4-FFF2-40B4-BE49-F238E27FC236}">
              <a16:creationId xmlns="" xmlns:a16="http://schemas.microsoft.com/office/drawing/2014/main" id="{00000000-0008-0000-0000-0000B1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65" name="Text Box 394360">
          <a:extLst>
            <a:ext uri="{FF2B5EF4-FFF2-40B4-BE49-F238E27FC236}">
              <a16:creationId xmlns="" xmlns:a16="http://schemas.microsoft.com/office/drawing/2014/main" id="{00000000-0008-0000-0000-0000B2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66" name="Text Box 394744">
          <a:extLst>
            <a:ext uri="{FF2B5EF4-FFF2-40B4-BE49-F238E27FC236}">
              <a16:creationId xmlns="" xmlns:a16="http://schemas.microsoft.com/office/drawing/2014/main" id="{00000000-0008-0000-0000-0000B3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67" name="Text Box 394360">
          <a:extLst>
            <a:ext uri="{FF2B5EF4-FFF2-40B4-BE49-F238E27FC236}">
              <a16:creationId xmlns="" xmlns:a16="http://schemas.microsoft.com/office/drawing/2014/main" id="{00000000-0008-0000-0000-0000B4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68" name="Text Box 394744">
          <a:extLst>
            <a:ext uri="{FF2B5EF4-FFF2-40B4-BE49-F238E27FC236}">
              <a16:creationId xmlns="" xmlns:a16="http://schemas.microsoft.com/office/drawing/2014/main" id="{00000000-0008-0000-0000-0000B5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69" name="Text Box 394360">
          <a:extLst>
            <a:ext uri="{FF2B5EF4-FFF2-40B4-BE49-F238E27FC236}">
              <a16:creationId xmlns="" xmlns:a16="http://schemas.microsoft.com/office/drawing/2014/main" id="{00000000-0008-0000-0000-0000B6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70" name="Text Box 394744">
          <a:extLst>
            <a:ext uri="{FF2B5EF4-FFF2-40B4-BE49-F238E27FC236}">
              <a16:creationId xmlns="" xmlns:a16="http://schemas.microsoft.com/office/drawing/2014/main" id="{00000000-0008-0000-0000-0000B7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71" name="Text Box 394360">
          <a:extLst>
            <a:ext uri="{FF2B5EF4-FFF2-40B4-BE49-F238E27FC236}">
              <a16:creationId xmlns="" xmlns:a16="http://schemas.microsoft.com/office/drawing/2014/main" id="{00000000-0008-0000-0000-0000B8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72" name="Text Box 394744">
          <a:extLst>
            <a:ext uri="{FF2B5EF4-FFF2-40B4-BE49-F238E27FC236}">
              <a16:creationId xmlns="" xmlns:a16="http://schemas.microsoft.com/office/drawing/2014/main" id="{00000000-0008-0000-0000-0000B9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73" name="Text Box 394360">
          <a:extLst>
            <a:ext uri="{FF2B5EF4-FFF2-40B4-BE49-F238E27FC236}">
              <a16:creationId xmlns="" xmlns:a16="http://schemas.microsoft.com/office/drawing/2014/main" id="{00000000-0008-0000-0000-0000BA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74" name="Text Box 394744">
          <a:extLst>
            <a:ext uri="{FF2B5EF4-FFF2-40B4-BE49-F238E27FC236}">
              <a16:creationId xmlns="" xmlns:a16="http://schemas.microsoft.com/office/drawing/2014/main" id="{00000000-0008-0000-0000-0000BB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75" name="Text Box 394360">
          <a:extLst>
            <a:ext uri="{FF2B5EF4-FFF2-40B4-BE49-F238E27FC236}">
              <a16:creationId xmlns="" xmlns:a16="http://schemas.microsoft.com/office/drawing/2014/main" id="{00000000-0008-0000-0000-0000BC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76" name="Text Box 394744">
          <a:extLst>
            <a:ext uri="{FF2B5EF4-FFF2-40B4-BE49-F238E27FC236}">
              <a16:creationId xmlns="" xmlns:a16="http://schemas.microsoft.com/office/drawing/2014/main" id="{00000000-0008-0000-0000-0000BD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77" name="Text Box 394360">
          <a:extLst>
            <a:ext uri="{FF2B5EF4-FFF2-40B4-BE49-F238E27FC236}">
              <a16:creationId xmlns="" xmlns:a16="http://schemas.microsoft.com/office/drawing/2014/main" id="{00000000-0008-0000-0000-0000BE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78" name="Text Box 394744">
          <a:extLst>
            <a:ext uri="{FF2B5EF4-FFF2-40B4-BE49-F238E27FC236}">
              <a16:creationId xmlns="" xmlns:a16="http://schemas.microsoft.com/office/drawing/2014/main" id="{00000000-0008-0000-0000-0000BF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79" name="Text Box 394360">
          <a:extLst>
            <a:ext uri="{FF2B5EF4-FFF2-40B4-BE49-F238E27FC236}">
              <a16:creationId xmlns="" xmlns:a16="http://schemas.microsoft.com/office/drawing/2014/main" id="{00000000-0008-0000-0000-0000C0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80" name="Text Box 394744">
          <a:extLst>
            <a:ext uri="{FF2B5EF4-FFF2-40B4-BE49-F238E27FC236}">
              <a16:creationId xmlns="" xmlns:a16="http://schemas.microsoft.com/office/drawing/2014/main" id="{00000000-0008-0000-0000-0000C1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81" name="Text Box 394360">
          <a:extLst>
            <a:ext uri="{FF2B5EF4-FFF2-40B4-BE49-F238E27FC236}">
              <a16:creationId xmlns="" xmlns:a16="http://schemas.microsoft.com/office/drawing/2014/main" id="{00000000-0008-0000-0000-0000C2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82" name="Text Box 394744">
          <a:extLst>
            <a:ext uri="{FF2B5EF4-FFF2-40B4-BE49-F238E27FC236}">
              <a16:creationId xmlns="" xmlns:a16="http://schemas.microsoft.com/office/drawing/2014/main" id="{00000000-0008-0000-0000-0000C3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83" name="Text Box 394360">
          <a:extLst>
            <a:ext uri="{FF2B5EF4-FFF2-40B4-BE49-F238E27FC236}">
              <a16:creationId xmlns="" xmlns:a16="http://schemas.microsoft.com/office/drawing/2014/main" id="{00000000-0008-0000-0000-0000C4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84" name="Text Box 394744">
          <a:extLst>
            <a:ext uri="{FF2B5EF4-FFF2-40B4-BE49-F238E27FC236}">
              <a16:creationId xmlns="" xmlns:a16="http://schemas.microsoft.com/office/drawing/2014/main" id="{00000000-0008-0000-0000-0000C5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85" name="Text Box 394360">
          <a:extLst>
            <a:ext uri="{FF2B5EF4-FFF2-40B4-BE49-F238E27FC236}">
              <a16:creationId xmlns="" xmlns:a16="http://schemas.microsoft.com/office/drawing/2014/main" id="{00000000-0008-0000-0000-0000C6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86" name="Text Box 394744">
          <a:extLst>
            <a:ext uri="{FF2B5EF4-FFF2-40B4-BE49-F238E27FC236}">
              <a16:creationId xmlns="" xmlns:a16="http://schemas.microsoft.com/office/drawing/2014/main" id="{00000000-0008-0000-0000-0000C7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87" name="Text Box 394360">
          <a:extLst>
            <a:ext uri="{FF2B5EF4-FFF2-40B4-BE49-F238E27FC236}">
              <a16:creationId xmlns="" xmlns:a16="http://schemas.microsoft.com/office/drawing/2014/main" id="{00000000-0008-0000-0000-0000C8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88" name="Text Box 394744">
          <a:extLst>
            <a:ext uri="{FF2B5EF4-FFF2-40B4-BE49-F238E27FC236}">
              <a16:creationId xmlns="" xmlns:a16="http://schemas.microsoft.com/office/drawing/2014/main" id="{00000000-0008-0000-0000-0000C9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89" name="Text Box 394360">
          <a:extLst>
            <a:ext uri="{FF2B5EF4-FFF2-40B4-BE49-F238E27FC236}">
              <a16:creationId xmlns="" xmlns:a16="http://schemas.microsoft.com/office/drawing/2014/main" id="{00000000-0008-0000-0000-0000CA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90" name="Text Box 394744">
          <a:extLst>
            <a:ext uri="{FF2B5EF4-FFF2-40B4-BE49-F238E27FC236}">
              <a16:creationId xmlns="" xmlns:a16="http://schemas.microsoft.com/office/drawing/2014/main" id="{00000000-0008-0000-0000-0000CB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91" name="Text Box 394360">
          <a:extLst>
            <a:ext uri="{FF2B5EF4-FFF2-40B4-BE49-F238E27FC236}">
              <a16:creationId xmlns="" xmlns:a16="http://schemas.microsoft.com/office/drawing/2014/main" id="{00000000-0008-0000-0000-0000CC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92" name="Text Box 394744">
          <a:extLst>
            <a:ext uri="{FF2B5EF4-FFF2-40B4-BE49-F238E27FC236}">
              <a16:creationId xmlns="" xmlns:a16="http://schemas.microsoft.com/office/drawing/2014/main" id="{00000000-0008-0000-0000-0000CD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93" name="Text Box 394360">
          <a:extLst>
            <a:ext uri="{FF2B5EF4-FFF2-40B4-BE49-F238E27FC236}">
              <a16:creationId xmlns="" xmlns:a16="http://schemas.microsoft.com/office/drawing/2014/main" id="{00000000-0008-0000-0000-0000CE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694" name="Text Box 394744">
          <a:extLst>
            <a:ext uri="{FF2B5EF4-FFF2-40B4-BE49-F238E27FC236}">
              <a16:creationId xmlns="" xmlns:a16="http://schemas.microsoft.com/office/drawing/2014/main" id="{00000000-0008-0000-0000-0000CF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95" name="Text Box 394360">
          <a:extLst>
            <a:ext uri="{FF2B5EF4-FFF2-40B4-BE49-F238E27FC236}">
              <a16:creationId xmlns="" xmlns:a16="http://schemas.microsoft.com/office/drawing/2014/main" id="{00000000-0008-0000-0000-0000D0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96" name="Text Box 394744">
          <a:extLst>
            <a:ext uri="{FF2B5EF4-FFF2-40B4-BE49-F238E27FC236}">
              <a16:creationId xmlns="" xmlns:a16="http://schemas.microsoft.com/office/drawing/2014/main" id="{00000000-0008-0000-0000-0000D1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97" name="Text Box 394360">
          <a:extLst>
            <a:ext uri="{FF2B5EF4-FFF2-40B4-BE49-F238E27FC236}">
              <a16:creationId xmlns="" xmlns:a16="http://schemas.microsoft.com/office/drawing/2014/main" id="{00000000-0008-0000-0000-0000D2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98" name="Text Box 394744">
          <a:extLst>
            <a:ext uri="{FF2B5EF4-FFF2-40B4-BE49-F238E27FC236}">
              <a16:creationId xmlns="" xmlns:a16="http://schemas.microsoft.com/office/drawing/2014/main" id="{00000000-0008-0000-0000-0000D3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699" name="Text Box 394360">
          <a:extLst>
            <a:ext uri="{FF2B5EF4-FFF2-40B4-BE49-F238E27FC236}">
              <a16:creationId xmlns="" xmlns:a16="http://schemas.microsoft.com/office/drawing/2014/main" id="{00000000-0008-0000-0000-0000D4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00" name="Text Box 394744">
          <a:extLst>
            <a:ext uri="{FF2B5EF4-FFF2-40B4-BE49-F238E27FC236}">
              <a16:creationId xmlns="" xmlns:a16="http://schemas.microsoft.com/office/drawing/2014/main" id="{00000000-0008-0000-0000-0000D5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01" name="Text Box 394360">
          <a:extLst>
            <a:ext uri="{FF2B5EF4-FFF2-40B4-BE49-F238E27FC236}">
              <a16:creationId xmlns="" xmlns:a16="http://schemas.microsoft.com/office/drawing/2014/main" id="{00000000-0008-0000-0000-0000D6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02" name="Text Box 394744">
          <a:extLst>
            <a:ext uri="{FF2B5EF4-FFF2-40B4-BE49-F238E27FC236}">
              <a16:creationId xmlns="" xmlns:a16="http://schemas.microsoft.com/office/drawing/2014/main" id="{00000000-0008-0000-0000-0000D7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03" name="Text Box 394360">
          <a:extLst>
            <a:ext uri="{FF2B5EF4-FFF2-40B4-BE49-F238E27FC236}">
              <a16:creationId xmlns="" xmlns:a16="http://schemas.microsoft.com/office/drawing/2014/main" id="{00000000-0008-0000-0000-0000D8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04" name="Text Box 394744">
          <a:extLst>
            <a:ext uri="{FF2B5EF4-FFF2-40B4-BE49-F238E27FC236}">
              <a16:creationId xmlns="" xmlns:a16="http://schemas.microsoft.com/office/drawing/2014/main" id="{00000000-0008-0000-0000-0000D9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05" name="Text Box 394360">
          <a:extLst>
            <a:ext uri="{FF2B5EF4-FFF2-40B4-BE49-F238E27FC236}">
              <a16:creationId xmlns="" xmlns:a16="http://schemas.microsoft.com/office/drawing/2014/main" id="{00000000-0008-0000-0000-0000DA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06" name="Text Box 394744">
          <a:extLst>
            <a:ext uri="{FF2B5EF4-FFF2-40B4-BE49-F238E27FC236}">
              <a16:creationId xmlns="" xmlns:a16="http://schemas.microsoft.com/office/drawing/2014/main" id="{00000000-0008-0000-0000-0000DB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07" name="Text Box 394360">
          <a:extLst>
            <a:ext uri="{FF2B5EF4-FFF2-40B4-BE49-F238E27FC236}">
              <a16:creationId xmlns="" xmlns:a16="http://schemas.microsoft.com/office/drawing/2014/main" id="{00000000-0008-0000-0000-0000DC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08" name="Text Box 394744">
          <a:extLst>
            <a:ext uri="{FF2B5EF4-FFF2-40B4-BE49-F238E27FC236}">
              <a16:creationId xmlns="" xmlns:a16="http://schemas.microsoft.com/office/drawing/2014/main" id="{00000000-0008-0000-0000-0000DD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09" name="Text Box 394360">
          <a:extLst>
            <a:ext uri="{FF2B5EF4-FFF2-40B4-BE49-F238E27FC236}">
              <a16:creationId xmlns="" xmlns:a16="http://schemas.microsoft.com/office/drawing/2014/main" id="{00000000-0008-0000-0000-0000DE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10" name="Text Box 394744">
          <a:extLst>
            <a:ext uri="{FF2B5EF4-FFF2-40B4-BE49-F238E27FC236}">
              <a16:creationId xmlns="" xmlns:a16="http://schemas.microsoft.com/office/drawing/2014/main" id="{00000000-0008-0000-0000-0000DF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11" name="Text Box 394360">
          <a:extLst>
            <a:ext uri="{FF2B5EF4-FFF2-40B4-BE49-F238E27FC236}">
              <a16:creationId xmlns="" xmlns:a16="http://schemas.microsoft.com/office/drawing/2014/main" id="{00000000-0008-0000-0000-0000E0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12" name="Text Box 394744">
          <a:extLst>
            <a:ext uri="{FF2B5EF4-FFF2-40B4-BE49-F238E27FC236}">
              <a16:creationId xmlns="" xmlns:a16="http://schemas.microsoft.com/office/drawing/2014/main" id="{00000000-0008-0000-0000-0000E1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13"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14"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15"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16"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17"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18"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19"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20"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21"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22"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23"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24"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25"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26"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27"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28"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29"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30"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31"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32"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33"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34"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35"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36"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737"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738"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739"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740"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741"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742"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43"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44"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45"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46"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47"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48"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49"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50"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51"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52"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53"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54"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55"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56"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57"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58"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59"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60"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61"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62"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63"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64"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65"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66"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67"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68"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69"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70"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71"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72"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73"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74"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75"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76"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77"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78"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79"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80"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81"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82"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83"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84"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85"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86"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87"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88"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89"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90"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91"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92"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93"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94"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95"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796"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97"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98"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799"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00"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01"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02"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03"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04"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05"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06"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07"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08"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09"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10"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11"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12"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13"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14"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15" name="Text Box 394744">
          <a:extLst>
            <a:ext uri="{FF2B5EF4-FFF2-40B4-BE49-F238E27FC236}">
              <a16:creationId xmlns="" xmlns:a16="http://schemas.microsoft.com/office/drawing/2014/main" id="{00000000-0008-0000-0000-000048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16" name="Text Box 394360">
          <a:extLst>
            <a:ext uri="{FF2B5EF4-FFF2-40B4-BE49-F238E27FC236}">
              <a16:creationId xmlns="" xmlns:a16="http://schemas.microsoft.com/office/drawing/2014/main" id="{00000000-0008-0000-0000-000049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17" name="Text Box 394744">
          <a:extLst>
            <a:ext uri="{FF2B5EF4-FFF2-40B4-BE49-F238E27FC236}">
              <a16:creationId xmlns="" xmlns:a16="http://schemas.microsoft.com/office/drawing/2014/main" id="{00000000-0008-0000-0000-00004A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18" name="Text Box 394360">
          <a:extLst>
            <a:ext uri="{FF2B5EF4-FFF2-40B4-BE49-F238E27FC236}">
              <a16:creationId xmlns="" xmlns:a16="http://schemas.microsoft.com/office/drawing/2014/main" id="{00000000-0008-0000-0000-00004B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19" name="Text Box 394744">
          <a:extLst>
            <a:ext uri="{FF2B5EF4-FFF2-40B4-BE49-F238E27FC236}">
              <a16:creationId xmlns="" xmlns:a16="http://schemas.microsoft.com/office/drawing/2014/main" id="{00000000-0008-0000-0000-00004C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20" name="Text Box 394360">
          <a:extLst>
            <a:ext uri="{FF2B5EF4-FFF2-40B4-BE49-F238E27FC236}">
              <a16:creationId xmlns="" xmlns:a16="http://schemas.microsoft.com/office/drawing/2014/main" id="{00000000-0008-0000-0000-00004D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21" name="Text Box 394744">
          <a:extLst>
            <a:ext uri="{FF2B5EF4-FFF2-40B4-BE49-F238E27FC236}">
              <a16:creationId xmlns="" xmlns:a16="http://schemas.microsoft.com/office/drawing/2014/main" id="{00000000-0008-0000-0000-00004E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22" name="Text Box 394360">
          <a:extLst>
            <a:ext uri="{FF2B5EF4-FFF2-40B4-BE49-F238E27FC236}">
              <a16:creationId xmlns="" xmlns:a16="http://schemas.microsoft.com/office/drawing/2014/main" id="{00000000-0008-0000-0000-00004F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23" name="Text Box 394744">
          <a:extLst>
            <a:ext uri="{FF2B5EF4-FFF2-40B4-BE49-F238E27FC236}">
              <a16:creationId xmlns="" xmlns:a16="http://schemas.microsoft.com/office/drawing/2014/main" id="{00000000-0008-0000-0000-000050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24" name="Text Box 394360">
          <a:extLst>
            <a:ext uri="{FF2B5EF4-FFF2-40B4-BE49-F238E27FC236}">
              <a16:creationId xmlns="" xmlns:a16="http://schemas.microsoft.com/office/drawing/2014/main" id="{00000000-0008-0000-0000-000051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25" name="Text Box 394744">
          <a:extLst>
            <a:ext uri="{FF2B5EF4-FFF2-40B4-BE49-F238E27FC236}">
              <a16:creationId xmlns="" xmlns:a16="http://schemas.microsoft.com/office/drawing/2014/main" id="{00000000-0008-0000-0000-000052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26" name="Text Box 394360">
          <a:extLst>
            <a:ext uri="{FF2B5EF4-FFF2-40B4-BE49-F238E27FC236}">
              <a16:creationId xmlns="" xmlns:a16="http://schemas.microsoft.com/office/drawing/2014/main" id="{00000000-0008-0000-0000-000053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27" name="Text Box 394744">
          <a:extLst>
            <a:ext uri="{FF2B5EF4-FFF2-40B4-BE49-F238E27FC236}">
              <a16:creationId xmlns="" xmlns:a16="http://schemas.microsoft.com/office/drawing/2014/main" id="{00000000-0008-0000-0000-000054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28" name="Text Box 394360">
          <a:extLst>
            <a:ext uri="{FF2B5EF4-FFF2-40B4-BE49-F238E27FC236}">
              <a16:creationId xmlns="" xmlns:a16="http://schemas.microsoft.com/office/drawing/2014/main" id="{00000000-0008-0000-0000-000055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29" name="Text Box 394744">
          <a:extLst>
            <a:ext uri="{FF2B5EF4-FFF2-40B4-BE49-F238E27FC236}">
              <a16:creationId xmlns="" xmlns:a16="http://schemas.microsoft.com/office/drawing/2014/main" id="{00000000-0008-0000-0000-000056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30" name="Text Box 394360">
          <a:extLst>
            <a:ext uri="{FF2B5EF4-FFF2-40B4-BE49-F238E27FC236}">
              <a16:creationId xmlns="" xmlns:a16="http://schemas.microsoft.com/office/drawing/2014/main" id="{00000000-0008-0000-0000-000057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31" name="Text Box 394744">
          <a:extLst>
            <a:ext uri="{FF2B5EF4-FFF2-40B4-BE49-F238E27FC236}">
              <a16:creationId xmlns="" xmlns:a16="http://schemas.microsoft.com/office/drawing/2014/main" id="{00000000-0008-0000-0000-000058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32" name="Text Box 394360">
          <a:extLst>
            <a:ext uri="{FF2B5EF4-FFF2-40B4-BE49-F238E27FC236}">
              <a16:creationId xmlns="" xmlns:a16="http://schemas.microsoft.com/office/drawing/2014/main" id="{00000000-0008-0000-0000-000059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33" name="Text Box 394744">
          <a:extLst>
            <a:ext uri="{FF2B5EF4-FFF2-40B4-BE49-F238E27FC236}">
              <a16:creationId xmlns="" xmlns:a16="http://schemas.microsoft.com/office/drawing/2014/main" id="{00000000-0008-0000-0000-00005A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34" name="Text Box 394360">
          <a:extLst>
            <a:ext uri="{FF2B5EF4-FFF2-40B4-BE49-F238E27FC236}">
              <a16:creationId xmlns="" xmlns:a16="http://schemas.microsoft.com/office/drawing/2014/main" id="{00000000-0008-0000-0000-00005B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35" name="Text Box 394744">
          <a:extLst>
            <a:ext uri="{FF2B5EF4-FFF2-40B4-BE49-F238E27FC236}">
              <a16:creationId xmlns="" xmlns:a16="http://schemas.microsoft.com/office/drawing/2014/main" id="{00000000-0008-0000-0000-00005C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36" name="Text Box 394360">
          <a:extLst>
            <a:ext uri="{FF2B5EF4-FFF2-40B4-BE49-F238E27FC236}">
              <a16:creationId xmlns="" xmlns:a16="http://schemas.microsoft.com/office/drawing/2014/main" id="{00000000-0008-0000-0000-00005D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37" name="Text Box 394744">
          <a:extLst>
            <a:ext uri="{FF2B5EF4-FFF2-40B4-BE49-F238E27FC236}">
              <a16:creationId xmlns="" xmlns:a16="http://schemas.microsoft.com/office/drawing/2014/main" id="{00000000-0008-0000-0000-00005E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38"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39"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40"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41"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42"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43"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44"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45"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46"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47"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48"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49"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50"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51"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52"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53"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54"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55"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56"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57"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58"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59"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60"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61"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862" name="Text Box 394360">
          <a:extLst>
            <a:ext uri="{FF2B5EF4-FFF2-40B4-BE49-F238E27FC236}">
              <a16:creationId xmlns="" xmlns:a16="http://schemas.microsoft.com/office/drawing/2014/main" id="{00000000-0008-0000-0000-00007708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863" name="Text Box 394744">
          <a:extLst>
            <a:ext uri="{FF2B5EF4-FFF2-40B4-BE49-F238E27FC236}">
              <a16:creationId xmlns="" xmlns:a16="http://schemas.microsoft.com/office/drawing/2014/main" id="{00000000-0008-0000-0000-00007808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864" name="Text Box 394360">
          <a:extLst>
            <a:ext uri="{FF2B5EF4-FFF2-40B4-BE49-F238E27FC236}">
              <a16:creationId xmlns="" xmlns:a16="http://schemas.microsoft.com/office/drawing/2014/main" id="{00000000-0008-0000-0000-00007908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865" name="Text Box 394744">
          <a:extLst>
            <a:ext uri="{FF2B5EF4-FFF2-40B4-BE49-F238E27FC236}">
              <a16:creationId xmlns="" xmlns:a16="http://schemas.microsoft.com/office/drawing/2014/main" id="{00000000-0008-0000-0000-00007A08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866" name="Text Box 394360">
          <a:extLst>
            <a:ext uri="{FF2B5EF4-FFF2-40B4-BE49-F238E27FC236}">
              <a16:creationId xmlns="" xmlns:a16="http://schemas.microsoft.com/office/drawing/2014/main" id="{00000000-0008-0000-0000-00007B08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867" name="Text Box 394744">
          <a:extLst>
            <a:ext uri="{FF2B5EF4-FFF2-40B4-BE49-F238E27FC236}">
              <a16:creationId xmlns="" xmlns:a16="http://schemas.microsoft.com/office/drawing/2014/main" id="{00000000-0008-0000-0000-00007C08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68" name="Text Box 394360">
          <a:extLst>
            <a:ext uri="{FF2B5EF4-FFF2-40B4-BE49-F238E27FC236}">
              <a16:creationId xmlns="" xmlns:a16="http://schemas.microsoft.com/office/drawing/2014/main" id="{00000000-0008-0000-0000-00007D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69" name="Text Box 394744">
          <a:extLst>
            <a:ext uri="{FF2B5EF4-FFF2-40B4-BE49-F238E27FC236}">
              <a16:creationId xmlns="" xmlns:a16="http://schemas.microsoft.com/office/drawing/2014/main" id="{00000000-0008-0000-0000-00007E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70" name="Text Box 394360">
          <a:extLst>
            <a:ext uri="{FF2B5EF4-FFF2-40B4-BE49-F238E27FC236}">
              <a16:creationId xmlns="" xmlns:a16="http://schemas.microsoft.com/office/drawing/2014/main" id="{00000000-0008-0000-0000-00007F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71" name="Text Box 394744">
          <a:extLst>
            <a:ext uri="{FF2B5EF4-FFF2-40B4-BE49-F238E27FC236}">
              <a16:creationId xmlns="" xmlns:a16="http://schemas.microsoft.com/office/drawing/2014/main" id="{00000000-0008-0000-0000-000080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72" name="Text Box 394360">
          <a:extLst>
            <a:ext uri="{FF2B5EF4-FFF2-40B4-BE49-F238E27FC236}">
              <a16:creationId xmlns="" xmlns:a16="http://schemas.microsoft.com/office/drawing/2014/main" id="{00000000-0008-0000-0000-000081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73" name="Text Box 394744">
          <a:extLst>
            <a:ext uri="{FF2B5EF4-FFF2-40B4-BE49-F238E27FC236}">
              <a16:creationId xmlns="" xmlns:a16="http://schemas.microsoft.com/office/drawing/2014/main" id="{00000000-0008-0000-0000-000082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74" name="Text Box 394360">
          <a:extLst>
            <a:ext uri="{FF2B5EF4-FFF2-40B4-BE49-F238E27FC236}">
              <a16:creationId xmlns="" xmlns:a16="http://schemas.microsoft.com/office/drawing/2014/main" id="{00000000-0008-0000-0000-000083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75" name="Text Box 394744">
          <a:extLst>
            <a:ext uri="{FF2B5EF4-FFF2-40B4-BE49-F238E27FC236}">
              <a16:creationId xmlns="" xmlns:a16="http://schemas.microsoft.com/office/drawing/2014/main" id="{00000000-0008-0000-0000-000084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76" name="Text Box 394360">
          <a:extLst>
            <a:ext uri="{FF2B5EF4-FFF2-40B4-BE49-F238E27FC236}">
              <a16:creationId xmlns="" xmlns:a16="http://schemas.microsoft.com/office/drawing/2014/main" id="{00000000-0008-0000-0000-000085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77" name="Text Box 394744">
          <a:extLst>
            <a:ext uri="{FF2B5EF4-FFF2-40B4-BE49-F238E27FC236}">
              <a16:creationId xmlns="" xmlns:a16="http://schemas.microsoft.com/office/drawing/2014/main" id="{00000000-0008-0000-0000-000086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78" name="Text Box 394360">
          <a:extLst>
            <a:ext uri="{FF2B5EF4-FFF2-40B4-BE49-F238E27FC236}">
              <a16:creationId xmlns="" xmlns:a16="http://schemas.microsoft.com/office/drawing/2014/main" id="{00000000-0008-0000-0000-000087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79" name="Text Box 394744">
          <a:extLst>
            <a:ext uri="{FF2B5EF4-FFF2-40B4-BE49-F238E27FC236}">
              <a16:creationId xmlns="" xmlns:a16="http://schemas.microsoft.com/office/drawing/2014/main" id="{00000000-0008-0000-0000-000088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80" name="Text Box 394360">
          <a:extLst>
            <a:ext uri="{FF2B5EF4-FFF2-40B4-BE49-F238E27FC236}">
              <a16:creationId xmlns="" xmlns:a16="http://schemas.microsoft.com/office/drawing/2014/main" id="{00000000-0008-0000-0000-000089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81" name="Text Box 394744">
          <a:extLst>
            <a:ext uri="{FF2B5EF4-FFF2-40B4-BE49-F238E27FC236}">
              <a16:creationId xmlns="" xmlns:a16="http://schemas.microsoft.com/office/drawing/2014/main" id="{00000000-0008-0000-0000-00008A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82" name="Text Box 394360">
          <a:extLst>
            <a:ext uri="{FF2B5EF4-FFF2-40B4-BE49-F238E27FC236}">
              <a16:creationId xmlns="" xmlns:a16="http://schemas.microsoft.com/office/drawing/2014/main" id="{00000000-0008-0000-0000-00008B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83" name="Text Box 394744">
          <a:extLst>
            <a:ext uri="{FF2B5EF4-FFF2-40B4-BE49-F238E27FC236}">
              <a16:creationId xmlns="" xmlns:a16="http://schemas.microsoft.com/office/drawing/2014/main" id="{00000000-0008-0000-0000-00008C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84" name="Text Box 394360">
          <a:extLst>
            <a:ext uri="{FF2B5EF4-FFF2-40B4-BE49-F238E27FC236}">
              <a16:creationId xmlns="" xmlns:a16="http://schemas.microsoft.com/office/drawing/2014/main" id="{00000000-0008-0000-0000-00008D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85" name="Text Box 394744">
          <a:extLst>
            <a:ext uri="{FF2B5EF4-FFF2-40B4-BE49-F238E27FC236}">
              <a16:creationId xmlns="" xmlns:a16="http://schemas.microsoft.com/office/drawing/2014/main" id="{00000000-0008-0000-0000-00008E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86" name="Text Box 394360">
          <a:extLst>
            <a:ext uri="{FF2B5EF4-FFF2-40B4-BE49-F238E27FC236}">
              <a16:creationId xmlns="" xmlns:a16="http://schemas.microsoft.com/office/drawing/2014/main" id="{00000000-0008-0000-0000-00008F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87" name="Text Box 394744">
          <a:extLst>
            <a:ext uri="{FF2B5EF4-FFF2-40B4-BE49-F238E27FC236}">
              <a16:creationId xmlns="" xmlns:a16="http://schemas.microsoft.com/office/drawing/2014/main" id="{00000000-0008-0000-0000-000090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88" name="Text Box 394360">
          <a:extLst>
            <a:ext uri="{FF2B5EF4-FFF2-40B4-BE49-F238E27FC236}">
              <a16:creationId xmlns="" xmlns:a16="http://schemas.microsoft.com/office/drawing/2014/main" id="{00000000-0008-0000-0000-000091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89" name="Text Box 394744">
          <a:extLst>
            <a:ext uri="{FF2B5EF4-FFF2-40B4-BE49-F238E27FC236}">
              <a16:creationId xmlns="" xmlns:a16="http://schemas.microsoft.com/office/drawing/2014/main" id="{00000000-0008-0000-0000-000092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90" name="Text Box 394360">
          <a:extLst>
            <a:ext uri="{FF2B5EF4-FFF2-40B4-BE49-F238E27FC236}">
              <a16:creationId xmlns="" xmlns:a16="http://schemas.microsoft.com/office/drawing/2014/main" id="{00000000-0008-0000-0000-000093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91" name="Text Box 394744">
          <a:extLst>
            <a:ext uri="{FF2B5EF4-FFF2-40B4-BE49-F238E27FC236}">
              <a16:creationId xmlns="" xmlns:a16="http://schemas.microsoft.com/office/drawing/2014/main" id="{00000000-0008-0000-0000-000094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92" name="Text Box 394360">
          <a:extLst>
            <a:ext uri="{FF2B5EF4-FFF2-40B4-BE49-F238E27FC236}">
              <a16:creationId xmlns="" xmlns:a16="http://schemas.microsoft.com/office/drawing/2014/main" id="{00000000-0008-0000-0000-000095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93" name="Text Box 394744">
          <a:extLst>
            <a:ext uri="{FF2B5EF4-FFF2-40B4-BE49-F238E27FC236}">
              <a16:creationId xmlns="" xmlns:a16="http://schemas.microsoft.com/office/drawing/2014/main" id="{00000000-0008-0000-0000-000096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94" name="Text Box 394360">
          <a:extLst>
            <a:ext uri="{FF2B5EF4-FFF2-40B4-BE49-F238E27FC236}">
              <a16:creationId xmlns="" xmlns:a16="http://schemas.microsoft.com/office/drawing/2014/main" id="{00000000-0008-0000-0000-000097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95" name="Text Box 394744">
          <a:extLst>
            <a:ext uri="{FF2B5EF4-FFF2-40B4-BE49-F238E27FC236}">
              <a16:creationId xmlns="" xmlns:a16="http://schemas.microsoft.com/office/drawing/2014/main" id="{00000000-0008-0000-0000-000098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96" name="Text Box 394360">
          <a:extLst>
            <a:ext uri="{FF2B5EF4-FFF2-40B4-BE49-F238E27FC236}">
              <a16:creationId xmlns="" xmlns:a16="http://schemas.microsoft.com/office/drawing/2014/main" id="{00000000-0008-0000-0000-000099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897" name="Text Box 394744">
          <a:extLst>
            <a:ext uri="{FF2B5EF4-FFF2-40B4-BE49-F238E27FC236}">
              <a16:creationId xmlns="" xmlns:a16="http://schemas.microsoft.com/office/drawing/2014/main" id="{00000000-0008-0000-0000-00009A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98" name="Text Box 394360">
          <a:extLst>
            <a:ext uri="{FF2B5EF4-FFF2-40B4-BE49-F238E27FC236}">
              <a16:creationId xmlns="" xmlns:a16="http://schemas.microsoft.com/office/drawing/2014/main" id="{00000000-0008-0000-0000-00009B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899" name="Text Box 394744">
          <a:extLst>
            <a:ext uri="{FF2B5EF4-FFF2-40B4-BE49-F238E27FC236}">
              <a16:creationId xmlns="" xmlns:a16="http://schemas.microsoft.com/office/drawing/2014/main" id="{00000000-0008-0000-0000-00009C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00" name="Text Box 394360">
          <a:extLst>
            <a:ext uri="{FF2B5EF4-FFF2-40B4-BE49-F238E27FC236}">
              <a16:creationId xmlns="" xmlns:a16="http://schemas.microsoft.com/office/drawing/2014/main" id="{00000000-0008-0000-0000-00009D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01" name="Text Box 394744">
          <a:extLst>
            <a:ext uri="{FF2B5EF4-FFF2-40B4-BE49-F238E27FC236}">
              <a16:creationId xmlns="" xmlns:a16="http://schemas.microsoft.com/office/drawing/2014/main" id="{00000000-0008-0000-0000-00009E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02" name="Text Box 394360">
          <a:extLst>
            <a:ext uri="{FF2B5EF4-FFF2-40B4-BE49-F238E27FC236}">
              <a16:creationId xmlns="" xmlns:a16="http://schemas.microsoft.com/office/drawing/2014/main" id="{00000000-0008-0000-0000-00009F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03" name="Text Box 394744">
          <a:extLst>
            <a:ext uri="{FF2B5EF4-FFF2-40B4-BE49-F238E27FC236}">
              <a16:creationId xmlns="" xmlns:a16="http://schemas.microsoft.com/office/drawing/2014/main" id="{00000000-0008-0000-0000-0000A0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04" name="Text Box 394360">
          <a:extLst>
            <a:ext uri="{FF2B5EF4-FFF2-40B4-BE49-F238E27FC236}">
              <a16:creationId xmlns="" xmlns:a16="http://schemas.microsoft.com/office/drawing/2014/main" id="{00000000-0008-0000-0000-0000A1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05" name="Text Box 394744">
          <a:extLst>
            <a:ext uri="{FF2B5EF4-FFF2-40B4-BE49-F238E27FC236}">
              <a16:creationId xmlns="" xmlns:a16="http://schemas.microsoft.com/office/drawing/2014/main" id="{00000000-0008-0000-0000-0000A2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06" name="Text Box 394360">
          <a:extLst>
            <a:ext uri="{FF2B5EF4-FFF2-40B4-BE49-F238E27FC236}">
              <a16:creationId xmlns="" xmlns:a16="http://schemas.microsoft.com/office/drawing/2014/main" id="{00000000-0008-0000-0000-0000A3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07" name="Text Box 394744">
          <a:extLst>
            <a:ext uri="{FF2B5EF4-FFF2-40B4-BE49-F238E27FC236}">
              <a16:creationId xmlns="" xmlns:a16="http://schemas.microsoft.com/office/drawing/2014/main" id="{00000000-0008-0000-0000-0000A4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08" name="Text Box 394360">
          <a:extLst>
            <a:ext uri="{FF2B5EF4-FFF2-40B4-BE49-F238E27FC236}">
              <a16:creationId xmlns="" xmlns:a16="http://schemas.microsoft.com/office/drawing/2014/main" id="{00000000-0008-0000-0000-0000A5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09" name="Text Box 394744">
          <a:extLst>
            <a:ext uri="{FF2B5EF4-FFF2-40B4-BE49-F238E27FC236}">
              <a16:creationId xmlns="" xmlns:a16="http://schemas.microsoft.com/office/drawing/2014/main" id="{00000000-0008-0000-0000-0000A6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10" name="Text Box 394360">
          <a:extLst>
            <a:ext uri="{FF2B5EF4-FFF2-40B4-BE49-F238E27FC236}">
              <a16:creationId xmlns="" xmlns:a16="http://schemas.microsoft.com/office/drawing/2014/main" id="{00000000-0008-0000-0000-0000A7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11" name="Text Box 394744">
          <a:extLst>
            <a:ext uri="{FF2B5EF4-FFF2-40B4-BE49-F238E27FC236}">
              <a16:creationId xmlns="" xmlns:a16="http://schemas.microsoft.com/office/drawing/2014/main" id="{00000000-0008-0000-0000-0000A8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12" name="Text Box 394360">
          <a:extLst>
            <a:ext uri="{FF2B5EF4-FFF2-40B4-BE49-F238E27FC236}">
              <a16:creationId xmlns="" xmlns:a16="http://schemas.microsoft.com/office/drawing/2014/main" id="{00000000-0008-0000-0000-0000A9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13" name="Text Box 394744">
          <a:extLst>
            <a:ext uri="{FF2B5EF4-FFF2-40B4-BE49-F238E27FC236}">
              <a16:creationId xmlns="" xmlns:a16="http://schemas.microsoft.com/office/drawing/2014/main" id="{00000000-0008-0000-0000-0000AA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14" name="Text Box 394360">
          <a:extLst>
            <a:ext uri="{FF2B5EF4-FFF2-40B4-BE49-F238E27FC236}">
              <a16:creationId xmlns="" xmlns:a16="http://schemas.microsoft.com/office/drawing/2014/main" id="{00000000-0008-0000-0000-0000AB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15" name="Text Box 394744">
          <a:extLst>
            <a:ext uri="{FF2B5EF4-FFF2-40B4-BE49-F238E27FC236}">
              <a16:creationId xmlns="" xmlns:a16="http://schemas.microsoft.com/office/drawing/2014/main" id="{00000000-0008-0000-0000-0000AC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16" name="Text Box 394360">
          <a:extLst>
            <a:ext uri="{FF2B5EF4-FFF2-40B4-BE49-F238E27FC236}">
              <a16:creationId xmlns="" xmlns:a16="http://schemas.microsoft.com/office/drawing/2014/main" id="{00000000-0008-0000-0000-0000AD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17" name="Text Box 394744">
          <a:extLst>
            <a:ext uri="{FF2B5EF4-FFF2-40B4-BE49-F238E27FC236}">
              <a16:creationId xmlns="" xmlns:a16="http://schemas.microsoft.com/office/drawing/2014/main" id="{00000000-0008-0000-0000-0000AE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18" name="Text Box 394360">
          <a:extLst>
            <a:ext uri="{FF2B5EF4-FFF2-40B4-BE49-F238E27FC236}">
              <a16:creationId xmlns="" xmlns:a16="http://schemas.microsoft.com/office/drawing/2014/main" id="{00000000-0008-0000-0000-0000AF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19" name="Text Box 394744">
          <a:extLst>
            <a:ext uri="{FF2B5EF4-FFF2-40B4-BE49-F238E27FC236}">
              <a16:creationId xmlns="" xmlns:a16="http://schemas.microsoft.com/office/drawing/2014/main" id="{00000000-0008-0000-0000-0000B0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20" name="Text Box 394360">
          <a:extLst>
            <a:ext uri="{FF2B5EF4-FFF2-40B4-BE49-F238E27FC236}">
              <a16:creationId xmlns="" xmlns:a16="http://schemas.microsoft.com/office/drawing/2014/main" id="{00000000-0008-0000-0000-0000B1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21" name="Text Box 394744">
          <a:extLst>
            <a:ext uri="{FF2B5EF4-FFF2-40B4-BE49-F238E27FC236}">
              <a16:creationId xmlns="" xmlns:a16="http://schemas.microsoft.com/office/drawing/2014/main" id="{00000000-0008-0000-0000-0000B2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22" name="Text Box 394360">
          <a:extLst>
            <a:ext uri="{FF2B5EF4-FFF2-40B4-BE49-F238E27FC236}">
              <a16:creationId xmlns="" xmlns:a16="http://schemas.microsoft.com/office/drawing/2014/main" id="{00000000-0008-0000-0000-0000B3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23" name="Text Box 394744">
          <a:extLst>
            <a:ext uri="{FF2B5EF4-FFF2-40B4-BE49-F238E27FC236}">
              <a16:creationId xmlns="" xmlns:a16="http://schemas.microsoft.com/office/drawing/2014/main" id="{00000000-0008-0000-0000-0000B4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24" name="Text Box 394360">
          <a:extLst>
            <a:ext uri="{FF2B5EF4-FFF2-40B4-BE49-F238E27FC236}">
              <a16:creationId xmlns="" xmlns:a16="http://schemas.microsoft.com/office/drawing/2014/main" id="{00000000-0008-0000-0000-0000B5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25" name="Text Box 394744">
          <a:extLst>
            <a:ext uri="{FF2B5EF4-FFF2-40B4-BE49-F238E27FC236}">
              <a16:creationId xmlns="" xmlns:a16="http://schemas.microsoft.com/office/drawing/2014/main" id="{00000000-0008-0000-0000-0000B6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26" name="Text Box 394360">
          <a:extLst>
            <a:ext uri="{FF2B5EF4-FFF2-40B4-BE49-F238E27FC236}">
              <a16:creationId xmlns="" xmlns:a16="http://schemas.microsoft.com/office/drawing/2014/main" id="{00000000-0008-0000-0000-0000B7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27" name="Text Box 394744">
          <a:extLst>
            <a:ext uri="{FF2B5EF4-FFF2-40B4-BE49-F238E27FC236}">
              <a16:creationId xmlns="" xmlns:a16="http://schemas.microsoft.com/office/drawing/2014/main" id="{00000000-0008-0000-0000-0000B8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28" name="Text Box 394360">
          <a:extLst>
            <a:ext uri="{FF2B5EF4-FFF2-40B4-BE49-F238E27FC236}">
              <a16:creationId xmlns="" xmlns:a16="http://schemas.microsoft.com/office/drawing/2014/main" id="{00000000-0008-0000-0000-0000B9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29" name="Text Box 394744">
          <a:extLst>
            <a:ext uri="{FF2B5EF4-FFF2-40B4-BE49-F238E27FC236}">
              <a16:creationId xmlns="" xmlns:a16="http://schemas.microsoft.com/office/drawing/2014/main" id="{00000000-0008-0000-0000-0000BA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30" name="Text Box 394360">
          <a:extLst>
            <a:ext uri="{FF2B5EF4-FFF2-40B4-BE49-F238E27FC236}">
              <a16:creationId xmlns="" xmlns:a16="http://schemas.microsoft.com/office/drawing/2014/main" id="{00000000-0008-0000-0000-0000BB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31" name="Text Box 394744">
          <a:extLst>
            <a:ext uri="{FF2B5EF4-FFF2-40B4-BE49-F238E27FC236}">
              <a16:creationId xmlns="" xmlns:a16="http://schemas.microsoft.com/office/drawing/2014/main" id="{00000000-0008-0000-0000-0000BC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32" name="Text Box 394360">
          <a:extLst>
            <a:ext uri="{FF2B5EF4-FFF2-40B4-BE49-F238E27FC236}">
              <a16:creationId xmlns="" xmlns:a16="http://schemas.microsoft.com/office/drawing/2014/main" id="{00000000-0008-0000-0000-0000BD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33" name="Text Box 394744">
          <a:extLst>
            <a:ext uri="{FF2B5EF4-FFF2-40B4-BE49-F238E27FC236}">
              <a16:creationId xmlns="" xmlns:a16="http://schemas.microsoft.com/office/drawing/2014/main" id="{00000000-0008-0000-0000-0000BE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34" name="Text Box 394360">
          <a:extLst>
            <a:ext uri="{FF2B5EF4-FFF2-40B4-BE49-F238E27FC236}">
              <a16:creationId xmlns="" xmlns:a16="http://schemas.microsoft.com/office/drawing/2014/main" id="{00000000-0008-0000-0000-0000BF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35" name="Text Box 394744">
          <a:extLst>
            <a:ext uri="{FF2B5EF4-FFF2-40B4-BE49-F238E27FC236}">
              <a16:creationId xmlns="" xmlns:a16="http://schemas.microsoft.com/office/drawing/2014/main" id="{00000000-0008-0000-0000-0000C0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36" name="Text Box 394360">
          <a:extLst>
            <a:ext uri="{FF2B5EF4-FFF2-40B4-BE49-F238E27FC236}">
              <a16:creationId xmlns="" xmlns:a16="http://schemas.microsoft.com/office/drawing/2014/main" id="{00000000-0008-0000-0000-0000C1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37" name="Text Box 394744">
          <a:extLst>
            <a:ext uri="{FF2B5EF4-FFF2-40B4-BE49-F238E27FC236}">
              <a16:creationId xmlns="" xmlns:a16="http://schemas.microsoft.com/office/drawing/2014/main" id="{00000000-0008-0000-0000-0000C2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38" name="Text Box 394360">
          <a:extLst>
            <a:ext uri="{FF2B5EF4-FFF2-40B4-BE49-F238E27FC236}">
              <a16:creationId xmlns="" xmlns:a16="http://schemas.microsoft.com/office/drawing/2014/main" id="{00000000-0008-0000-0000-0000C3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39" name="Text Box 394744">
          <a:extLst>
            <a:ext uri="{FF2B5EF4-FFF2-40B4-BE49-F238E27FC236}">
              <a16:creationId xmlns="" xmlns:a16="http://schemas.microsoft.com/office/drawing/2014/main" id="{00000000-0008-0000-0000-0000C4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940" name="Text Box 394360">
          <a:extLst>
            <a:ext uri="{FF2B5EF4-FFF2-40B4-BE49-F238E27FC236}">
              <a16:creationId xmlns="" xmlns:a16="http://schemas.microsoft.com/office/drawing/2014/main" id="{00000000-0008-0000-0000-0000C508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941" name="Text Box 394744">
          <a:extLst>
            <a:ext uri="{FF2B5EF4-FFF2-40B4-BE49-F238E27FC236}">
              <a16:creationId xmlns="" xmlns:a16="http://schemas.microsoft.com/office/drawing/2014/main" id="{00000000-0008-0000-0000-0000C608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942" name="Text Box 394360">
          <a:extLst>
            <a:ext uri="{FF2B5EF4-FFF2-40B4-BE49-F238E27FC236}">
              <a16:creationId xmlns="" xmlns:a16="http://schemas.microsoft.com/office/drawing/2014/main" id="{00000000-0008-0000-0000-0000C708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943" name="Text Box 394744">
          <a:extLst>
            <a:ext uri="{FF2B5EF4-FFF2-40B4-BE49-F238E27FC236}">
              <a16:creationId xmlns="" xmlns:a16="http://schemas.microsoft.com/office/drawing/2014/main" id="{00000000-0008-0000-0000-0000C808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944" name="Text Box 394360">
          <a:extLst>
            <a:ext uri="{FF2B5EF4-FFF2-40B4-BE49-F238E27FC236}">
              <a16:creationId xmlns="" xmlns:a16="http://schemas.microsoft.com/office/drawing/2014/main" id="{00000000-0008-0000-0000-0000C908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1945" name="Text Box 394744">
          <a:extLst>
            <a:ext uri="{FF2B5EF4-FFF2-40B4-BE49-F238E27FC236}">
              <a16:creationId xmlns="" xmlns:a16="http://schemas.microsoft.com/office/drawing/2014/main" id="{00000000-0008-0000-0000-0000CA08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46" name="Text Box 394360">
          <a:extLst>
            <a:ext uri="{FF2B5EF4-FFF2-40B4-BE49-F238E27FC236}">
              <a16:creationId xmlns="" xmlns:a16="http://schemas.microsoft.com/office/drawing/2014/main" id="{00000000-0008-0000-0000-0000CB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47" name="Text Box 394744">
          <a:extLst>
            <a:ext uri="{FF2B5EF4-FFF2-40B4-BE49-F238E27FC236}">
              <a16:creationId xmlns="" xmlns:a16="http://schemas.microsoft.com/office/drawing/2014/main" id="{00000000-0008-0000-0000-0000CC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48" name="Text Box 394360">
          <a:extLst>
            <a:ext uri="{FF2B5EF4-FFF2-40B4-BE49-F238E27FC236}">
              <a16:creationId xmlns="" xmlns:a16="http://schemas.microsoft.com/office/drawing/2014/main" id="{00000000-0008-0000-0000-0000CD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49" name="Text Box 394744">
          <a:extLst>
            <a:ext uri="{FF2B5EF4-FFF2-40B4-BE49-F238E27FC236}">
              <a16:creationId xmlns="" xmlns:a16="http://schemas.microsoft.com/office/drawing/2014/main" id="{00000000-0008-0000-0000-0000CE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50" name="Text Box 394360">
          <a:extLst>
            <a:ext uri="{FF2B5EF4-FFF2-40B4-BE49-F238E27FC236}">
              <a16:creationId xmlns="" xmlns:a16="http://schemas.microsoft.com/office/drawing/2014/main" id="{00000000-0008-0000-0000-0000CF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51" name="Text Box 394744">
          <a:extLst>
            <a:ext uri="{FF2B5EF4-FFF2-40B4-BE49-F238E27FC236}">
              <a16:creationId xmlns="" xmlns:a16="http://schemas.microsoft.com/office/drawing/2014/main" id="{00000000-0008-0000-0000-0000D0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52" name="Text Box 394360">
          <a:extLst>
            <a:ext uri="{FF2B5EF4-FFF2-40B4-BE49-F238E27FC236}">
              <a16:creationId xmlns="" xmlns:a16="http://schemas.microsoft.com/office/drawing/2014/main" id="{00000000-0008-0000-0000-0000D1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53" name="Text Box 394744">
          <a:extLst>
            <a:ext uri="{FF2B5EF4-FFF2-40B4-BE49-F238E27FC236}">
              <a16:creationId xmlns="" xmlns:a16="http://schemas.microsoft.com/office/drawing/2014/main" id="{00000000-0008-0000-0000-0000D2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54" name="Text Box 394360">
          <a:extLst>
            <a:ext uri="{FF2B5EF4-FFF2-40B4-BE49-F238E27FC236}">
              <a16:creationId xmlns="" xmlns:a16="http://schemas.microsoft.com/office/drawing/2014/main" id="{00000000-0008-0000-0000-0000D3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55" name="Text Box 394744">
          <a:extLst>
            <a:ext uri="{FF2B5EF4-FFF2-40B4-BE49-F238E27FC236}">
              <a16:creationId xmlns="" xmlns:a16="http://schemas.microsoft.com/office/drawing/2014/main" id="{00000000-0008-0000-0000-0000D4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56" name="Text Box 394360">
          <a:extLst>
            <a:ext uri="{FF2B5EF4-FFF2-40B4-BE49-F238E27FC236}">
              <a16:creationId xmlns="" xmlns:a16="http://schemas.microsoft.com/office/drawing/2014/main" id="{00000000-0008-0000-0000-0000D5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57" name="Text Box 394744">
          <a:extLst>
            <a:ext uri="{FF2B5EF4-FFF2-40B4-BE49-F238E27FC236}">
              <a16:creationId xmlns="" xmlns:a16="http://schemas.microsoft.com/office/drawing/2014/main" id="{00000000-0008-0000-0000-0000D6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58" name="Text Box 394360">
          <a:extLst>
            <a:ext uri="{FF2B5EF4-FFF2-40B4-BE49-F238E27FC236}">
              <a16:creationId xmlns="" xmlns:a16="http://schemas.microsoft.com/office/drawing/2014/main" id="{00000000-0008-0000-0000-0000D7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59" name="Text Box 394744">
          <a:extLst>
            <a:ext uri="{FF2B5EF4-FFF2-40B4-BE49-F238E27FC236}">
              <a16:creationId xmlns="" xmlns:a16="http://schemas.microsoft.com/office/drawing/2014/main" id="{00000000-0008-0000-0000-0000D8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60" name="Text Box 394360">
          <a:extLst>
            <a:ext uri="{FF2B5EF4-FFF2-40B4-BE49-F238E27FC236}">
              <a16:creationId xmlns="" xmlns:a16="http://schemas.microsoft.com/office/drawing/2014/main" id="{00000000-0008-0000-0000-0000D9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61" name="Text Box 394744">
          <a:extLst>
            <a:ext uri="{FF2B5EF4-FFF2-40B4-BE49-F238E27FC236}">
              <a16:creationId xmlns="" xmlns:a16="http://schemas.microsoft.com/office/drawing/2014/main" id="{00000000-0008-0000-0000-0000DA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62" name="Text Box 394360">
          <a:extLst>
            <a:ext uri="{FF2B5EF4-FFF2-40B4-BE49-F238E27FC236}">
              <a16:creationId xmlns="" xmlns:a16="http://schemas.microsoft.com/office/drawing/2014/main" id="{00000000-0008-0000-0000-0000DB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63" name="Text Box 394744">
          <a:extLst>
            <a:ext uri="{FF2B5EF4-FFF2-40B4-BE49-F238E27FC236}">
              <a16:creationId xmlns="" xmlns:a16="http://schemas.microsoft.com/office/drawing/2014/main" id="{00000000-0008-0000-0000-0000DC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64" name="Text Box 394360">
          <a:extLst>
            <a:ext uri="{FF2B5EF4-FFF2-40B4-BE49-F238E27FC236}">
              <a16:creationId xmlns="" xmlns:a16="http://schemas.microsoft.com/office/drawing/2014/main" id="{00000000-0008-0000-0000-0000DD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65" name="Text Box 394744">
          <a:extLst>
            <a:ext uri="{FF2B5EF4-FFF2-40B4-BE49-F238E27FC236}">
              <a16:creationId xmlns="" xmlns:a16="http://schemas.microsoft.com/office/drawing/2014/main" id="{00000000-0008-0000-0000-0000DE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66" name="Text Box 394360">
          <a:extLst>
            <a:ext uri="{FF2B5EF4-FFF2-40B4-BE49-F238E27FC236}">
              <a16:creationId xmlns="" xmlns:a16="http://schemas.microsoft.com/office/drawing/2014/main" id="{00000000-0008-0000-0000-0000DF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67" name="Text Box 394744">
          <a:extLst>
            <a:ext uri="{FF2B5EF4-FFF2-40B4-BE49-F238E27FC236}">
              <a16:creationId xmlns="" xmlns:a16="http://schemas.microsoft.com/office/drawing/2014/main" id="{00000000-0008-0000-0000-0000E0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68" name="Text Box 394360">
          <a:extLst>
            <a:ext uri="{FF2B5EF4-FFF2-40B4-BE49-F238E27FC236}">
              <a16:creationId xmlns="" xmlns:a16="http://schemas.microsoft.com/office/drawing/2014/main" id="{00000000-0008-0000-0000-0000E1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69" name="Text Box 394744">
          <a:extLst>
            <a:ext uri="{FF2B5EF4-FFF2-40B4-BE49-F238E27FC236}">
              <a16:creationId xmlns="" xmlns:a16="http://schemas.microsoft.com/office/drawing/2014/main" id="{00000000-0008-0000-0000-0000E2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70" name="Text Box 394360">
          <a:extLst>
            <a:ext uri="{FF2B5EF4-FFF2-40B4-BE49-F238E27FC236}">
              <a16:creationId xmlns="" xmlns:a16="http://schemas.microsoft.com/office/drawing/2014/main" id="{00000000-0008-0000-0000-0000E3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71" name="Text Box 394744">
          <a:extLst>
            <a:ext uri="{FF2B5EF4-FFF2-40B4-BE49-F238E27FC236}">
              <a16:creationId xmlns="" xmlns:a16="http://schemas.microsoft.com/office/drawing/2014/main" id="{00000000-0008-0000-0000-0000E4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72" name="Text Box 394360">
          <a:extLst>
            <a:ext uri="{FF2B5EF4-FFF2-40B4-BE49-F238E27FC236}">
              <a16:creationId xmlns="" xmlns:a16="http://schemas.microsoft.com/office/drawing/2014/main" id="{00000000-0008-0000-0000-0000E5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73" name="Text Box 394744">
          <a:extLst>
            <a:ext uri="{FF2B5EF4-FFF2-40B4-BE49-F238E27FC236}">
              <a16:creationId xmlns="" xmlns:a16="http://schemas.microsoft.com/office/drawing/2014/main" id="{00000000-0008-0000-0000-0000E6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74" name="Text Box 394360">
          <a:extLst>
            <a:ext uri="{FF2B5EF4-FFF2-40B4-BE49-F238E27FC236}">
              <a16:creationId xmlns="" xmlns:a16="http://schemas.microsoft.com/office/drawing/2014/main" id="{00000000-0008-0000-0000-0000E7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75" name="Text Box 394744">
          <a:extLst>
            <a:ext uri="{FF2B5EF4-FFF2-40B4-BE49-F238E27FC236}">
              <a16:creationId xmlns="" xmlns:a16="http://schemas.microsoft.com/office/drawing/2014/main" id="{00000000-0008-0000-0000-0000E8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76" name="Text Box 394360">
          <a:extLst>
            <a:ext uri="{FF2B5EF4-FFF2-40B4-BE49-F238E27FC236}">
              <a16:creationId xmlns="" xmlns:a16="http://schemas.microsoft.com/office/drawing/2014/main" id="{00000000-0008-0000-0000-0000E9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77" name="Text Box 394744">
          <a:extLst>
            <a:ext uri="{FF2B5EF4-FFF2-40B4-BE49-F238E27FC236}">
              <a16:creationId xmlns="" xmlns:a16="http://schemas.microsoft.com/office/drawing/2014/main" id="{00000000-0008-0000-0000-0000EA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78" name="Text Box 394360">
          <a:extLst>
            <a:ext uri="{FF2B5EF4-FFF2-40B4-BE49-F238E27FC236}">
              <a16:creationId xmlns="" xmlns:a16="http://schemas.microsoft.com/office/drawing/2014/main" id="{00000000-0008-0000-0000-0000EB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79" name="Text Box 394744">
          <a:extLst>
            <a:ext uri="{FF2B5EF4-FFF2-40B4-BE49-F238E27FC236}">
              <a16:creationId xmlns="" xmlns:a16="http://schemas.microsoft.com/office/drawing/2014/main" id="{00000000-0008-0000-0000-0000EC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80" name="Text Box 394360">
          <a:extLst>
            <a:ext uri="{FF2B5EF4-FFF2-40B4-BE49-F238E27FC236}">
              <a16:creationId xmlns="" xmlns:a16="http://schemas.microsoft.com/office/drawing/2014/main" id="{00000000-0008-0000-0000-0000ED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81" name="Text Box 394744">
          <a:extLst>
            <a:ext uri="{FF2B5EF4-FFF2-40B4-BE49-F238E27FC236}">
              <a16:creationId xmlns="" xmlns:a16="http://schemas.microsoft.com/office/drawing/2014/main" id="{00000000-0008-0000-0000-0000EE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82" name="Text Box 394360">
          <a:extLst>
            <a:ext uri="{FF2B5EF4-FFF2-40B4-BE49-F238E27FC236}">
              <a16:creationId xmlns="" xmlns:a16="http://schemas.microsoft.com/office/drawing/2014/main" id="{00000000-0008-0000-0000-0000EF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83" name="Text Box 394744">
          <a:extLst>
            <a:ext uri="{FF2B5EF4-FFF2-40B4-BE49-F238E27FC236}">
              <a16:creationId xmlns="" xmlns:a16="http://schemas.microsoft.com/office/drawing/2014/main" id="{00000000-0008-0000-0000-0000F0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84" name="Text Box 394360">
          <a:extLst>
            <a:ext uri="{FF2B5EF4-FFF2-40B4-BE49-F238E27FC236}">
              <a16:creationId xmlns="" xmlns:a16="http://schemas.microsoft.com/office/drawing/2014/main" id="{00000000-0008-0000-0000-0000F1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85" name="Text Box 394744">
          <a:extLst>
            <a:ext uri="{FF2B5EF4-FFF2-40B4-BE49-F238E27FC236}">
              <a16:creationId xmlns="" xmlns:a16="http://schemas.microsoft.com/office/drawing/2014/main" id="{00000000-0008-0000-0000-0000F2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86" name="Text Box 394360">
          <a:extLst>
            <a:ext uri="{FF2B5EF4-FFF2-40B4-BE49-F238E27FC236}">
              <a16:creationId xmlns="" xmlns:a16="http://schemas.microsoft.com/office/drawing/2014/main" id="{00000000-0008-0000-0000-0000F3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87" name="Text Box 394744">
          <a:extLst>
            <a:ext uri="{FF2B5EF4-FFF2-40B4-BE49-F238E27FC236}">
              <a16:creationId xmlns="" xmlns:a16="http://schemas.microsoft.com/office/drawing/2014/main" id="{00000000-0008-0000-0000-0000F4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88" name="Text Box 394360">
          <a:extLst>
            <a:ext uri="{FF2B5EF4-FFF2-40B4-BE49-F238E27FC236}">
              <a16:creationId xmlns="" xmlns:a16="http://schemas.microsoft.com/office/drawing/2014/main" id="{00000000-0008-0000-0000-0000F5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89" name="Text Box 394744">
          <a:extLst>
            <a:ext uri="{FF2B5EF4-FFF2-40B4-BE49-F238E27FC236}">
              <a16:creationId xmlns="" xmlns:a16="http://schemas.microsoft.com/office/drawing/2014/main" id="{00000000-0008-0000-0000-0000F6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90" name="Text Box 394360">
          <a:extLst>
            <a:ext uri="{FF2B5EF4-FFF2-40B4-BE49-F238E27FC236}">
              <a16:creationId xmlns="" xmlns:a16="http://schemas.microsoft.com/office/drawing/2014/main" id="{00000000-0008-0000-0000-0000F7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91" name="Text Box 394744">
          <a:extLst>
            <a:ext uri="{FF2B5EF4-FFF2-40B4-BE49-F238E27FC236}">
              <a16:creationId xmlns="" xmlns:a16="http://schemas.microsoft.com/office/drawing/2014/main" id="{00000000-0008-0000-0000-0000F8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92" name="Text Box 394360">
          <a:extLst>
            <a:ext uri="{FF2B5EF4-FFF2-40B4-BE49-F238E27FC236}">
              <a16:creationId xmlns="" xmlns:a16="http://schemas.microsoft.com/office/drawing/2014/main" id="{00000000-0008-0000-0000-0000F9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1993" name="Text Box 394744">
          <a:extLst>
            <a:ext uri="{FF2B5EF4-FFF2-40B4-BE49-F238E27FC236}">
              <a16:creationId xmlns="" xmlns:a16="http://schemas.microsoft.com/office/drawing/2014/main" id="{00000000-0008-0000-0000-0000FA08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94" name="Text Box 394360">
          <a:extLst>
            <a:ext uri="{FF2B5EF4-FFF2-40B4-BE49-F238E27FC236}">
              <a16:creationId xmlns="" xmlns:a16="http://schemas.microsoft.com/office/drawing/2014/main" id="{00000000-0008-0000-0000-0000FB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95" name="Text Box 394744">
          <a:extLst>
            <a:ext uri="{FF2B5EF4-FFF2-40B4-BE49-F238E27FC236}">
              <a16:creationId xmlns="" xmlns:a16="http://schemas.microsoft.com/office/drawing/2014/main" id="{00000000-0008-0000-0000-0000FC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96" name="Text Box 394360">
          <a:extLst>
            <a:ext uri="{FF2B5EF4-FFF2-40B4-BE49-F238E27FC236}">
              <a16:creationId xmlns="" xmlns:a16="http://schemas.microsoft.com/office/drawing/2014/main" id="{00000000-0008-0000-0000-0000FD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97" name="Text Box 394744">
          <a:extLst>
            <a:ext uri="{FF2B5EF4-FFF2-40B4-BE49-F238E27FC236}">
              <a16:creationId xmlns="" xmlns:a16="http://schemas.microsoft.com/office/drawing/2014/main" id="{00000000-0008-0000-0000-0000FE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98" name="Text Box 394360">
          <a:extLst>
            <a:ext uri="{FF2B5EF4-FFF2-40B4-BE49-F238E27FC236}">
              <a16:creationId xmlns="" xmlns:a16="http://schemas.microsoft.com/office/drawing/2014/main" id="{00000000-0008-0000-0000-0000FF08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1999" name="Text Box 394744">
          <a:extLst>
            <a:ext uri="{FF2B5EF4-FFF2-40B4-BE49-F238E27FC236}">
              <a16:creationId xmlns="" xmlns:a16="http://schemas.microsoft.com/office/drawing/2014/main" id="{00000000-0008-0000-0000-000000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00" name="Text Box 394360">
          <a:extLst>
            <a:ext uri="{FF2B5EF4-FFF2-40B4-BE49-F238E27FC236}">
              <a16:creationId xmlns="" xmlns:a16="http://schemas.microsoft.com/office/drawing/2014/main" id="{00000000-0008-0000-0000-000001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01" name="Text Box 394744">
          <a:extLst>
            <a:ext uri="{FF2B5EF4-FFF2-40B4-BE49-F238E27FC236}">
              <a16:creationId xmlns="" xmlns:a16="http://schemas.microsoft.com/office/drawing/2014/main" id="{00000000-0008-0000-0000-000002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02" name="Text Box 394360">
          <a:extLst>
            <a:ext uri="{FF2B5EF4-FFF2-40B4-BE49-F238E27FC236}">
              <a16:creationId xmlns="" xmlns:a16="http://schemas.microsoft.com/office/drawing/2014/main" id="{00000000-0008-0000-0000-000003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03" name="Text Box 394744">
          <a:extLst>
            <a:ext uri="{FF2B5EF4-FFF2-40B4-BE49-F238E27FC236}">
              <a16:creationId xmlns="" xmlns:a16="http://schemas.microsoft.com/office/drawing/2014/main" id="{00000000-0008-0000-0000-000004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04" name="Text Box 394360">
          <a:extLst>
            <a:ext uri="{FF2B5EF4-FFF2-40B4-BE49-F238E27FC236}">
              <a16:creationId xmlns="" xmlns:a16="http://schemas.microsoft.com/office/drawing/2014/main" id="{00000000-0008-0000-0000-000005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05" name="Text Box 394744">
          <a:extLst>
            <a:ext uri="{FF2B5EF4-FFF2-40B4-BE49-F238E27FC236}">
              <a16:creationId xmlns="" xmlns:a16="http://schemas.microsoft.com/office/drawing/2014/main" id="{00000000-0008-0000-0000-000006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06" name="Text Box 394360">
          <a:extLst>
            <a:ext uri="{FF2B5EF4-FFF2-40B4-BE49-F238E27FC236}">
              <a16:creationId xmlns="" xmlns:a16="http://schemas.microsoft.com/office/drawing/2014/main" id="{00000000-0008-0000-0000-000007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07" name="Text Box 394744">
          <a:extLst>
            <a:ext uri="{FF2B5EF4-FFF2-40B4-BE49-F238E27FC236}">
              <a16:creationId xmlns="" xmlns:a16="http://schemas.microsoft.com/office/drawing/2014/main" id="{00000000-0008-0000-0000-000008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08" name="Text Box 394360">
          <a:extLst>
            <a:ext uri="{FF2B5EF4-FFF2-40B4-BE49-F238E27FC236}">
              <a16:creationId xmlns="" xmlns:a16="http://schemas.microsoft.com/office/drawing/2014/main" id="{00000000-0008-0000-0000-000009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09" name="Text Box 394744">
          <a:extLst>
            <a:ext uri="{FF2B5EF4-FFF2-40B4-BE49-F238E27FC236}">
              <a16:creationId xmlns="" xmlns:a16="http://schemas.microsoft.com/office/drawing/2014/main" id="{00000000-0008-0000-0000-00000A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10" name="Text Box 394360">
          <a:extLst>
            <a:ext uri="{FF2B5EF4-FFF2-40B4-BE49-F238E27FC236}">
              <a16:creationId xmlns="" xmlns:a16="http://schemas.microsoft.com/office/drawing/2014/main" id="{00000000-0008-0000-0000-00000B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11" name="Text Box 394744">
          <a:extLst>
            <a:ext uri="{FF2B5EF4-FFF2-40B4-BE49-F238E27FC236}">
              <a16:creationId xmlns="" xmlns:a16="http://schemas.microsoft.com/office/drawing/2014/main" id="{00000000-0008-0000-0000-00000C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12" name="Text Box 394360">
          <a:extLst>
            <a:ext uri="{FF2B5EF4-FFF2-40B4-BE49-F238E27FC236}">
              <a16:creationId xmlns="" xmlns:a16="http://schemas.microsoft.com/office/drawing/2014/main" id="{00000000-0008-0000-0000-00000D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13" name="Text Box 394744">
          <a:extLst>
            <a:ext uri="{FF2B5EF4-FFF2-40B4-BE49-F238E27FC236}">
              <a16:creationId xmlns="" xmlns:a16="http://schemas.microsoft.com/office/drawing/2014/main" id="{00000000-0008-0000-0000-00000E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14" name="Text Box 394360">
          <a:extLst>
            <a:ext uri="{FF2B5EF4-FFF2-40B4-BE49-F238E27FC236}">
              <a16:creationId xmlns="" xmlns:a16="http://schemas.microsoft.com/office/drawing/2014/main" id="{00000000-0008-0000-0000-00000F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15" name="Text Box 394744">
          <a:extLst>
            <a:ext uri="{FF2B5EF4-FFF2-40B4-BE49-F238E27FC236}">
              <a16:creationId xmlns="" xmlns:a16="http://schemas.microsoft.com/office/drawing/2014/main" id="{00000000-0008-0000-0000-000010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16" name="Text Box 394360">
          <a:extLst>
            <a:ext uri="{FF2B5EF4-FFF2-40B4-BE49-F238E27FC236}">
              <a16:creationId xmlns="" xmlns:a16="http://schemas.microsoft.com/office/drawing/2014/main" id="{00000000-0008-0000-0000-000011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17" name="Text Box 394744">
          <a:extLst>
            <a:ext uri="{FF2B5EF4-FFF2-40B4-BE49-F238E27FC236}">
              <a16:creationId xmlns="" xmlns:a16="http://schemas.microsoft.com/office/drawing/2014/main" id="{00000000-0008-0000-0000-000012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18" name="Text Box 394360">
          <a:extLst>
            <a:ext uri="{FF2B5EF4-FFF2-40B4-BE49-F238E27FC236}">
              <a16:creationId xmlns="" xmlns:a16="http://schemas.microsoft.com/office/drawing/2014/main" id="{00000000-0008-0000-0000-000013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19" name="Text Box 394744">
          <a:extLst>
            <a:ext uri="{FF2B5EF4-FFF2-40B4-BE49-F238E27FC236}">
              <a16:creationId xmlns="" xmlns:a16="http://schemas.microsoft.com/office/drawing/2014/main" id="{00000000-0008-0000-0000-000014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20" name="Text Box 394360">
          <a:extLst>
            <a:ext uri="{FF2B5EF4-FFF2-40B4-BE49-F238E27FC236}">
              <a16:creationId xmlns="" xmlns:a16="http://schemas.microsoft.com/office/drawing/2014/main" id="{00000000-0008-0000-0000-000015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21" name="Text Box 394744">
          <a:extLst>
            <a:ext uri="{FF2B5EF4-FFF2-40B4-BE49-F238E27FC236}">
              <a16:creationId xmlns="" xmlns:a16="http://schemas.microsoft.com/office/drawing/2014/main" id="{00000000-0008-0000-0000-000016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22" name="Text Box 394360">
          <a:extLst>
            <a:ext uri="{FF2B5EF4-FFF2-40B4-BE49-F238E27FC236}">
              <a16:creationId xmlns="" xmlns:a16="http://schemas.microsoft.com/office/drawing/2014/main" id="{00000000-0008-0000-0000-000017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23" name="Text Box 394744">
          <a:extLst>
            <a:ext uri="{FF2B5EF4-FFF2-40B4-BE49-F238E27FC236}">
              <a16:creationId xmlns="" xmlns:a16="http://schemas.microsoft.com/office/drawing/2014/main" id="{00000000-0008-0000-0000-000018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24" name="Text Box 394360">
          <a:extLst>
            <a:ext uri="{FF2B5EF4-FFF2-40B4-BE49-F238E27FC236}">
              <a16:creationId xmlns="" xmlns:a16="http://schemas.microsoft.com/office/drawing/2014/main" id="{00000000-0008-0000-0000-000019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25" name="Text Box 394744">
          <a:extLst>
            <a:ext uri="{FF2B5EF4-FFF2-40B4-BE49-F238E27FC236}">
              <a16:creationId xmlns="" xmlns:a16="http://schemas.microsoft.com/office/drawing/2014/main" id="{00000000-0008-0000-0000-00001A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26" name="Text Box 394360">
          <a:extLst>
            <a:ext uri="{FF2B5EF4-FFF2-40B4-BE49-F238E27FC236}">
              <a16:creationId xmlns="" xmlns:a16="http://schemas.microsoft.com/office/drawing/2014/main" id="{00000000-0008-0000-0000-00001B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27" name="Text Box 394744">
          <a:extLst>
            <a:ext uri="{FF2B5EF4-FFF2-40B4-BE49-F238E27FC236}">
              <a16:creationId xmlns="" xmlns:a16="http://schemas.microsoft.com/office/drawing/2014/main" id="{00000000-0008-0000-0000-00001C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28" name="Text Box 394360">
          <a:extLst>
            <a:ext uri="{FF2B5EF4-FFF2-40B4-BE49-F238E27FC236}">
              <a16:creationId xmlns="" xmlns:a16="http://schemas.microsoft.com/office/drawing/2014/main" id="{00000000-0008-0000-0000-00001D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29" name="Text Box 394744">
          <a:extLst>
            <a:ext uri="{FF2B5EF4-FFF2-40B4-BE49-F238E27FC236}">
              <a16:creationId xmlns="" xmlns:a16="http://schemas.microsoft.com/office/drawing/2014/main" id="{00000000-0008-0000-0000-00001E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30" name="Text Box 394360">
          <a:extLst>
            <a:ext uri="{FF2B5EF4-FFF2-40B4-BE49-F238E27FC236}">
              <a16:creationId xmlns="" xmlns:a16="http://schemas.microsoft.com/office/drawing/2014/main" id="{00000000-0008-0000-0000-00001F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31" name="Text Box 394744">
          <a:extLst>
            <a:ext uri="{FF2B5EF4-FFF2-40B4-BE49-F238E27FC236}">
              <a16:creationId xmlns="" xmlns:a16="http://schemas.microsoft.com/office/drawing/2014/main" id="{00000000-0008-0000-0000-000020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32" name="Text Box 394360">
          <a:extLst>
            <a:ext uri="{FF2B5EF4-FFF2-40B4-BE49-F238E27FC236}">
              <a16:creationId xmlns="" xmlns:a16="http://schemas.microsoft.com/office/drawing/2014/main" id="{00000000-0008-0000-0000-000021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33" name="Text Box 394744">
          <a:extLst>
            <a:ext uri="{FF2B5EF4-FFF2-40B4-BE49-F238E27FC236}">
              <a16:creationId xmlns="" xmlns:a16="http://schemas.microsoft.com/office/drawing/2014/main" id="{00000000-0008-0000-0000-000022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34" name="Text Box 394360">
          <a:extLst>
            <a:ext uri="{FF2B5EF4-FFF2-40B4-BE49-F238E27FC236}">
              <a16:creationId xmlns="" xmlns:a16="http://schemas.microsoft.com/office/drawing/2014/main" id="{00000000-0008-0000-0000-000023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35" name="Text Box 394744">
          <a:extLst>
            <a:ext uri="{FF2B5EF4-FFF2-40B4-BE49-F238E27FC236}">
              <a16:creationId xmlns="" xmlns:a16="http://schemas.microsoft.com/office/drawing/2014/main" id="{00000000-0008-0000-0000-000024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36" name="Text Box 394360">
          <a:extLst>
            <a:ext uri="{FF2B5EF4-FFF2-40B4-BE49-F238E27FC236}">
              <a16:creationId xmlns="" xmlns:a16="http://schemas.microsoft.com/office/drawing/2014/main" id="{00000000-0008-0000-0000-000025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37" name="Text Box 394744">
          <a:extLst>
            <a:ext uri="{FF2B5EF4-FFF2-40B4-BE49-F238E27FC236}">
              <a16:creationId xmlns="" xmlns:a16="http://schemas.microsoft.com/office/drawing/2014/main" id="{00000000-0008-0000-0000-000026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38" name="Text Box 394360">
          <a:extLst>
            <a:ext uri="{FF2B5EF4-FFF2-40B4-BE49-F238E27FC236}">
              <a16:creationId xmlns="" xmlns:a16="http://schemas.microsoft.com/office/drawing/2014/main" id="{00000000-0008-0000-0000-000027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39" name="Text Box 394744">
          <a:extLst>
            <a:ext uri="{FF2B5EF4-FFF2-40B4-BE49-F238E27FC236}">
              <a16:creationId xmlns="" xmlns:a16="http://schemas.microsoft.com/office/drawing/2014/main" id="{00000000-0008-0000-0000-000028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40" name="Text Box 394360">
          <a:extLst>
            <a:ext uri="{FF2B5EF4-FFF2-40B4-BE49-F238E27FC236}">
              <a16:creationId xmlns="" xmlns:a16="http://schemas.microsoft.com/office/drawing/2014/main" id="{00000000-0008-0000-0000-000029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41" name="Text Box 394744">
          <a:extLst>
            <a:ext uri="{FF2B5EF4-FFF2-40B4-BE49-F238E27FC236}">
              <a16:creationId xmlns="" xmlns:a16="http://schemas.microsoft.com/office/drawing/2014/main" id="{00000000-0008-0000-0000-00002A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042" name="Text Box 394360">
          <a:extLst>
            <a:ext uri="{FF2B5EF4-FFF2-40B4-BE49-F238E27FC236}">
              <a16:creationId xmlns="" xmlns:a16="http://schemas.microsoft.com/office/drawing/2014/main" id="{00000000-0008-0000-0000-00002B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043" name="Text Box 394744">
          <a:extLst>
            <a:ext uri="{FF2B5EF4-FFF2-40B4-BE49-F238E27FC236}">
              <a16:creationId xmlns="" xmlns:a16="http://schemas.microsoft.com/office/drawing/2014/main" id="{00000000-0008-0000-0000-00002C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044" name="Text Box 394360">
          <a:extLst>
            <a:ext uri="{FF2B5EF4-FFF2-40B4-BE49-F238E27FC236}">
              <a16:creationId xmlns="" xmlns:a16="http://schemas.microsoft.com/office/drawing/2014/main" id="{00000000-0008-0000-0000-00002D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045" name="Text Box 394744">
          <a:extLst>
            <a:ext uri="{FF2B5EF4-FFF2-40B4-BE49-F238E27FC236}">
              <a16:creationId xmlns="" xmlns:a16="http://schemas.microsoft.com/office/drawing/2014/main" id="{00000000-0008-0000-0000-00002E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046" name="Text Box 394360">
          <a:extLst>
            <a:ext uri="{FF2B5EF4-FFF2-40B4-BE49-F238E27FC236}">
              <a16:creationId xmlns="" xmlns:a16="http://schemas.microsoft.com/office/drawing/2014/main" id="{00000000-0008-0000-0000-00002F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047" name="Text Box 394744">
          <a:extLst>
            <a:ext uri="{FF2B5EF4-FFF2-40B4-BE49-F238E27FC236}">
              <a16:creationId xmlns="" xmlns:a16="http://schemas.microsoft.com/office/drawing/2014/main" id="{00000000-0008-0000-0000-000030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48" name="Text Box 394360">
          <a:extLst>
            <a:ext uri="{FF2B5EF4-FFF2-40B4-BE49-F238E27FC236}">
              <a16:creationId xmlns="" xmlns:a16="http://schemas.microsoft.com/office/drawing/2014/main" id="{00000000-0008-0000-0000-000031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49" name="Text Box 394744">
          <a:extLst>
            <a:ext uri="{FF2B5EF4-FFF2-40B4-BE49-F238E27FC236}">
              <a16:creationId xmlns="" xmlns:a16="http://schemas.microsoft.com/office/drawing/2014/main" id="{00000000-0008-0000-0000-000032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50" name="Text Box 394360">
          <a:extLst>
            <a:ext uri="{FF2B5EF4-FFF2-40B4-BE49-F238E27FC236}">
              <a16:creationId xmlns="" xmlns:a16="http://schemas.microsoft.com/office/drawing/2014/main" id="{00000000-0008-0000-0000-000033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51" name="Text Box 394744">
          <a:extLst>
            <a:ext uri="{FF2B5EF4-FFF2-40B4-BE49-F238E27FC236}">
              <a16:creationId xmlns="" xmlns:a16="http://schemas.microsoft.com/office/drawing/2014/main" id="{00000000-0008-0000-0000-000034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52" name="Text Box 394360">
          <a:extLst>
            <a:ext uri="{FF2B5EF4-FFF2-40B4-BE49-F238E27FC236}">
              <a16:creationId xmlns="" xmlns:a16="http://schemas.microsoft.com/office/drawing/2014/main" id="{00000000-0008-0000-0000-000035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53" name="Text Box 394744">
          <a:extLst>
            <a:ext uri="{FF2B5EF4-FFF2-40B4-BE49-F238E27FC236}">
              <a16:creationId xmlns="" xmlns:a16="http://schemas.microsoft.com/office/drawing/2014/main" id="{00000000-0008-0000-0000-000036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54" name="Text Box 394360">
          <a:extLst>
            <a:ext uri="{FF2B5EF4-FFF2-40B4-BE49-F238E27FC236}">
              <a16:creationId xmlns="" xmlns:a16="http://schemas.microsoft.com/office/drawing/2014/main" id="{00000000-0008-0000-0000-000037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55" name="Text Box 394744">
          <a:extLst>
            <a:ext uri="{FF2B5EF4-FFF2-40B4-BE49-F238E27FC236}">
              <a16:creationId xmlns="" xmlns:a16="http://schemas.microsoft.com/office/drawing/2014/main" id="{00000000-0008-0000-0000-000038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56" name="Text Box 394360">
          <a:extLst>
            <a:ext uri="{FF2B5EF4-FFF2-40B4-BE49-F238E27FC236}">
              <a16:creationId xmlns="" xmlns:a16="http://schemas.microsoft.com/office/drawing/2014/main" id="{00000000-0008-0000-0000-000039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57" name="Text Box 394744">
          <a:extLst>
            <a:ext uri="{FF2B5EF4-FFF2-40B4-BE49-F238E27FC236}">
              <a16:creationId xmlns="" xmlns:a16="http://schemas.microsoft.com/office/drawing/2014/main" id="{00000000-0008-0000-0000-00003A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58" name="Text Box 394360">
          <a:extLst>
            <a:ext uri="{FF2B5EF4-FFF2-40B4-BE49-F238E27FC236}">
              <a16:creationId xmlns="" xmlns:a16="http://schemas.microsoft.com/office/drawing/2014/main" id="{00000000-0008-0000-0000-00003B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59" name="Text Box 394744">
          <a:extLst>
            <a:ext uri="{FF2B5EF4-FFF2-40B4-BE49-F238E27FC236}">
              <a16:creationId xmlns="" xmlns:a16="http://schemas.microsoft.com/office/drawing/2014/main" id="{00000000-0008-0000-0000-00003C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60" name="Text Box 394360">
          <a:extLst>
            <a:ext uri="{FF2B5EF4-FFF2-40B4-BE49-F238E27FC236}">
              <a16:creationId xmlns="" xmlns:a16="http://schemas.microsoft.com/office/drawing/2014/main" id="{00000000-0008-0000-0000-00003D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61" name="Text Box 394744">
          <a:extLst>
            <a:ext uri="{FF2B5EF4-FFF2-40B4-BE49-F238E27FC236}">
              <a16:creationId xmlns="" xmlns:a16="http://schemas.microsoft.com/office/drawing/2014/main" id="{00000000-0008-0000-0000-00003E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62" name="Text Box 394360">
          <a:extLst>
            <a:ext uri="{FF2B5EF4-FFF2-40B4-BE49-F238E27FC236}">
              <a16:creationId xmlns="" xmlns:a16="http://schemas.microsoft.com/office/drawing/2014/main" id="{00000000-0008-0000-0000-00003F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63" name="Text Box 394744">
          <a:extLst>
            <a:ext uri="{FF2B5EF4-FFF2-40B4-BE49-F238E27FC236}">
              <a16:creationId xmlns="" xmlns:a16="http://schemas.microsoft.com/office/drawing/2014/main" id="{00000000-0008-0000-0000-000040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64" name="Text Box 394360">
          <a:extLst>
            <a:ext uri="{FF2B5EF4-FFF2-40B4-BE49-F238E27FC236}">
              <a16:creationId xmlns="" xmlns:a16="http://schemas.microsoft.com/office/drawing/2014/main" id="{00000000-0008-0000-0000-000041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65" name="Text Box 394744">
          <a:extLst>
            <a:ext uri="{FF2B5EF4-FFF2-40B4-BE49-F238E27FC236}">
              <a16:creationId xmlns="" xmlns:a16="http://schemas.microsoft.com/office/drawing/2014/main" id="{00000000-0008-0000-0000-000042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66" name="Text Box 394360">
          <a:extLst>
            <a:ext uri="{FF2B5EF4-FFF2-40B4-BE49-F238E27FC236}">
              <a16:creationId xmlns="" xmlns:a16="http://schemas.microsoft.com/office/drawing/2014/main" id="{00000000-0008-0000-0000-000043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67" name="Text Box 394744">
          <a:extLst>
            <a:ext uri="{FF2B5EF4-FFF2-40B4-BE49-F238E27FC236}">
              <a16:creationId xmlns="" xmlns:a16="http://schemas.microsoft.com/office/drawing/2014/main" id="{00000000-0008-0000-0000-000044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68" name="Text Box 394360">
          <a:extLst>
            <a:ext uri="{FF2B5EF4-FFF2-40B4-BE49-F238E27FC236}">
              <a16:creationId xmlns="" xmlns:a16="http://schemas.microsoft.com/office/drawing/2014/main" id="{00000000-0008-0000-0000-000045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69" name="Text Box 394744">
          <a:extLst>
            <a:ext uri="{FF2B5EF4-FFF2-40B4-BE49-F238E27FC236}">
              <a16:creationId xmlns="" xmlns:a16="http://schemas.microsoft.com/office/drawing/2014/main" id="{00000000-0008-0000-0000-000046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70" name="Text Box 394360">
          <a:extLst>
            <a:ext uri="{FF2B5EF4-FFF2-40B4-BE49-F238E27FC236}">
              <a16:creationId xmlns="" xmlns:a16="http://schemas.microsoft.com/office/drawing/2014/main" id="{00000000-0008-0000-0000-000047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71" name="Text Box 394744">
          <a:extLst>
            <a:ext uri="{FF2B5EF4-FFF2-40B4-BE49-F238E27FC236}">
              <a16:creationId xmlns="" xmlns:a16="http://schemas.microsoft.com/office/drawing/2014/main" id="{00000000-0008-0000-0000-000048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72" name="Text Box 394360">
          <a:extLst>
            <a:ext uri="{FF2B5EF4-FFF2-40B4-BE49-F238E27FC236}">
              <a16:creationId xmlns="" xmlns:a16="http://schemas.microsoft.com/office/drawing/2014/main" id="{00000000-0008-0000-0000-000049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73" name="Text Box 394744">
          <a:extLst>
            <a:ext uri="{FF2B5EF4-FFF2-40B4-BE49-F238E27FC236}">
              <a16:creationId xmlns="" xmlns:a16="http://schemas.microsoft.com/office/drawing/2014/main" id="{00000000-0008-0000-0000-00004A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74" name="Text Box 394360">
          <a:extLst>
            <a:ext uri="{FF2B5EF4-FFF2-40B4-BE49-F238E27FC236}">
              <a16:creationId xmlns="" xmlns:a16="http://schemas.microsoft.com/office/drawing/2014/main" id="{00000000-0008-0000-0000-00004B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75" name="Text Box 394744">
          <a:extLst>
            <a:ext uri="{FF2B5EF4-FFF2-40B4-BE49-F238E27FC236}">
              <a16:creationId xmlns="" xmlns:a16="http://schemas.microsoft.com/office/drawing/2014/main" id="{00000000-0008-0000-0000-00004C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76" name="Text Box 394360">
          <a:extLst>
            <a:ext uri="{FF2B5EF4-FFF2-40B4-BE49-F238E27FC236}">
              <a16:creationId xmlns="" xmlns:a16="http://schemas.microsoft.com/office/drawing/2014/main" id="{00000000-0008-0000-0000-00004D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77" name="Text Box 394744">
          <a:extLst>
            <a:ext uri="{FF2B5EF4-FFF2-40B4-BE49-F238E27FC236}">
              <a16:creationId xmlns="" xmlns:a16="http://schemas.microsoft.com/office/drawing/2014/main" id="{00000000-0008-0000-0000-00004E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78" name="Text Box 394360">
          <a:extLst>
            <a:ext uri="{FF2B5EF4-FFF2-40B4-BE49-F238E27FC236}">
              <a16:creationId xmlns="" xmlns:a16="http://schemas.microsoft.com/office/drawing/2014/main" id="{00000000-0008-0000-0000-00004F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79" name="Text Box 394744">
          <a:extLst>
            <a:ext uri="{FF2B5EF4-FFF2-40B4-BE49-F238E27FC236}">
              <a16:creationId xmlns="" xmlns:a16="http://schemas.microsoft.com/office/drawing/2014/main" id="{00000000-0008-0000-0000-000050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80" name="Text Box 394360">
          <a:extLst>
            <a:ext uri="{FF2B5EF4-FFF2-40B4-BE49-F238E27FC236}">
              <a16:creationId xmlns="" xmlns:a16="http://schemas.microsoft.com/office/drawing/2014/main" id="{00000000-0008-0000-0000-000051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81" name="Text Box 394744">
          <a:extLst>
            <a:ext uri="{FF2B5EF4-FFF2-40B4-BE49-F238E27FC236}">
              <a16:creationId xmlns="" xmlns:a16="http://schemas.microsoft.com/office/drawing/2014/main" id="{00000000-0008-0000-0000-000052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82" name="Text Box 394360">
          <a:extLst>
            <a:ext uri="{FF2B5EF4-FFF2-40B4-BE49-F238E27FC236}">
              <a16:creationId xmlns="" xmlns:a16="http://schemas.microsoft.com/office/drawing/2014/main" id="{00000000-0008-0000-0000-000053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83" name="Text Box 394744">
          <a:extLst>
            <a:ext uri="{FF2B5EF4-FFF2-40B4-BE49-F238E27FC236}">
              <a16:creationId xmlns="" xmlns:a16="http://schemas.microsoft.com/office/drawing/2014/main" id="{00000000-0008-0000-0000-000054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84" name="Text Box 394360">
          <a:extLst>
            <a:ext uri="{FF2B5EF4-FFF2-40B4-BE49-F238E27FC236}">
              <a16:creationId xmlns="" xmlns:a16="http://schemas.microsoft.com/office/drawing/2014/main" id="{00000000-0008-0000-0000-000055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85" name="Text Box 394744">
          <a:extLst>
            <a:ext uri="{FF2B5EF4-FFF2-40B4-BE49-F238E27FC236}">
              <a16:creationId xmlns="" xmlns:a16="http://schemas.microsoft.com/office/drawing/2014/main" id="{00000000-0008-0000-0000-000056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86" name="Text Box 394360">
          <a:extLst>
            <a:ext uri="{FF2B5EF4-FFF2-40B4-BE49-F238E27FC236}">
              <a16:creationId xmlns="" xmlns:a16="http://schemas.microsoft.com/office/drawing/2014/main" id="{00000000-0008-0000-0000-000057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87" name="Text Box 394744">
          <a:extLst>
            <a:ext uri="{FF2B5EF4-FFF2-40B4-BE49-F238E27FC236}">
              <a16:creationId xmlns="" xmlns:a16="http://schemas.microsoft.com/office/drawing/2014/main" id="{00000000-0008-0000-0000-000058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88" name="Text Box 394360">
          <a:extLst>
            <a:ext uri="{FF2B5EF4-FFF2-40B4-BE49-F238E27FC236}">
              <a16:creationId xmlns="" xmlns:a16="http://schemas.microsoft.com/office/drawing/2014/main" id="{00000000-0008-0000-0000-000059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89" name="Text Box 394744">
          <a:extLst>
            <a:ext uri="{FF2B5EF4-FFF2-40B4-BE49-F238E27FC236}">
              <a16:creationId xmlns="" xmlns:a16="http://schemas.microsoft.com/office/drawing/2014/main" id="{00000000-0008-0000-0000-00005A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90" name="Text Box 394360">
          <a:extLst>
            <a:ext uri="{FF2B5EF4-FFF2-40B4-BE49-F238E27FC236}">
              <a16:creationId xmlns="" xmlns:a16="http://schemas.microsoft.com/office/drawing/2014/main" id="{00000000-0008-0000-0000-00005B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91" name="Text Box 394744">
          <a:extLst>
            <a:ext uri="{FF2B5EF4-FFF2-40B4-BE49-F238E27FC236}">
              <a16:creationId xmlns="" xmlns:a16="http://schemas.microsoft.com/office/drawing/2014/main" id="{00000000-0008-0000-0000-00005C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92" name="Text Box 394360">
          <a:extLst>
            <a:ext uri="{FF2B5EF4-FFF2-40B4-BE49-F238E27FC236}">
              <a16:creationId xmlns="" xmlns:a16="http://schemas.microsoft.com/office/drawing/2014/main" id="{00000000-0008-0000-0000-00005D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93" name="Text Box 394744">
          <a:extLst>
            <a:ext uri="{FF2B5EF4-FFF2-40B4-BE49-F238E27FC236}">
              <a16:creationId xmlns="" xmlns:a16="http://schemas.microsoft.com/office/drawing/2014/main" id="{00000000-0008-0000-0000-00005E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94" name="Text Box 394360">
          <a:extLst>
            <a:ext uri="{FF2B5EF4-FFF2-40B4-BE49-F238E27FC236}">
              <a16:creationId xmlns="" xmlns:a16="http://schemas.microsoft.com/office/drawing/2014/main" id="{00000000-0008-0000-0000-00005F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095" name="Text Box 394744">
          <a:extLst>
            <a:ext uri="{FF2B5EF4-FFF2-40B4-BE49-F238E27FC236}">
              <a16:creationId xmlns="" xmlns:a16="http://schemas.microsoft.com/office/drawing/2014/main" id="{00000000-0008-0000-0000-000060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96" name="Text Box 394360">
          <a:extLst>
            <a:ext uri="{FF2B5EF4-FFF2-40B4-BE49-F238E27FC236}">
              <a16:creationId xmlns="" xmlns:a16="http://schemas.microsoft.com/office/drawing/2014/main" id="{00000000-0008-0000-0000-000061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97" name="Text Box 394744">
          <a:extLst>
            <a:ext uri="{FF2B5EF4-FFF2-40B4-BE49-F238E27FC236}">
              <a16:creationId xmlns="" xmlns:a16="http://schemas.microsoft.com/office/drawing/2014/main" id="{00000000-0008-0000-0000-000062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98" name="Text Box 394360">
          <a:extLst>
            <a:ext uri="{FF2B5EF4-FFF2-40B4-BE49-F238E27FC236}">
              <a16:creationId xmlns="" xmlns:a16="http://schemas.microsoft.com/office/drawing/2014/main" id="{00000000-0008-0000-0000-000063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099" name="Text Box 394744">
          <a:extLst>
            <a:ext uri="{FF2B5EF4-FFF2-40B4-BE49-F238E27FC236}">
              <a16:creationId xmlns="" xmlns:a16="http://schemas.microsoft.com/office/drawing/2014/main" id="{00000000-0008-0000-0000-000064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00" name="Text Box 394360">
          <a:extLst>
            <a:ext uri="{FF2B5EF4-FFF2-40B4-BE49-F238E27FC236}">
              <a16:creationId xmlns="" xmlns:a16="http://schemas.microsoft.com/office/drawing/2014/main" id="{00000000-0008-0000-0000-000065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01" name="Text Box 394744">
          <a:extLst>
            <a:ext uri="{FF2B5EF4-FFF2-40B4-BE49-F238E27FC236}">
              <a16:creationId xmlns="" xmlns:a16="http://schemas.microsoft.com/office/drawing/2014/main" id="{00000000-0008-0000-0000-000066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02" name="Text Box 394360">
          <a:extLst>
            <a:ext uri="{FF2B5EF4-FFF2-40B4-BE49-F238E27FC236}">
              <a16:creationId xmlns="" xmlns:a16="http://schemas.microsoft.com/office/drawing/2014/main" id="{00000000-0008-0000-0000-000067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03" name="Text Box 394744">
          <a:extLst>
            <a:ext uri="{FF2B5EF4-FFF2-40B4-BE49-F238E27FC236}">
              <a16:creationId xmlns="" xmlns:a16="http://schemas.microsoft.com/office/drawing/2014/main" id="{00000000-0008-0000-0000-000068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04" name="Text Box 394360">
          <a:extLst>
            <a:ext uri="{FF2B5EF4-FFF2-40B4-BE49-F238E27FC236}">
              <a16:creationId xmlns="" xmlns:a16="http://schemas.microsoft.com/office/drawing/2014/main" id="{00000000-0008-0000-0000-000069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05" name="Text Box 394744">
          <a:extLst>
            <a:ext uri="{FF2B5EF4-FFF2-40B4-BE49-F238E27FC236}">
              <a16:creationId xmlns="" xmlns:a16="http://schemas.microsoft.com/office/drawing/2014/main" id="{00000000-0008-0000-0000-00006A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06" name="Text Box 394360">
          <a:extLst>
            <a:ext uri="{FF2B5EF4-FFF2-40B4-BE49-F238E27FC236}">
              <a16:creationId xmlns="" xmlns:a16="http://schemas.microsoft.com/office/drawing/2014/main" id="{00000000-0008-0000-0000-00006B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07" name="Text Box 394744">
          <a:extLst>
            <a:ext uri="{FF2B5EF4-FFF2-40B4-BE49-F238E27FC236}">
              <a16:creationId xmlns="" xmlns:a16="http://schemas.microsoft.com/office/drawing/2014/main" id="{00000000-0008-0000-0000-00006C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08" name="Text Box 394360">
          <a:extLst>
            <a:ext uri="{FF2B5EF4-FFF2-40B4-BE49-F238E27FC236}">
              <a16:creationId xmlns="" xmlns:a16="http://schemas.microsoft.com/office/drawing/2014/main" id="{00000000-0008-0000-0000-00006D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09" name="Text Box 394744">
          <a:extLst>
            <a:ext uri="{FF2B5EF4-FFF2-40B4-BE49-F238E27FC236}">
              <a16:creationId xmlns="" xmlns:a16="http://schemas.microsoft.com/office/drawing/2014/main" id="{00000000-0008-0000-0000-00006E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10" name="Text Box 394360">
          <a:extLst>
            <a:ext uri="{FF2B5EF4-FFF2-40B4-BE49-F238E27FC236}">
              <a16:creationId xmlns="" xmlns:a16="http://schemas.microsoft.com/office/drawing/2014/main" id="{00000000-0008-0000-0000-00006F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11" name="Text Box 394744">
          <a:extLst>
            <a:ext uri="{FF2B5EF4-FFF2-40B4-BE49-F238E27FC236}">
              <a16:creationId xmlns="" xmlns:a16="http://schemas.microsoft.com/office/drawing/2014/main" id="{00000000-0008-0000-0000-000070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12" name="Text Box 394360">
          <a:extLst>
            <a:ext uri="{FF2B5EF4-FFF2-40B4-BE49-F238E27FC236}">
              <a16:creationId xmlns="" xmlns:a16="http://schemas.microsoft.com/office/drawing/2014/main" id="{00000000-0008-0000-0000-000071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13" name="Text Box 394744">
          <a:extLst>
            <a:ext uri="{FF2B5EF4-FFF2-40B4-BE49-F238E27FC236}">
              <a16:creationId xmlns="" xmlns:a16="http://schemas.microsoft.com/office/drawing/2014/main" id="{00000000-0008-0000-0000-000072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14" name="Text Box 394360">
          <a:extLst>
            <a:ext uri="{FF2B5EF4-FFF2-40B4-BE49-F238E27FC236}">
              <a16:creationId xmlns="" xmlns:a16="http://schemas.microsoft.com/office/drawing/2014/main" id="{00000000-0008-0000-0000-000073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15" name="Text Box 394744">
          <a:extLst>
            <a:ext uri="{FF2B5EF4-FFF2-40B4-BE49-F238E27FC236}">
              <a16:creationId xmlns="" xmlns:a16="http://schemas.microsoft.com/office/drawing/2014/main" id="{00000000-0008-0000-0000-000074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16" name="Text Box 394360">
          <a:extLst>
            <a:ext uri="{FF2B5EF4-FFF2-40B4-BE49-F238E27FC236}">
              <a16:creationId xmlns="" xmlns:a16="http://schemas.microsoft.com/office/drawing/2014/main" id="{00000000-0008-0000-0000-000075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17" name="Text Box 394744">
          <a:extLst>
            <a:ext uri="{FF2B5EF4-FFF2-40B4-BE49-F238E27FC236}">
              <a16:creationId xmlns="" xmlns:a16="http://schemas.microsoft.com/office/drawing/2014/main" id="{00000000-0008-0000-0000-000076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18" name="Text Box 394360">
          <a:extLst>
            <a:ext uri="{FF2B5EF4-FFF2-40B4-BE49-F238E27FC236}">
              <a16:creationId xmlns="" xmlns:a16="http://schemas.microsoft.com/office/drawing/2014/main" id="{00000000-0008-0000-0000-000077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19" name="Text Box 394744">
          <a:extLst>
            <a:ext uri="{FF2B5EF4-FFF2-40B4-BE49-F238E27FC236}">
              <a16:creationId xmlns="" xmlns:a16="http://schemas.microsoft.com/office/drawing/2014/main" id="{00000000-0008-0000-0000-000078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20" name="Text Box 394744">
          <a:extLst>
            <a:ext uri="{FF2B5EF4-FFF2-40B4-BE49-F238E27FC236}">
              <a16:creationId xmlns="" xmlns:a16="http://schemas.microsoft.com/office/drawing/2014/main" id="{00000000-0008-0000-0000-000079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21" name="Text Box 394360">
          <a:extLst>
            <a:ext uri="{FF2B5EF4-FFF2-40B4-BE49-F238E27FC236}">
              <a16:creationId xmlns="" xmlns:a16="http://schemas.microsoft.com/office/drawing/2014/main" id="{00000000-0008-0000-0000-00007A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22" name="Text Box 394744">
          <a:extLst>
            <a:ext uri="{FF2B5EF4-FFF2-40B4-BE49-F238E27FC236}">
              <a16:creationId xmlns="" xmlns:a16="http://schemas.microsoft.com/office/drawing/2014/main" id="{00000000-0008-0000-0000-00007B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23" name="Text Box 394360">
          <a:extLst>
            <a:ext uri="{FF2B5EF4-FFF2-40B4-BE49-F238E27FC236}">
              <a16:creationId xmlns="" xmlns:a16="http://schemas.microsoft.com/office/drawing/2014/main" id="{00000000-0008-0000-0000-00007C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24" name="Text Box 394744">
          <a:extLst>
            <a:ext uri="{FF2B5EF4-FFF2-40B4-BE49-F238E27FC236}">
              <a16:creationId xmlns="" xmlns:a16="http://schemas.microsoft.com/office/drawing/2014/main" id="{00000000-0008-0000-0000-00007D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25" name="Text Box 394360">
          <a:extLst>
            <a:ext uri="{FF2B5EF4-FFF2-40B4-BE49-F238E27FC236}">
              <a16:creationId xmlns="" xmlns:a16="http://schemas.microsoft.com/office/drawing/2014/main" id="{00000000-0008-0000-0000-00007E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26" name="Text Box 394744">
          <a:extLst>
            <a:ext uri="{FF2B5EF4-FFF2-40B4-BE49-F238E27FC236}">
              <a16:creationId xmlns="" xmlns:a16="http://schemas.microsoft.com/office/drawing/2014/main" id="{00000000-0008-0000-0000-00007F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27" name="Text Box 394360">
          <a:extLst>
            <a:ext uri="{FF2B5EF4-FFF2-40B4-BE49-F238E27FC236}">
              <a16:creationId xmlns="" xmlns:a16="http://schemas.microsoft.com/office/drawing/2014/main" id="{00000000-0008-0000-0000-000080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28" name="Text Box 394744">
          <a:extLst>
            <a:ext uri="{FF2B5EF4-FFF2-40B4-BE49-F238E27FC236}">
              <a16:creationId xmlns="" xmlns:a16="http://schemas.microsoft.com/office/drawing/2014/main" id="{00000000-0008-0000-0000-000081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29" name="Text Box 394360">
          <a:extLst>
            <a:ext uri="{FF2B5EF4-FFF2-40B4-BE49-F238E27FC236}">
              <a16:creationId xmlns="" xmlns:a16="http://schemas.microsoft.com/office/drawing/2014/main" id="{00000000-0008-0000-0000-000082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30" name="Text Box 394744">
          <a:extLst>
            <a:ext uri="{FF2B5EF4-FFF2-40B4-BE49-F238E27FC236}">
              <a16:creationId xmlns="" xmlns:a16="http://schemas.microsoft.com/office/drawing/2014/main" id="{00000000-0008-0000-0000-000083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31" name="Text Box 394360">
          <a:extLst>
            <a:ext uri="{FF2B5EF4-FFF2-40B4-BE49-F238E27FC236}">
              <a16:creationId xmlns="" xmlns:a16="http://schemas.microsoft.com/office/drawing/2014/main" id="{00000000-0008-0000-0000-000084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32" name="Text Box 394744">
          <a:extLst>
            <a:ext uri="{FF2B5EF4-FFF2-40B4-BE49-F238E27FC236}">
              <a16:creationId xmlns="" xmlns:a16="http://schemas.microsoft.com/office/drawing/2014/main" id="{00000000-0008-0000-0000-000085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33" name="Text Box 394360">
          <a:extLst>
            <a:ext uri="{FF2B5EF4-FFF2-40B4-BE49-F238E27FC236}">
              <a16:creationId xmlns="" xmlns:a16="http://schemas.microsoft.com/office/drawing/2014/main" id="{00000000-0008-0000-0000-000086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34" name="Text Box 394744">
          <a:extLst>
            <a:ext uri="{FF2B5EF4-FFF2-40B4-BE49-F238E27FC236}">
              <a16:creationId xmlns="" xmlns:a16="http://schemas.microsoft.com/office/drawing/2014/main" id="{00000000-0008-0000-0000-000087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35" name="Text Box 394360">
          <a:extLst>
            <a:ext uri="{FF2B5EF4-FFF2-40B4-BE49-F238E27FC236}">
              <a16:creationId xmlns="" xmlns:a16="http://schemas.microsoft.com/office/drawing/2014/main" id="{00000000-0008-0000-0000-000088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36" name="Text Box 394744">
          <a:extLst>
            <a:ext uri="{FF2B5EF4-FFF2-40B4-BE49-F238E27FC236}">
              <a16:creationId xmlns="" xmlns:a16="http://schemas.microsoft.com/office/drawing/2014/main" id="{00000000-0008-0000-0000-000089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37" name="Text Box 394360">
          <a:extLst>
            <a:ext uri="{FF2B5EF4-FFF2-40B4-BE49-F238E27FC236}">
              <a16:creationId xmlns="" xmlns:a16="http://schemas.microsoft.com/office/drawing/2014/main" id="{00000000-0008-0000-0000-00008A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38" name="Text Box 394744">
          <a:extLst>
            <a:ext uri="{FF2B5EF4-FFF2-40B4-BE49-F238E27FC236}">
              <a16:creationId xmlns="" xmlns:a16="http://schemas.microsoft.com/office/drawing/2014/main" id="{00000000-0008-0000-0000-00008B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39" name="Text Box 394360">
          <a:extLst>
            <a:ext uri="{FF2B5EF4-FFF2-40B4-BE49-F238E27FC236}">
              <a16:creationId xmlns="" xmlns:a16="http://schemas.microsoft.com/office/drawing/2014/main" id="{00000000-0008-0000-0000-00008C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40" name="Text Box 394744">
          <a:extLst>
            <a:ext uri="{FF2B5EF4-FFF2-40B4-BE49-F238E27FC236}">
              <a16:creationId xmlns="" xmlns:a16="http://schemas.microsoft.com/office/drawing/2014/main" id="{00000000-0008-0000-0000-00008D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41" name="Text Box 394360">
          <a:extLst>
            <a:ext uri="{FF2B5EF4-FFF2-40B4-BE49-F238E27FC236}">
              <a16:creationId xmlns="" xmlns:a16="http://schemas.microsoft.com/office/drawing/2014/main" id="{00000000-0008-0000-0000-00008E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42" name="Text Box 394744">
          <a:extLst>
            <a:ext uri="{FF2B5EF4-FFF2-40B4-BE49-F238E27FC236}">
              <a16:creationId xmlns="" xmlns:a16="http://schemas.microsoft.com/office/drawing/2014/main" id="{00000000-0008-0000-0000-00008F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43" name="Text Box 394360">
          <a:extLst>
            <a:ext uri="{FF2B5EF4-FFF2-40B4-BE49-F238E27FC236}">
              <a16:creationId xmlns="" xmlns:a16="http://schemas.microsoft.com/office/drawing/2014/main" id="{00000000-0008-0000-0000-000090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44" name="Text Box 394744">
          <a:extLst>
            <a:ext uri="{FF2B5EF4-FFF2-40B4-BE49-F238E27FC236}">
              <a16:creationId xmlns="" xmlns:a16="http://schemas.microsoft.com/office/drawing/2014/main" id="{00000000-0008-0000-0000-000091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45" name="Text Box 394360">
          <a:extLst>
            <a:ext uri="{FF2B5EF4-FFF2-40B4-BE49-F238E27FC236}">
              <a16:creationId xmlns="" xmlns:a16="http://schemas.microsoft.com/office/drawing/2014/main" id="{00000000-0008-0000-0000-000092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46" name="Text Box 394744">
          <a:extLst>
            <a:ext uri="{FF2B5EF4-FFF2-40B4-BE49-F238E27FC236}">
              <a16:creationId xmlns="" xmlns:a16="http://schemas.microsoft.com/office/drawing/2014/main" id="{00000000-0008-0000-0000-000093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47" name="Text Box 394360">
          <a:extLst>
            <a:ext uri="{FF2B5EF4-FFF2-40B4-BE49-F238E27FC236}">
              <a16:creationId xmlns="" xmlns:a16="http://schemas.microsoft.com/office/drawing/2014/main" id="{00000000-0008-0000-0000-000094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48" name="Text Box 394744">
          <a:extLst>
            <a:ext uri="{FF2B5EF4-FFF2-40B4-BE49-F238E27FC236}">
              <a16:creationId xmlns="" xmlns:a16="http://schemas.microsoft.com/office/drawing/2014/main" id="{00000000-0008-0000-0000-000095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49" name="Text Box 394360">
          <a:extLst>
            <a:ext uri="{FF2B5EF4-FFF2-40B4-BE49-F238E27FC236}">
              <a16:creationId xmlns="" xmlns:a16="http://schemas.microsoft.com/office/drawing/2014/main" id="{00000000-0008-0000-0000-000096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50" name="Text Box 394744">
          <a:extLst>
            <a:ext uri="{FF2B5EF4-FFF2-40B4-BE49-F238E27FC236}">
              <a16:creationId xmlns="" xmlns:a16="http://schemas.microsoft.com/office/drawing/2014/main" id="{00000000-0008-0000-0000-000097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51" name="Text Box 394360">
          <a:extLst>
            <a:ext uri="{FF2B5EF4-FFF2-40B4-BE49-F238E27FC236}">
              <a16:creationId xmlns="" xmlns:a16="http://schemas.microsoft.com/office/drawing/2014/main" id="{00000000-0008-0000-0000-000098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52" name="Text Box 394744">
          <a:extLst>
            <a:ext uri="{FF2B5EF4-FFF2-40B4-BE49-F238E27FC236}">
              <a16:creationId xmlns="" xmlns:a16="http://schemas.microsoft.com/office/drawing/2014/main" id="{00000000-0008-0000-0000-000099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53" name="Text Box 394360">
          <a:extLst>
            <a:ext uri="{FF2B5EF4-FFF2-40B4-BE49-F238E27FC236}">
              <a16:creationId xmlns="" xmlns:a16="http://schemas.microsoft.com/office/drawing/2014/main" id="{00000000-0008-0000-0000-00009A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54" name="Text Box 394744">
          <a:extLst>
            <a:ext uri="{FF2B5EF4-FFF2-40B4-BE49-F238E27FC236}">
              <a16:creationId xmlns="" xmlns:a16="http://schemas.microsoft.com/office/drawing/2014/main" id="{00000000-0008-0000-0000-00009B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55" name="Text Box 394360">
          <a:extLst>
            <a:ext uri="{FF2B5EF4-FFF2-40B4-BE49-F238E27FC236}">
              <a16:creationId xmlns="" xmlns:a16="http://schemas.microsoft.com/office/drawing/2014/main" id="{00000000-0008-0000-0000-00009C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56" name="Text Box 394744">
          <a:extLst>
            <a:ext uri="{FF2B5EF4-FFF2-40B4-BE49-F238E27FC236}">
              <a16:creationId xmlns="" xmlns:a16="http://schemas.microsoft.com/office/drawing/2014/main" id="{00000000-0008-0000-0000-00009D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57" name="Text Box 394360">
          <a:extLst>
            <a:ext uri="{FF2B5EF4-FFF2-40B4-BE49-F238E27FC236}">
              <a16:creationId xmlns="" xmlns:a16="http://schemas.microsoft.com/office/drawing/2014/main" id="{00000000-0008-0000-0000-00009E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58" name="Text Box 394744">
          <a:extLst>
            <a:ext uri="{FF2B5EF4-FFF2-40B4-BE49-F238E27FC236}">
              <a16:creationId xmlns="" xmlns:a16="http://schemas.microsoft.com/office/drawing/2014/main" id="{00000000-0008-0000-0000-00009F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59" name="Text Box 394360">
          <a:extLst>
            <a:ext uri="{FF2B5EF4-FFF2-40B4-BE49-F238E27FC236}">
              <a16:creationId xmlns="" xmlns:a16="http://schemas.microsoft.com/office/drawing/2014/main" id="{00000000-0008-0000-0000-0000A0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60" name="Text Box 394744">
          <a:extLst>
            <a:ext uri="{FF2B5EF4-FFF2-40B4-BE49-F238E27FC236}">
              <a16:creationId xmlns="" xmlns:a16="http://schemas.microsoft.com/office/drawing/2014/main" id="{00000000-0008-0000-0000-0000A1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61" name="Text Box 394360">
          <a:extLst>
            <a:ext uri="{FF2B5EF4-FFF2-40B4-BE49-F238E27FC236}">
              <a16:creationId xmlns="" xmlns:a16="http://schemas.microsoft.com/office/drawing/2014/main" id="{00000000-0008-0000-0000-0000A2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62" name="Text Box 394744">
          <a:extLst>
            <a:ext uri="{FF2B5EF4-FFF2-40B4-BE49-F238E27FC236}">
              <a16:creationId xmlns="" xmlns:a16="http://schemas.microsoft.com/office/drawing/2014/main" id="{00000000-0008-0000-0000-0000A3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63" name="Text Box 394360">
          <a:extLst>
            <a:ext uri="{FF2B5EF4-FFF2-40B4-BE49-F238E27FC236}">
              <a16:creationId xmlns="" xmlns:a16="http://schemas.microsoft.com/office/drawing/2014/main" id="{00000000-0008-0000-0000-0000A4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64" name="Text Box 394744">
          <a:extLst>
            <a:ext uri="{FF2B5EF4-FFF2-40B4-BE49-F238E27FC236}">
              <a16:creationId xmlns="" xmlns:a16="http://schemas.microsoft.com/office/drawing/2014/main" id="{00000000-0008-0000-0000-0000A5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65" name="Text Box 394360">
          <a:extLst>
            <a:ext uri="{FF2B5EF4-FFF2-40B4-BE49-F238E27FC236}">
              <a16:creationId xmlns="" xmlns:a16="http://schemas.microsoft.com/office/drawing/2014/main" id="{00000000-0008-0000-0000-0000A6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66" name="Text Box 394744">
          <a:extLst>
            <a:ext uri="{FF2B5EF4-FFF2-40B4-BE49-F238E27FC236}">
              <a16:creationId xmlns="" xmlns:a16="http://schemas.microsoft.com/office/drawing/2014/main" id="{00000000-0008-0000-0000-0000A7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167" name="Text Box 394360">
          <a:extLst>
            <a:ext uri="{FF2B5EF4-FFF2-40B4-BE49-F238E27FC236}">
              <a16:creationId xmlns="" xmlns:a16="http://schemas.microsoft.com/office/drawing/2014/main" id="{00000000-0008-0000-0000-0000A8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168" name="Text Box 394744">
          <a:extLst>
            <a:ext uri="{FF2B5EF4-FFF2-40B4-BE49-F238E27FC236}">
              <a16:creationId xmlns="" xmlns:a16="http://schemas.microsoft.com/office/drawing/2014/main" id="{00000000-0008-0000-0000-0000A9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169" name="Text Box 394360">
          <a:extLst>
            <a:ext uri="{FF2B5EF4-FFF2-40B4-BE49-F238E27FC236}">
              <a16:creationId xmlns="" xmlns:a16="http://schemas.microsoft.com/office/drawing/2014/main" id="{00000000-0008-0000-0000-0000AA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170" name="Text Box 394744">
          <a:extLst>
            <a:ext uri="{FF2B5EF4-FFF2-40B4-BE49-F238E27FC236}">
              <a16:creationId xmlns="" xmlns:a16="http://schemas.microsoft.com/office/drawing/2014/main" id="{00000000-0008-0000-0000-0000AB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171" name="Text Box 394360">
          <a:extLst>
            <a:ext uri="{FF2B5EF4-FFF2-40B4-BE49-F238E27FC236}">
              <a16:creationId xmlns="" xmlns:a16="http://schemas.microsoft.com/office/drawing/2014/main" id="{00000000-0008-0000-0000-0000AC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172" name="Text Box 394744">
          <a:extLst>
            <a:ext uri="{FF2B5EF4-FFF2-40B4-BE49-F238E27FC236}">
              <a16:creationId xmlns="" xmlns:a16="http://schemas.microsoft.com/office/drawing/2014/main" id="{00000000-0008-0000-0000-0000AD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73" name="Text Box 394360">
          <a:extLst>
            <a:ext uri="{FF2B5EF4-FFF2-40B4-BE49-F238E27FC236}">
              <a16:creationId xmlns="" xmlns:a16="http://schemas.microsoft.com/office/drawing/2014/main" id="{00000000-0008-0000-0000-0000AE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74" name="Text Box 394744">
          <a:extLst>
            <a:ext uri="{FF2B5EF4-FFF2-40B4-BE49-F238E27FC236}">
              <a16:creationId xmlns="" xmlns:a16="http://schemas.microsoft.com/office/drawing/2014/main" id="{00000000-0008-0000-0000-0000AF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75" name="Text Box 394360">
          <a:extLst>
            <a:ext uri="{FF2B5EF4-FFF2-40B4-BE49-F238E27FC236}">
              <a16:creationId xmlns="" xmlns:a16="http://schemas.microsoft.com/office/drawing/2014/main" id="{00000000-0008-0000-0000-0000B0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76" name="Text Box 394744">
          <a:extLst>
            <a:ext uri="{FF2B5EF4-FFF2-40B4-BE49-F238E27FC236}">
              <a16:creationId xmlns="" xmlns:a16="http://schemas.microsoft.com/office/drawing/2014/main" id="{00000000-0008-0000-0000-0000B1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77" name="Text Box 394360">
          <a:extLst>
            <a:ext uri="{FF2B5EF4-FFF2-40B4-BE49-F238E27FC236}">
              <a16:creationId xmlns="" xmlns:a16="http://schemas.microsoft.com/office/drawing/2014/main" id="{00000000-0008-0000-0000-0000B2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78" name="Text Box 394744">
          <a:extLst>
            <a:ext uri="{FF2B5EF4-FFF2-40B4-BE49-F238E27FC236}">
              <a16:creationId xmlns="" xmlns:a16="http://schemas.microsoft.com/office/drawing/2014/main" id="{00000000-0008-0000-0000-0000B3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79" name="Text Box 394360">
          <a:extLst>
            <a:ext uri="{FF2B5EF4-FFF2-40B4-BE49-F238E27FC236}">
              <a16:creationId xmlns="" xmlns:a16="http://schemas.microsoft.com/office/drawing/2014/main" id="{00000000-0008-0000-0000-0000B4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80" name="Text Box 394744">
          <a:extLst>
            <a:ext uri="{FF2B5EF4-FFF2-40B4-BE49-F238E27FC236}">
              <a16:creationId xmlns="" xmlns:a16="http://schemas.microsoft.com/office/drawing/2014/main" id="{00000000-0008-0000-0000-0000B5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81" name="Text Box 394360">
          <a:extLst>
            <a:ext uri="{FF2B5EF4-FFF2-40B4-BE49-F238E27FC236}">
              <a16:creationId xmlns="" xmlns:a16="http://schemas.microsoft.com/office/drawing/2014/main" id="{00000000-0008-0000-0000-0000B6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82" name="Text Box 394744">
          <a:extLst>
            <a:ext uri="{FF2B5EF4-FFF2-40B4-BE49-F238E27FC236}">
              <a16:creationId xmlns="" xmlns:a16="http://schemas.microsoft.com/office/drawing/2014/main" id="{00000000-0008-0000-0000-0000B7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83" name="Text Box 394360">
          <a:extLst>
            <a:ext uri="{FF2B5EF4-FFF2-40B4-BE49-F238E27FC236}">
              <a16:creationId xmlns="" xmlns:a16="http://schemas.microsoft.com/office/drawing/2014/main" id="{00000000-0008-0000-0000-0000B8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84" name="Text Box 394744">
          <a:extLst>
            <a:ext uri="{FF2B5EF4-FFF2-40B4-BE49-F238E27FC236}">
              <a16:creationId xmlns="" xmlns:a16="http://schemas.microsoft.com/office/drawing/2014/main" id="{00000000-0008-0000-0000-0000B9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85" name="Text Box 394360">
          <a:extLst>
            <a:ext uri="{FF2B5EF4-FFF2-40B4-BE49-F238E27FC236}">
              <a16:creationId xmlns="" xmlns:a16="http://schemas.microsoft.com/office/drawing/2014/main" id="{00000000-0008-0000-0000-0000BA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86" name="Text Box 394744">
          <a:extLst>
            <a:ext uri="{FF2B5EF4-FFF2-40B4-BE49-F238E27FC236}">
              <a16:creationId xmlns="" xmlns:a16="http://schemas.microsoft.com/office/drawing/2014/main" id="{00000000-0008-0000-0000-0000BB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87" name="Text Box 394360">
          <a:extLst>
            <a:ext uri="{FF2B5EF4-FFF2-40B4-BE49-F238E27FC236}">
              <a16:creationId xmlns="" xmlns:a16="http://schemas.microsoft.com/office/drawing/2014/main" id="{00000000-0008-0000-0000-0000BC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88" name="Text Box 394744">
          <a:extLst>
            <a:ext uri="{FF2B5EF4-FFF2-40B4-BE49-F238E27FC236}">
              <a16:creationId xmlns="" xmlns:a16="http://schemas.microsoft.com/office/drawing/2014/main" id="{00000000-0008-0000-0000-0000BD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89" name="Text Box 394360">
          <a:extLst>
            <a:ext uri="{FF2B5EF4-FFF2-40B4-BE49-F238E27FC236}">
              <a16:creationId xmlns="" xmlns:a16="http://schemas.microsoft.com/office/drawing/2014/main" id="{00000000-0008-0000-0000-0000BE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90" name="Text Box 394744">
          <a:extLst>
            <a:ext uri="{FF2B5EF4-FFF2-40B4-BE49-F238E27FC236}">
              <a16:creationId xmlns="" xmlns:a16="http://schemas.microsoft.com/office/drawing/2014/main" id="{00000000-0008-0000-0000-0000BF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91" name="Text Box 394360">
          <a:extLst>
            <a:ext uri="{FF2B5EF4-FFF2-40B4-BE49-F238E27FC236}">
              <a16:creationId xmlns="" xmlns:a16="http://schemas.microsoft.com/office/drawing/2014/main" id="{00000000-0008-0000-0000-0000C0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92" name="Text Box 394744">
          <a:extLst>
            <a:ext uri="{FF2B5EF4-FFF2-40B4-BE49-F238E27FC236}">
              <a16:creationId xmlns="" xmlns:a16="http://schemas.microsoft.com/office/drawing/2014/main" id="{00000000-0008-0000-0000-0000C1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93" name="Text Box 394360">
          <a:extLst>
            <a:ext uri="{FF2B5EF4-FFF2-40B4-BE49-F238E27FC236}">
              <a16:creationId xmlns="" xmlns:a16="http://schemas.microsoft.com/office/drawing/2014/main" id="{00000000-0008-0000-0000-0000C2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94" name="Text Box 394744">
          <a:extLst>
            <a:ext uri="{FF2B5EF4-FFF2-40B4-BE49-F238E27FC236}">
              <a16:creationId xmlns="" xmlns:a16="http://schemas.microsoft.com/office/drawing/2014/main" id="{00000000-0008-0000-0000-0000C3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95" name="Text Box 394360">
          <a:extLst>
            <a:ext uri="{FF2B5EF4-FFF2-40B4-BE49-F238E27FC236}">
              <a16:creationId xmlns="" xmlns:a16="http://schemas.microsoft.com/office/drawing/2014/main" id="{00000000-0008-0000-0000-0000C4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196" name="Text Box 394744">
          <a:extLst>
            <a:ext uri="{FF2B5EF4-FFF2-40B4-BE49-F238E27FC236}">
              <a16:creationId xmlns="" xmlns:a16="http://schemas.microsoft.com/office/drawing/2014/main" id="{00000000-0008-0000-0000-0000C5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97" name="Text Box 394360">
          <a:extLst>
            <a:ext uri="{FF2B5EF4-FFF2-40B4-BE49-F238E27FC236}">
              <a16:creationId xmlns="" xmlns:a16="http://schemas.microsoft.com/office/drawing/2014/main" id="{00000000-0008-0000-0000-0000C6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98" name="Text Box 394744">
          <a:extLst>
            <a:ext uri="{FF2B5EF4-FFF2-40B4-BE49-F238E27FC236}">
              <a16:creationId xmlns="" xmlns:a16="http://schemas.microsoft.com/office/drawing/2014/main" id="{00000000-0008-0000-0000-0000C7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199" name="Text Box 394360">
          <a:extLst>
            <a:ext uri="{FF2B5EF4-FFF2-40B4-BE49-F238E27FC236}">
              <a16:creationId xmlns="" xmlns:a16="http://schemas.microsoft.com/office/drawing/2014/main" id="{00000000-0008-0000-0000-0000C8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00" name="Text Box 394744">
          <a:extLst>
            <a:ext uri="{FF2B5EF4-FFF2-40B4-BE49-F238E27FC236}">
              <a16:creationId xmlns="" xmlns:a16="http://schemas.microsoft.com/office/drawing/2014/main" id="{00000000-0008-0000-0000-0000C9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01" name="Text Box 394360">
          <a:extLst>
            <a:ext uri="{FF2B5EF4-FFF2-40B4-BE49-F238E27FC236}">
              <a16:creationId xmlns="" xmlns:a16="http://schemas.microsoft.com/office/drawing/2014/main" id="{00000000-0008-0000-0000-0000CA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02" name="Text Box 394744">
          <a:extLst>
            <a:ext uri="{FF2B5EF4-FFF2-40B4-BE49-F238E27FC236}">
              <a16:creationId xmlns="" xmlns:a16="http://schemas.microsoft.com/office/drawing/2014/main" id="{00000000-0008-0000-0000-0000CB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03" name="Text Box 394360">
          <a:extLst>
            <a:ext uri="{FF2B5EF4-FFF2-40B4-BE49-F238E27FC236}">
              <a16:creationId xmlns="" xmlns:a16="http://schemas.microsoft.com/office/drawing/2014/main" id="{00000000-0008-0000-0000-0000CC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04" name="Text Box 394744">
          <a:extLst>
            <a:ext uri="{FF2B5EF4-FFF2-40B4-BE49-F238E27FC236}">
              <a16:creationId xmlns="" xmlns:a16="http://schemas.microsoft.com/office/drawing/2014/main" id="{00000000-0008-0000-0000-0000CD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05" name="Text Box 394360">
          <a:extLst>
            <a:ext uri="{FF2B5EF4-FFF2-40B4-BE49-F238E27FC236}">
              <a16:creationId xmlns="" xmlns:a16="http://schemas.microsoft.com/office/drawing/2014/main" id="{00000000-0008-0000-0000-0000CE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06" name="Text Box 394744">
          <a:extLst>
            <a:ext uri="{FF2B5EF4-FFF2-40B4-BE49-F238E27FC236}">
              <a16:creationId xmlns="" xmlns:a16="http://schemas.microsoft.com/office/drawing/2014/main" id="{00000000-0008-0000-0000-0000CF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07" name="Text Box 394360">
          <a:extLst>
            <a:ext uri="{FF2B5EF4-FFF2-40B4-BE49-F238E27FC236}">
              <a16:creationId xmlns="" xmlns:a16="http://schemas.microsoft.com/office/drawing/2014/main" id="{00000000-0008-0000-0000-0000D0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08" name="Text Box 394744">
          <a:extLst>
            <a:ext uri="{FF2B5EF4-FFF2-40B4-BE49-F238E27FC236}">
              <a16:creationId xmlns="" xmlns:a16="http://schemas.microsoft.com/office/drawing/2014/main" id="{00000000-0008-0000-0000-0000D1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09" name="Text Box 394360">
          <a:extLst>
            <a:ext uri="{FF2B5EF4-FFF2-40B4-BE49-F238E27FC236}">
              <a16:creationId xmlns="" xmlns:a16="http://schemas.microsoft.com/office/drawing/2014/main" id="{00000000-0008-0000-0000-0000D2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10" name="Text Box 394744">
          <a:extLst>
            <a:ext uri="{FF2B5EF4-FFF2-40B4-BE49-F238E27FC236}">
              <a16:creationId xmlns="" xmlns:a16="http://schemas.microsoft.com/office/drawing/2014/main" id="{00000000-0008-0000-0000-0000D3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11" name="Text Box 394360">
          <a:extLst>
            <a:ext uri="{FF2B5EF4-FFF2-40B4-BE49-F238E27FC236}">
              <a16:creationId xmlns="" xmlns:a16="http://schemas.microsoft.com/office/drawing/2014/main" id="{00000000-0008-0000-0000-0000D4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12" name="Text Box 394744">
          <a:extLst>
            <a:ext uri="{FF2B5EF4-FFF2-40B4-BE49-F238E27FC236}">
              <a16:creationId xmlns="" xmlns:a16="http://schemas.microsoft.com/office/drawing/2014/main" id="{00000000-0008-0000-0000-0000D5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13" name="Text Box 394360">
          <a:extLst>
            <a:ext uri="{FF2B5EF4-FFF2-40B4-BE49-F238E27FC236}">
              <a16:creationId xmlns="" xmlns:a16="http://schemas.microsoft.com/office/drawing/2014/main" id="{00000000-0008-0000-0000-0000D6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14" name="Text Box 394744">
          <a:extLst>
            <a:ext uri="{FF2B5EF4-FFF2-40B4-BE49-F238E27FC236}">
              <a16:creationId xmlns="" xmlns:a16="http://schemas.microsoft.com/office/drawing/2014/main" id="{00000000-0008-0000-0000-0000D7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15" name="Text Box 394360">
          <a:extLst>
            <a:ext uri="{FF2B5EF4-FFF2-40B4-BE49-F238E27FC236}">
              <a16:creationId xmlns="" xmlns:a16="http://schemas.microsoft.com/office/drawing/2014/main" id="{00000000-0008-0000-0000-0000D8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16" name="Text Box 394744">
          <a:extLst>
            <a:ext uri="{FF2B5EF4-FFF2-40B4-BE49-F238E27FC236}">
              <a16:creationId xmlns="" xmlns:a16="http://schemas.microsoft.com/office/drawing/2014/main" id="{00000000-0008-0000-0000-0000D9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17" name="Text Box 394360">
          <a:extLst>
            <a:ext uri="{FF2B5EF4-FFF2-40B4-BE49-F238E27FC236}">
              <a16:creationId xmlns="" xmlns:a16="http://schemas.microsoft.com/office/drawing/2014/main" id="{00000000-0008-0000-0000-0000DA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18" name="Text Box 394744">
          <a:extLst>
            <a:ext uri="{FF2B5EF4-FFF2-40B4-BE49-F238E27FC236}">
              <a16:creationId xmlns="" xmlns:a16="http://schemas.microsoft.com/office/drawing/2014/main" id="{00000000-0008-0000-0000-0000DB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19" name="Text Box 394360">
          <a:extLst>
            <a:ext uri="{FF2B5EF4-FFF2-40B4-BE49-F238E27FC236}">
              <a16:creationId xmlns="" xmlns:a16="http://schemas.microsoft.com/office/drawing/2014/main" id="{00000000-0008-0000-0000-0000DC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20" name="Text Box 394744">
          <a:extLst>
            <a:ext uri="{FF2B5EF4-FFF2-40B4-BE49-F238E27FC236}">
              <a16:creationId xmlns="" xmlns:a16="http://schemas.microsoft.com/office/drawing/2014/main" id="{00000000-0008-0000-0000-0000DD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21" name="Text Box 394360">
          <a:extLst>
            <a:ext uri="{FF2B5EF4-FFF2-40B4-BE49-F238E27FC236}">
              <a16:creationId xmlns="" xmlns:a16="http://schemas.microsoft.com/office/drawing/2014/main" id="{00000000-0008-0000-0000-0000DE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22" name="Text Box 394744">
          <a:extLst>
            <a:ext uri="{FF2B5EF4-FFF2-40B4-BE49-F238E27FC236}">
              <a16:creationId xmlns="" xmlns:a16="http://schemas.microsoft.com/office/drawing/2014/main" id="{00000000-0008-0000-0000-0000DF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23" name="Text Box 394360">
          <a:extLst>
            <a:ext uri="{FF2B5EF4-FFF2-40B4-BE49-F238E27FC236}">
              <a16:creationId xmlns="" xmlns:a16="http://schemas.microsoft.com/office/drawing/2014/main" id="{00000000-0008-0000-0000-0000E0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24" name="Text Box 394744">
          <a:extLst>
            <a:ext uri="{FF2B5EF4-FFF2-40B4-BE49-F238E27FC236}">
              <a16:creationId xmlns="" xmlns:a16="http://schemas.microsoft.com/office/drawing/2014/main" id="{00000000-0008-0000-0000-0000E1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25" name="Text Box 394360">
          <a:extLst>
            <a:ext uri="{FF2B5EF4-FFF2-40B4-BE49-F238E27FC236}">
              <a16:creationId xmlns="" xmlns:a16="http://schemas.microsoft.com/office/drawing/2014/main" id="{00000000-0008-0000-0000-0000E2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26" name="Text Box 394744">
          <a:extLst>
            <a:ext uri="{FF2B5EF4-FFF2-40B4-BE49-F238E27FC236}">
              <a16:creationId xmlns="" xmlns:a16="http://schemas.microsoft.com/office/drawing/2014/main" id="{00000000-0008-0000-0000-0000E3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27" name="Text Box 394360">
          <a:extLst>
            <a:ext uri="{FF2B5EF4-FFF2-40B4-BE49-F238E27FC236}">
              <a16:creationId xmlns="" xmlns:a16="http://schemas.microsoft.com/office/drawing/2014/main" id="{00000000-0008-0000-0000-0000E4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28" name="Text Box 394744">
          <a:extLst>
            <a:ext uri="{FF2B5EF4-FFF2-40B4-BE49-F238E27FC236}">
              <a16:creationId xmlns="" xmlns:a16="http://schemas.microsoft.com/office/drawing/2014/main" id="{00000000-0008-0000-0000-0000E5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29" name="Text Box 394360">
          <a:extLst>
            <a:ext uri="{FF2B5EF4-FFF2-40B4-BE49-F238E27FC236}">
              <a16:creationId xmlns="" xmlns:a16="http://schemas.microsoft.com/office/drawing/2014/main" id="{00000000-0008-0000-0000-0000E6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30" name="Text Box 394744">
          <a:extLst>
            <a:ext uri="{FF2B5EF4-FFF2-40B4-BE49-F238E27FC236}">
              <a16:creationId xmlns="" xmlns:a16="http://schemas.microsoft.com/office/drawing/2014/main" id="{00000000-0008-0000-0000-0000E7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31" name="Text Box 394360">
          <a:extLst>
            <a:ext uri="{FF2B5EF4-FFF2-40B4-BE49-F238E27FC236}">
              <a16:creationId xmlns="" xmlns:a16="http://schemas.microsoft.com/office/drawing/2014/main" id="{00000000-0008-0000-0000-0000E8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32" name="Text Box 394744">
          <a:extLst>
            <a:ext uri="{FF2B5EF4-FFF2-40B4-BE49-F238E27FC236}">
              <a16:creationId xmlns="" xmlns:a16="http://schemas.microsoft.com/office/drawing/2014/main" id="{00000000-0008-0000-0000-0000E9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33" name="Text Box 394360">
          <a:extLst>
            <a:ext uri="{FF2B5EF4-FFF2-40B4-BE49-F238E27FC236}">
              <a16:creationId xmlns="" xmlns:a16="http://schemas.microsoft.com/office/drawing/2014/main" id="{00000000-0008-0000-0000-0000EA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34" name="Text Box 394744">
          <a:extLst>
            <a:ext uri="{FF2B5EF4-FFF2-40B4-BE49-F238E27FC236}">
              <a16:creationId xmlns="" xmlns:a16="http://schemas.microsoft.com/office/drawing/2014/main" id="{00000000-0008-0000-0000-0000EB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35" name="Text Box 394360">
          <a:extLst>
            <a:ext uri="{FF2B5EF4-FFF2-40B4-BE49-F238E27FC236}">
              <a16:creationId xmlns="" xmlns:a16="http://schemas.microsoft.com/office/drawing/2014/main" id="{00000000-0008-0000-0000-0000EC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36" name="Text Box 394744">
          <a:extLst>
            <a:ext uri="{FF2B5EF4-FFF2-40B4-BE49-F238E27FC236}">
              <a16:creationId xmlns="" xmlns:a16="http://schemas.microsoft.com/office/drawing/2014/main" id="{00000000-0008-0000-0000-0000ED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37" name="Text Box 394360">
          <a:extLst>
            <a:ext uri="{FF2B5EF4-FFF2-40B4-BE49-F238E27FC236}">
              <a16:creationId xmlns="" xmlns:a16="http://schemas.microsoft.com/office/drawing/2014/main" id="{00000000-0008-0000-0000-0000EE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38" name="Text Box 394744">
          <a:extLst>
            <a:ext uri="{FF2B5EF4-FFF2-40B4-BE49-F238E27FC236}">
              <a16:creationId xmlns="" xmlns:a16="http://schemas.microsoft.com/office/drawing/2014/main" id="{00000000-0008-0000-0000-0000EF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39" name="Text Box 394360">
          <a:extLst>
            <a:ext uri="{FF2B5EF4-FFF2-40B4-BE49-F238E27FC236}">
              <a16:creationId xmlns="" xmlns:a16="http://schemas.microsoft.com/office/drawing/2014/main" id="{00000000-0008-0000-0000-0000F0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40" name="Text Box 394744">
          <a:extLst>
            <a:ext uri="{FF2B5EF4-FFF2-40B4-BE49-F238E27FC236}">
              <a16:creationId xmlns="" xmlns:a16="http://schemas.microsoft.com/office/drawing/2014/main" id="{00000000-0008-0000-0000-0000F1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41" name="Text Box 394360">
          <a:extLst>
            <a:ext uri="{FF2B5EF4-FFF2-40B4-BE49-F238E27FC236}">
              <a16:creationId xmlns="" xmlns:a16="http://schemas.microsoft.com/office/drawing/2014/main" id="{00000000-0008-0000-0000-0000F2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42" name="Text Box 394744">
          <a:extLst>
            <a:ext uri="{FF2B5EF4-FFF2-40B4-BE49-F238E27FC236}">
              <a16:creationId xmlns="" xmlns:a16="http://schemas.microsoft.com/office/drawing/2014/main" id="{00000000-0008-0000-0000-0000F3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43" name="Text Box 394360">
          <a:extLst>
            <a:ext uri="{FF2B5EF4-FFF2-40B4-BE49-F238E27FC236}">
              <a16:creationId xmlns="" xmlns:a16="http://schemas.microsoft.com/office/drawing/2014/main" id="{00000000-0008-0000-0000-0000F4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44" name="Text Box 394744">
          <a:extLst>
            <a:ext uri="{FF2B5EF4-FFF2-40B4-BE49-F238E27FC236}">
              <a16:creationId xmlns="" xmlns:a16="http://schemas.microsoft.com/office/drawing/2014/main" id="{00000000-0008-0000-0000-0000F509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245" name="Text Box 394360">
          <a:extLst>
            <a:ext uri="{FF2B5EF4-FFF2-40B4-BE49-F238E27FC236}">
              <a16:creationId xmlns="" xmlns:a16="http://schemas.microsoft.com/office/drawing/2014/main" id="{00000000-0008-0000-0000-0000F6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246" name="Text Box 394744">
          <a:extLst>
            <a:ext uri="{FF2B5EF4-FFF2-40B4-BE49-F238E27FC236}">
              <a16:creationId xmlns="" xmlns:a16="http://schemas.microsoft.com/office/drawing/2014/main" id="{00000000-0008-0000-0000-0000F7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247" name="Text Box 394360">
          <a:extLst>
            <a:ext uri="{FF2B5EF4-FFF2-40B4-BE49-F238E27FC236}">
              <a16:creationId xmlns="" xmlns:a16="http://schemas.microsoft.com/office/drawing/2014/main" id="{00000000-0008-0000-0000-0000F8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248" name="Text Box 394744">
          <a:extLst>
            <a:ext uri="{FF2B5EF4-FFF2-40B4-BE49-F238E27FC236}">
              <a16:creationId xmlns="" xmlns:a16="http://schemas.microsoft.com/office/drawing/2014/main" id="{00000000-0008-0000-0000-0000F9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249" name="Text Box 394360">
          <a:extLst>
            <a:ext uri="{FF2B5EF4-FFF2-40B4-BE49-F238E27FC236}">
              <a16:creationId xmlns="" xmlns:a16="http://schemas.microsoft.com/office/drawing/2014/main" id="{00000000-0008-0000-0000-0000FA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250" name="Text Box 394744">
          <a:extLst>
            <a:ext uri="{FF2B5EF4-FFF2-40B4-BE49-F238E27FC236}">
              <a16:creationId xmlns="" xmlns:a16="http://schemas.microsoft.com/office/drawing/2014/main" id="{00000000-0008-0000-0000-0000FB09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51" name="Text Box 394360">
          <a:extLst>
            <a:ext uri="{FF2B5EF4-FFF2-40B4-BE49-F238E27FC236}">
              <a16:creationId xmlns="" xmlns:a16="http://schemas.microsoft.com/office/drawing/2014/main" id="{00000000-0008-0000-0000-0000FC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52" name="Text Box 394744">
          <a:extLst>
            <a:ext uri="{FF2B5EF4-FFF2-40B4-BE49-F238E27FC236}">
              <a16:creationId xmlns="" xmlns:a16="http://schemas.microsoft.com/office/drawing/2014/main" id="{00000000-0008-0000-0000-0000FD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53" name="Text Box 394360">
          <a:extLst>
            <a:ext uri="{FF2B5EF4-FFF2-40B4-BE49-F238E27FC236}">
              <a16:creationId xmlns="" xmlns:a16="http://schemas.microsoft.com/office/drawing/2014/main" id="{00000000-0008-0000-0000-0000FE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54" name="Text Box 394744">
          <a:extLst>
            <a:ext uri="{FF2B5EF4-FFF2-40B4-BE49-F238E27FC236}">
              <a16:creationId xmlns="" xmlns:a16="http://schemas.microsoft.com/office/drawing/2014/main" id="{00000000-0008-0000-0000-0000FF09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55" name="Text Box 394360">
          <a:extLst>
            <a:ext uri="{FF2B5EF4-FFF2-40B4-BE49-F238E27FC236}">
              <a16:creationId xmlns="" xmlns:a16="http://schemas.microsoft.com/office/drawing/2014/main" id="{00000000-0008-0000-0000-000000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56" name="Text Box 394744">
          <a:extLst>
            <a:ext uri="{FF2B5EF4-FFF2-40B4-BE49-F238E27FC236}">
              <a16:creationId xmlns="" xmlns:a16="http://schemas.microsoft.com/office/drawing/2014/main" id="{00000000-0008-0000-0000-000001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57" name="Text Box 394360">
          <a:extLst>
            <a:ext uri="{FF2B5EF4-FFF2-40B4-BE49-F238E27FC236}">
              <a16:creationId xmlns="" xmlns:a16="http://schemas.microsoft.com/office/drawing/2014/main" id="{00000000-0008-0000-0000-000002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58" name="Text Box 394744">
          <a:extLst>
            <a:ext uri="{FF2B5EF4-FFF2-40B4-BE49-F238E27FC236}">
              <a16:creationId xmlns="" xmlns:a16="http://schemas.microsoft.com/office/drawing/2014/main" id="{00000000-0008-0000-0000-000003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59" name="Text Box 394360">
          <a:extLst>
            <a:ext uri="{FF2B5EF4-FFF2-40B4-BE49-F238E27FC236}">
              <a16:creationId xmlns="" xmlns:a16="http://schemas.microsoft.com/office/drawing/2014/main" id="{00000000-0008-0000-0000-000004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60" name="Text Box 394744">
          <a:extLst>
            <a:ext uri="{FF2B5EF4-FFF2-40B4-BE49-F238E27FC236}">
              <a16:creationId xmlns="" xmlns:a16="http://schemas.microsoft.com/office/drawing/2014/main" id="{00000000-0008-0000-0000-000005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61" name="Text Box 394360">
          <a:extLst>
            <a:ext uri="{FF2B5EF4-FFF2-40B4-BE49-F238E27FC236}">
              <a16:creationId xmlns="" xmlns:a16="http://schemas.microsoft.com/office/drawing/2014/main" id="{00000000-0008-0000-0000-000006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62" name="Text Box 394744">
          <a:extLst>
            <a:ext uri="{FF2B5EF4-FFF2-40B4-BE49-F238E27FC236}">
              <a16:creationId xmlns="" xmlns:a16="http://schemas.microsoft.com/office/drawing/2014/main" id="{00000000-0008-0000-0000-000007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63" name="Text Box 394360">
          <a:extLst>
            <a:ext uri="{FF2B5EF4-FFF2-40B4-BE49-F238E27FC236}">
              <a16:creationId xmlns="" xmlns:a16="http://schemas.microsoft.com/office/drawing/2014/main" id="{00000000-0008-0000-0000-000008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64" name="Text Box 394744">
          <a:extLst>
            <a:ext uri="{FF2B5EF4-FFF2-40B4-BE49-F238E27FC236}">
              <a16:creationId xmlns="" xmlns:a16="http://schemas.microsoft.com/office/drawing/2014/main" id="{00000000-0008-0000-0000-000009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65" name="Text Box 394360">
          <a:extLst>
            <a:ext uri="{FF2B5EF4-FFF2-40B4-BE49-F238E27FC236}">
              <a16:creationId xmlns="" xmlns:a16="http://schemas.microsoft.com/office/drawing/2014/main" id="{00000000-0008-0000-0000-00000A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66" name="Text Box 394744">
          <a:extLst>
            <a:ext uri="{FF2B5EF4-FFF2-40B4-BE49-F238E27FC236}">
              <a16:creationId xmlns="" xmlns:a16="http://schemas.microsoft.com/office/drawing/2014/main" id="{00000000-0008-0000-0000-00000B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67" name="Text Box 394360">
          <a:extLst>
            <a:ext uri="{FF2B5EF4-FFF2-40B4-BE49-F238E27FC236}">
              <a16:creationId xmlns="" xmlns:a16="http://schemas.microsoft.com/office/drawing/2014/main" id="{00000000-0008-0000-0000-00000C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68" name="Text Box 394744">
          <a:extLst>
            <a:ext uri="{FF2B5EF4-FFF2-40B4-BE49-F238E27FC236}">
              <a16:creationId xmlns="" xmlns:a16="http://schemas.microsoft.com/office/drawing/2014/main" id="{00000000-0008-0000-0000-00000D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69" name="Text Box 394360">
          <a:extLst>
            <a:ext uri="{FF2B5EF4-FFF2-40B4-BE49-F238E27FC236}">
              <a16:creationId xmlns="" xmlns:a16="http://schemas.microsoft.com/office/drawing/2014/main" id="{00000000-0008-0000-0000-00000E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70" name="Text Box 394744">
          <a:extLst>
            <a:ext uri="{FF2B5EF4-FFF2-40B4-BE49-F238E27FC236}">
              <a16:creationId xmlns="" xmlns:a16="http://schemas.microsoft.com/office/drawing/2014/main" id="{00000000-0008-0000-0000-00000F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71" name="Text Box 394360">
          <a:extLst>
            <a:ext uri="{FF2B5EF4-FFF2-40B4-BE49-F238E27FC236}">
              <a16:creationId xmlns="" xmlns:a16="http://schemas.microsoft.com/office/drawing/2014/main" id="{00000000-0008-0000-0000-000010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72" name="Text Box 394744">
          <a:extLst>
            <a:ext uri="{FF2B5EF4-FFF2-40B4-BE49-F238E27FC236}">
              <a16:creationId xmlns="" xmlns:a16="http://schemas.microsoft.com/office/drawing/2014/main" id="{00000000-0008-0000-0000-000011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73" name="Text Box 394360">
          <a:extLst>
            <a:ext uri="{FF2B5EF4-FFF2-40B4-BE49-F238E27FC236}">
              <a16:creationId xmlns="" xmlns:a16="http://schemas.microsoft.com/office/drawing/2014/main" id="{00000000-0008-0000-0000-000012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74" name="Text Box 394744">
          <a:extLst>
            <a:ext uri="{FF2B5EF4-FFF2-40B4-BE49-F238E27FC236}">
              <a16:creationId xmlns="" xmlns:a16="http://schemas.microsoft.com/office/drawing/2014/main" id="{00000000-0008-0000-0000-000013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75" name="Text Box 394360">
          <a:extLst>
            <a:ext uri="{FF2B5EF4-FFF2-40B4-BE49-F238E27FC236}">
              <a16:creationId xmlns="" xmlns:a16="http://schemas.microsoft.com/office/drawing/2014/main" id="{00000000-0008-0000-0000-000014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76" name="Text Box 394744">
          <a:extLst>
            <a:ext uri="{FF2B5EF4-FFF2-40B4-BE49-F238E27FC236}">
              <a16:creationId xmlns="" xmlns:a16="http://schemas.microsoft.com/office/drawing/2014/main" id="{00000000-0008-0000-0000-000015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77" name="Text Box 394360">
          <a:extLst>
            <a:ext uri="{FF2B5EF4-FFF2-40B4-BE49-F238E27FC236}">
              <a16:creationId xmlns="" xmlns:a16="http://schemas.microsoft.com/office/drawing/2014/main" id="{00000000-0008-0000-0000-000016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78" name="Text Box 394744">
          <a:extLst>
            <a:ext uri="{FF2B5EF4-FFF2-40B4-BE49-F238E27FC236}">
              <a16:creationId xmlns="" xmlns:a16="http://schemas.microsoft.com/office/drawing/2014/main" id="{00000000-0008-0000-0000-000017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79" name="Text Box 394360">
          <a:extLst>
            <a:ext uri="{FF2B5EF4-FFF2-40B4-BE49-F238E27FC236}">
              <a16:creationId xmlns="" xmlns:a16="http://schemas.microsoft.com/office/drawing/2014/main" id="{00000000-0008-0000-0000-000018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80" name="Text Box 394744">
          <a:extLst>
            <a:ext uri="{FF2B5EF4-FFF2-40B4-BE49-F238E27FC236}">
              <a16:creationId xmlns="" xmlns:a16="http://schemas.microsoft.com/office/drawing/2014/main" id="{00000000-0008-0000-0000-000019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81" name="Text Box 394360">
          <a:extLst>
            <a:ext uri="{FF2B5EF4-FFF2-40B4-BE49-F238E27FC236}">
              <a16:creationId xmlns="" xmlns:a16="http://schemas.microsoft.com/office/drawing/2014/main" id="{00000000-0008-0000-0000-00001A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82" name="Text Box 394744">
          <a:extLst>
            <a:ext uri="{FF2B5EF4-FFF2-40B4-BE49-F238E27FC236}">
              <a16:creationId xmlns="" xmlns:a16="http://schemas.microsoft.com/office/drawing/2014/main" id="{00000000-0008-0000-0000-00001B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83" name="Text Box 394360">
          <a:extLst>
            <a:ext uri="{FF2B5EF4-FFF2-40B4-BE49-F238E27FC236}">
              <a16:creationId xmlns="" xmlns:a16="http://schemas.microsoft.com/office/drawing/2014/main" id="{00000000-0008-0000-0000-00001C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84" name="Text Box 394744">
          <a:extLst>
            <a:ext uri="{FF2B5EF4-FFF2-40B4-BE49-F238E27FC236}">
              <a16:creationId xmlns="" xmlns:a16="http://schemas.microsoft.com/office/drawing/2014/main" id="{00000000-0008-0000-0000-00001D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85" name="Text Box 394360">
          <a:extLst>
            <a:ext uri="{FF2B5EF4-FFF2-40B4-BE49-F238E27FC236}">
              <a16:creationId xmlns="" xmlns:a16="http://schemas.microsoft.com/office/drawing/2014/main" id="{00000000-0008-0000-0000-00001E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86" name="Text Box 394744">
          <a:extLst>
            <a:ext uri="{FF2B5EF4-FFF2-40B4-BE49-F238E27FC236}">
              <a16:creationId xmlns="" xmlns:a16="http://schemas.microsoft.com/office/drawing/2014/main" id="{00000000-0008-0000-0000-00001F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87" name="Text Box 394360">
          <a:extLst>
            <a:ext uri="{FF2B5EF4-FFF2-40B4-BE49-F238E27FC236}">
              <a16:creationId xmlns="" xmlns:a16="http://schemas.microsoft.com/office/drawing/2014/main" id="{00000000-0008-0000-0000-000020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88" name="Text Box 394744">
          <a:extLst>
            <a:ext uri="{FF2B5EF4-FFF2-40B4-BE49-F238E27FC236}">
              <a16:creationId xmlns="" xmlns:a16="http://schemas.microsoft.com/office/drawing/2014/main" id="{00000000-0008-0000-0000-000021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89" name="Text Box 394360">
          <a:extLst>
            <a:ext uri="{FF2B5EF4-FFF2-40B4-BE49-F238E27FC236}">
              <a16:creationId xmlns="" xmlns:a16="http://schemas.microsoft.com/office/drawing/2014/main" id="{00000000-0008-0000-0000-000022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90" name="Text Box 394744">
          <a:extLst>
            <a:ext uri="{FF2B5EF4-FFF2-40B4-BE49-F238E27FC236}">
              <a16:creationId xmlns="" xmlns:a16="http://schemas.microsoft.com/office/drawing/2014/main" id="{00000000-0008-0000-0000-000023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91" name="Text Box 394360">
          <a:extLst>
            <a:ext uri="{FF2B5EF4-FFF2-40B4-BE49-F238E27FC236}">
              <a16:creationId xmlns="" xmlns:a16="http://schemas.microsoft.com/office/drawing/2014/main" id="{00000000-0008-0000-0000-000024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92" name="Text Box 394744">
          <a:extLst>
            <a:ext uri="{FF2B5EF4-FFF2-40B4-BE49-F238E27FC236}">
              <a16:creationId xmlns="" xmlns:a16="http://schemas.microsoft.com/office/drawing/2014/main" id="{00000000-0008-0000-0000-000025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93" name="Text Box 394360">
          <a:extLst>
            <a:ext uri="{FF2B5EF4-FFF2-40B4-BE49-F238E27FC236}">
              <a16:creationId xmlns="" xmlns:a16="http://schemas.microsoft.com/office/drawing/2014/main" id="{00000000-0008-0000-0000-000026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94" name="Text Box 394744">
          <a:extLst>
            <a:ext uri="{FF2B5EF4-FFF2-40B4-BE49-F238E27FC236}">
              <a16:creationId xmlns="" xmlns:a16="http://schemas.microsoft.com/office/drawing/2014/main" id="{00000000-0008-0000-0000-000027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95" name="Text Box 394360">
          <a:extLst>
            <a:ext uri="{FF2B5EF4-FFF2-40B4-BE49-F238E27FC236}">
              <a16:creationId xmlns="" xmlns:a16="http://schemas.microsoft.com/office/drawing/2014/main" id="{00000000-0008-0000-0000-000028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96" name="Text Box 394744">
          <a:extLst>
            <a:ext uri="{FF2B5EF4-FFF2-40B4-BE49-F238E27FC236}">
              <a16:creationId xmlns="" xmlns:a16="http://schemas.microsoft.com/office/drawing/2014/main" id="{00000000-0008-0000-0000-000029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97" name="Text Box 394360">
          <a:extLst>
            <a:ext uri="{FF2B5EF4-FFF2-40B4-BE49-F238E27FC236}">
              <a16:creationId xmlns="" xmlns:a16="http://schemas.microsoft.com/office/drawing/2014/main" id="{00000000-0008-0000-0000-00002A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298" name="Text Box 394744">
          <a:extLst>
            <a:ext uri="{FF2B5EF4-FFF2-40B4-BE49-F238E27FC236}">
              <a16:creationId xmlns="" xmlns:a16="http://schemas.microsoft.com/office/drawing/2014/main" id="{00000000-0008-0000-0000-00002B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299" name="Text Box 394360">
          <a:extLst>
            <a:ext uri="{FF2B5EF4-FFF2-40B4-BE49-F238E27FC236}">
              <a16:creationId xmlns="" xmlns:a16="http://schemas.microsoft.com/office/drawing/2014/main" id="{00000000-0008-0000-0000-00002C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00" name="Text Box 394744">
          <a:extLst>
            <a:ext uri="{FF2B5EF4-FFF2-40B4-BE49-F238E27FC236}">
              <a16:creationId xmlns="" xmlns:a16="http://schemas.microsoft.com/office/drawing/2014/main" id="{00000000-0008-0000-0000-00002D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01" name="Text Box 394360">
          <a:extLst>
            <a:ext uri="{FF2B5EF4-FFF2-40B4-BE49-F238E27FC236}">
              <a16:creationId xmlns="" xmlns:a16="http://schemas.microsoft.com/office/drawing/2014/main" id="{00000000-0008-0000-0000-00002E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02" name="Text Box 394744">
          <a:extLst>
            <a:ext uri="{FF2B5EF4-FFF2-40B4-BE49-F238E27FC236}">
              <a16:creationId xmlns="" xmlns:a16="http://schemas.microsoft.com/office/drawing/2014/main" id="{00000000-0008-0000-0000-00002F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03" name="Text Box 394360">
          <a:extLst>
            <a:ext uri="{FF2B5EF4-FFF2-40B4-BE49-F238E27FC236}">
              <a16:creationId xmlns="" xmlns:a16="http://schemas.microsoft.com/office/drawing/2014/main" id="{00000000-0008-0000-0000-000030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04" name="Text Box 394744">
          <a:extLst>
            <a:ext uri="{FF2B5EF4-FFF2-40B4-BE49-F238E27FC236}">
              <a16:creationId xmlns="" xmlns:a16="http://schemas.microsoft.com/office/drawing/2014/main" id="{00000000-0008-0000-0000-000031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05" name="Text Box 394360">
          <a:extLst>
            <a:ext uri="{FF2B5EF4-FFF2-40B4-BE49-F238E27FC236}">
              <a16:creationId xmlns="" xmlns:a16="http://schemas.microsoft.com/office/drawing/2014/main" id="{00000000-0008-0000-0000-000032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06" name="Text Box 394744">
          <a:extLst>
            <a:ext uri="{FF2B5EF4-FFF2-40B4-BE49-F238E27FC236}">
              <a16:creationId xmlns="" xmlns:a16="http://schemas.microsoft.com/office/drawing/2014/main" id="{00000000-0008-0000-0000-000033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07" name="Text Box 394360">
          <a:extLst>
            <a:ext uri="{FF2B5EF4-FFF2-40B4-BE49-F238E27FC236}">
              <a16:creationId xmlns="" xmlns:a16="http://schemas.microsoft.com/office/drawing/2014/main" id="{00000000-0008-0000-0000-000034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08" name="Text Box 394744">
          <a:extLst>
            <a:ext uri="{FF2B5EF4-FFF2-40B4-BE49-F238E27FC236}">
              <a16:creationId xmlns="" xmlns:a16="http://schemas.microsoft.com/office/drawing/2014/main" id="{00000000-0008-0000-0000-000035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09" name="Text Box 394360">
          <a:extLst>
            <a:ext uri="{FF2B5EF4-FFF2-40B4-BE49-F238E27FC236}">
              <a16:creationId xmlns="" xmlns:a16="http://schemas.microsoft.com/office/drawing/2014/main" id="{00000000-0008-0000-0000-000036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10" name="Text Box 394744">
          <a:extLst>
            <a:ext uri="{FF2B5EF4-FFF2-40B4-BE49-F238E27FC236}">
              <a16:creationId xmlns="" xmlns:a16="http://schemas.microsoft.com/office/drawing/2014/main" id="{00000000-0008-0000-0000-000037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11" name="Text Box 394360">
          <a:extLst>
            <a:ext uri="{FF2B5EF4-FFF2-40B4-BE49-F238E27FC236}">
              <a16:creationId xmlns="" xmlns:a16="http://schemas.microsoft.com/office/drawing/2014/main" id="{00000000-0008-0000-0000-000038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12" name="Text Box 394744">
          <a:extLst>
            <a:ext uri="{FF2B5EF4-FFF2-40B4-BE49-F238E27FC236}">
              <a16:creationId xmlns="" xmlns:a16="http://schemas.microsoft.com/office/drawing/2014/main" id="{00000000-0008-0000-0000-000039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13" name="Text Box 394360">
          <a:extLst>
            <a:ext uri="{FF2B5EF4-FFF2-40B4-BE49-F238E27FC236}">
              <a16:creationId xmlns="" xmlns:a16="http://schemas.microsoft.com/office/drawing/2014/main" id="{00000000-0008-0000-0000-00003A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14" name="Text Box 394744">
          <a:extLst>
            <a:ext uri="{FF2B5EF4-FFF2-40B4-BE49-F238E27FC236}">
              <a16:creationId xmlns="" xmlns:a16="http://schemas.microsoft.com/office/drawing/2014/main" id="{00000000-0008-0000-0000-00003B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15" name="Text Box 394360">
          <a:extLst>
            <a:ext uri="{FF2B5EF4-FFF2-40B4-BE49-F238E27FC236}">
              <a16:creationId xmlns="" xmlns:a16="http://schemas.microsoft.com/office/drawing/2014/main" id="{00000000-0008-0000-0000-00003C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16" name="Text Box 394744">
          <a:extLst>
            <a:ext uri="{FF2B5EF4-FFF2-40B4-BE49-F238E27FC236}">
              <a16:creationId xmlns="" xmlns:a16="http://schemas.microsoft.com/office/drawing/2014/main" id="{00000000-0008-0000-0000-00003D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17" name="Text Box 394360">
          <a:extLst>
            <a:ext uri="{FF2B5EF4-FFF2-40B4-BE49-F238E27FC236}">
              <a16:creationId xmlns="" xmlns:a16="http://schemas.microsoft.com/office/drawing/2014/main" id="{00000000-0008-0000-0000-00003E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18" name="Text Box 394744">
          <a:extLst>
            <a:ext uri="{FF2B5EF4-FFF2-40B4-BE49-F238E27FC236}">
              <a16:creationId xmlns="" xmlns:a16="http://schemas.microsoft.com/office/drawing/2014/main" id="{00000000-0008-0000-0000-00003F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19" name="Text Box 394360">
          <a:extLst>
            <a:ext uri="{FF2B5EF4-FFF2-40B4-BE49-F238E27FC236}">
              <a16:creationId xmlns="" xmlns:a16="http://schemas.microsoft.com/office/drawing/2014/main" id="{00000000-0008-0000-0000-000040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20" name="Text Box 394744">
          <a:extLst>
            <a:ext uri="{FF2B5EF4-FFF2-40B4-BE49-F238E27FC236}">
              <a16:creationId xmlns="" xmlns:a16="http://schemas.microsoft.com/office/drawing/2014/main" id="{00000000-0008-0000-0000-000041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21" name="Text Box 394360">
          <a:extLst>
            <a:ext uri="{FF2B5EF4-FFF2-40B4-BE49-F238E27FC236}">
              <a16:creationId xmlns="" xmlns:a16="http://schemas.microsoft.com/office/drawing/2014/main" id="{00000000-0008-0000-0000-000042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22" name="Text Box 394744">
          <a:extLst>
            <a:ext uri="{FF2B5EF4-FFF2-40B4-BE49-F238E27FC236}">
              <a16:creationId xmlns="" xmlns:a16="http://schemas.microsoft.com/office/drawing/2014/main" id="{00000000-0008-0000-0000-000043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23" name="Text Box 394360">
          <a:extLst>
            <a:ext uri="{FF2B5EF4-FFF2-40B4-BE49-F238E27FC236}">
              <a16:creationId xmlns="" xmlns:a16="http://schemas.microsoft.com/office/drawing/2014/main" id="{00000000-0008-0000-0000-000044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24" name="Text Box 394744">
          <a:extLst>
            <a:ext uri="{FF2B5EF4-FFF2-40B4-BE49-F238E27FC236}">
              <a16:creationId xmlns="" xmlns:a16="http://schemas.microsoft.com/office/drawing/2014/main" id="{00000000-0008-0000-0000-000045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25" name="Text Box 394360">
          <a:extLst>
            <a:ext uri="{FF2B5EF4-FFF2-40B4-BE49-F238E27FC236}">
              <a16:creationId xmlns="" xmlns:a16="http://schemas.microsoft.com/office/drawing/2014/main" id="{00000000-0008-0000-0000-000046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26" name="Text Box 394744">
          <a:extLst>
            <a:ext uri="{FF2B5EF4-FFF2-40B4-BE49-F238E27FC236}">
              <a16:creationId xmlns="" xmlns:a16="http://schemas.microsoft.com/office/drawing/2014/main" id="{00000000-0008-0000-0000-000047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27" name="Text Box 394360">
          <a:extLst>
            <a:ext uri="{FF2B5EF4-FFF2-40B4-BE49-F238E27FC236}">
              <a16:creationId xmlns="" xmlns:a16="http://schemas.microsoft.com/office/drawing/2014/main" id="{00000000-0008-0000-0000-000048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28" name="Text Box 394744">
          <a:extLst>
            <a:ext uri="{FF2B5EF4-FFF2-40B4-BE49-F238E27FC236}">
              <a16:creationId xmlns="" xmlns:a16="http://schemas.microsoft.com/office/drawing/2014/main" id="{00000000-0008-0000-0000-000049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29" name="Text Box 394360">
          <a:extLst>
            <a:ext uri="{FF2B5EF4-FFF2-40B4-BE49-F238E27FC236}">
              <a16:creationId xmlns="" xmlns:a16="http://schemas.microsoft.com/office/drawing/2014/main" id="{00000000-0008-0000-0000-00004A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30" name="Text Box 394744">
          <a:extLst>
            <a:ext uri="{FF2B5EF4-FFF2-40B4-BE49-F238E27FC236}">
              <a16:creationId xmlns="" xmlns:a16="http://schemas.microsoft.com/office/drawing/2014/main" id="{00000000-0008-0000-0000-00004B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31" name="Text Box 394360">
          <a:extLst>
            <a:ext uri="{FF2B5EF4-FFF2-40B4-BE49-F238E27FC236}">
              <a16:creationId xmlns="" xmlns:a16="http://schemas.microsoft.com/office/drawing/2014/main" id="{00000000-0008-0000-0000-00004C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32" name="Text Box 394744">
          <a:extLst>
            <a:ext uri="{FF2B5EF4-FFF2-40B4-BE49-F238E27FC236}">
              <a16:creationId xmlns="" xmlns:a16="http://schemas.microsoft.com/office/drawing/2014/main" id="{00000000-0008-0000-0000-00004D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33" name="Text Box 394360">
          <a:extLst>
            <a:ext uri="{FF2B5EF4-FFF2-40B4-BE49-F238E27FC236}">
              <a16:creationId xmlns="" xmlns:a16="http://schemas.microsoft.com/office/drawing/2014/main" id="{00000000-0008-0000-0000-00004E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34" name="Text Box 394744">
          <a:extLst>
            <a:ext uri="{FF2B5EF4-FFF2-40B4-BE49-F238E27FC236}">
              <a16:creationId xmlns="" xmlns:a16="http://schemas.microsoft.com/office/drawing/2014/main" id="{00000000-0008-0000-0000-00004F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35" name="Text Box 394360">
          <a:extLst>
            <a:ext uri="{FF2B5EF4-FFF2-40B4-BE49-F238E27FC236}">
              <a16:creationId xmlns="" xmlns:a16="http://schemas.microsoft.com/office/drawing/2014/main" id="{00000000-0008-0000-0000-000050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36" name="Text Box 394744">
          <a:extLst>
            <a:ext uri="{FF2B5EF4-FFF2-40B4-BE49-F238E27FC236}">
              <a16:creationId xmlns="" xmlns:a16="http://schemas.microsoft.com/office/drawing/2014/main" id="{00000000-0008-0000-0000-000051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37" name="Text Box 394360">
          <a:extLst>
            <a:ext uri="{FF2B5EF4-FFF2-40B4-BE49-F238E27FC236}">
              <a16:creationId xmlns="" xmlns:a16="http://schemas.microsoft.com/office/drawing/2014/main" id="{00000000-0008-0000-0000-000052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38" name="Text Box 394744">
          <a:extLst>
            <a:ext uri="{FF2B5EF4-FFF2-40B4-BE49-F238E27FC236}">
              <a16:creationId xmlns="" xmlns:a16="http://schemas.microsoft.com/office/drawing/2014/main" id="{00000000-0008-0000-0000-000053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39" name="Text Box 394360">
          <a:extLst>
            <a:ext uri="{FF2B5EF4-FFF2-40B4-BE49-F238E27FC236}">
              <a16:creationId xmlns="" xmlns:a16="http://schemas.microsoft.com/office/drawing/2014/main" id="{00000000-0008-0000-0000-000054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40" name="Text Box 394744">
          <a:extLst>
            <a:ext uri="{FF2B5EF4-FFF2-40B4-BE49-F238E27FC236}">
              <a16:creationId xmlns="" xmlns:a16="http://schemas.microsoft.com/office/drawing/2014/main" id="{00000000-0008-0000-0000-000055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41" name="Text Box 394360">
          <a:extLst>
            <a:ext uri="{FF2B5EF4-FFF2-40B4-BE49-F238E27FC236}">
              <a16:creationId xmlns="" xmlns:a16="http://schemas.microsoft.com/office/drawing/2014/main" id="{00000000-0008-0000-0000-000056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42" name="Text Box 394744">
          <a:extLst>
            <a:ext uri="{FF2B5EF4-FFF2-40B4-BE49-F238E27FC236}">
              <a16:creationId xmlns="" xmlns:a16="http://schemas.microsoft.com/office/drawing/2014/main" id="{00000000-0008-0000-0000-000057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43" name="Text Box 394360">
          <a:extLst>
            <a:ext uri="{FF2B5EF4-FFF2-40B4-BE49-F238E27FC236}">
              <a16:creationId xmlns="" xmlns:a16="http://schemas.microsoft.com/office/drawing/2014/main" id="{00000000-0008-0000-0000-000058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44" name="Text Box 394744">
          <a:extLst>
            <a:ext uri="{FF2B5EF4-FFF2-40B4-BE49-F238E27FC236}">
              <a16:creationId xmlns="" xmlns:a16="http://schemas.microsoft.com/office/drawing/2014/main" id="{00000000-0008-0000-0000-000059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45" name="Text Box 394360">
          <a:extLst>
            <a:ext uri="{FF2B5EF4-FFF2-40B4-BE49-F238E27FC236}">
              <a16:creationId xmlns="" xmlns:a16="http://schemas.microsoft.com/office/drawing/2014/main" id="{00000000-0008-0000-0000-00005A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46" name="Text Box 394744">
          <a:extLst>
            <a:ext uri="{FF2B5EF4-FFF2-40B4-BE49-F238E27FC236}">
              <a16:creationId xmlns="" xmlns:a16="http://schemas.microsoft.com/office/drawing/2014/main" id="{00000000-0008-0000-0000-00005B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347" name="Text Box 394360">
          <a:extLst>
            <a:ext uri="{FF2B5EF4-FFF2-40B4-BE49-F238E27FC236}">
              <a16:creationId xmlns="" xmlns:a16="http://schemas.microsoft.com/office/drawing/2014/main" id="{00000000-0008-0000-0000-00005C0A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348" name="Text Box 394744">
          <a:extLst>
            <a:ext uri="{FF2B5EF4-FFF2-40B4-BE49-F238E27FC236}">
              <a16:creationId xmlns="" xmlns:a16="http://schemas.microsoft.com/office/drawing/2014/main" id="{00000000-0008-0000-0000-00005D0A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349" name="Text Box 394360">
          <a:extLst>
            <a:ext uri="{FF2B5EF4-FFF2-40B4-BE49-F238E27FC236}">
              <a16:creationId xmlns="" xmlns:a16="http://schemas.microsoft.com/office/drawing/2014/main" id="{00000000-0008-0000-0000-00005E0A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350" name="Text Box 394744">
          <a:extLst>
            <a:ext uri="{FF2B5EF4-FFF2-40B4-BE49-F238E27FC236}">
              <a16:creationId xmlns="" xmlns:a16="http://schemas.microsoft.com/office/drawing/2014/main" id="{00000000-0008-0000-0000-00005F0A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351" name="Text Box 394360">
          <a:extLst>
            <a:ext uri="{FF2B5EF4-FFF2-40B4-BE49-F238E27FC236}">
              <a16:creationId xmlns="" xmlns:a16="http://schemas.microsoft.com/office/drawing/2014/main" id="{00000000-0008-0000-0000-0000600A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352" name="Text Box 394744">
          <a:extLst>
            <a:ext uri="{FF2B5EF4-FFF2-40B4-BE49-F238E27FC236}">
              <a16:creationId xmlns="" xmlns:a16="http://schemas.microsoft.com/office/drawing/2014/main" id="{00000000-0008-0000-0000-0000610A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53" name="Text Box 394360">
          <a:extLst>
            <a:ext uri="{FF2B5EF4-FFF2-40B4-BE49-F238E27FC236}">
              <a16:creationId xmlns="" xmlns:a16="http://schemas.microsoft.com/office/drawing/2014/main" id="{00000000-0008-0000-0000-000062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54" name="Text Box 394744">
          <a:extLst>
            <a:ext uri="{FF2B5EF4-FFF2-40B4-BE49-F238E27FC236}">
              <a16:creationId xmlns="" xmlns:a16="http://schemas.microsoft.com/office/drawing/2014/main" id="{00000000-0008-0000-0000-000063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55" name="Text Box 394360">
          <a:extLst>
            <a:ext uri="{FF2B5EF4-FFF2-40B4-BE49-F238E27FC236}">
              <a16:creationId xmlns="" xmlns:a16="http://schemas.microsoft.com/office/drawing/2014/main" id="{00000000-0008-0000-0000-000064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56" name="Text Box 394744">
          <a:extLst>
            <a:ext uri="{FF2B5EF4-FFF2-40B4-BE49-F238E27FC236}">
              <a16:creationId xmlns="" xmlns:a16="http://schemas.microsoft.com/office/drawing/2014/main" id="{00000000-0008-0000-0000-000065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57" name="Text Box 394360">
          <a:extLst>
            <a:ext uri="{FF2B5EF4-FFF2-40B4-BE49-F238E27FC236}">
              <a16:creationId xmlns="" xmlns:a16="http://schemas.microsoft.com/office/drawing/2014/main" id="{00000000-0008-0000-0000-000066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58" name="Text Box 394744">
          <a:extLst>
            <a:ext uri="{FF2B5EF4-FFF2-40B4-BE49-F238E27FC236}">
              <a16:creationId xmlns="" xmlns:a16="http://schemas.microsoft.com/office/drawing/2014/main" id="{00000000-0008-0000-0000-000067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59" name="Text Box 394360">
          <a:extLst>
            <a:ext uri="{FF2B5EF4-FFF2-40B4-BE49-F238E27FC236}">
              <a16:creationId xmlns="" xmlns:a16="http://schemas.microsoft.com/office/drawing/2014/main" id="{00000000-0008-0000-0000-000068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60" name="Text Box 394744">
          <a:extLst>
            <a:ext uri="{FF2B5EF4-FFF2-40B4-BE49-F238E27FC236}">
              <a16:creationId xmlns="" xmlns:a16="http://schemas.microsoft.com/office/drawing/2014/main" id="{00000000-0008-0000-0000-000069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61" name="Text Box 394360">
          <a:extLst>
            <a:ext uri="{FF2B5EF4-FFF2-40B4-BE49-F238E27FC236}">
              <a16:creationId xmlns="" xmlns:a16="http://schemas.microsoft.com/office/drawing/2014/main" id="{00000000-0008-0000-0000-00006A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62" name="Text Box 394744">
          <a:extLst>
            <a:ext uri="{FF2B5EF4-FFF2-40B4-BE49-F238E27FC236}">
              <a16:creationId xmlns="" xmlns:a16="http://schemas.microsoft.com/office/drawing/2014/main" id="{00000000-0008-0000-0000-00006B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63" name="Text Box 394360">
          <a:extLst>
            <a:ext uri="{FF2B5EF4-FFF2-40B4-BE49-F238E27FC236}">
              <a16:creationId xmlns="" xmlns:a16="http://schemas.microsoft.com/office/drawing/2014/main" id="{00000000-0008-0000-0000-00006C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64" name="Text Box 394744">
          <a:extLst>
            <a:ext uri="{FF2B5EF4-FFF2-40B4-BE49-F238E27FC236}">
              <a16:creationId xmlns="" xmlns:a16="http://schemas.microsoft.com/office/drawing/2014/main" id="{00000000-0008-0000-0000-00006D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65" name="Text Box 394360">
          <a:extLst>
            <a:ext uri="{FF2B5EF4-FFF2-40B4-BE49-F238E27FC236}">
              <a16:creationId xmlns="" xmlns:a16="http://schemas.microsoft.com/office/drawing/2014/main" id="{00000000-0008-0000-0000-00006E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66" name="Text Box 394744">
          <a:extLst>
            <a:ext uri="{FF2B5EF4-FFF2-40B4-BE49-F238E27FC236}">
              <a16:creationId xmlns="" xmlns:a16="http://schemas.microsoft.com/office/drawing/2014/main" id="{00000000-0008-0000-0000-00006F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67" name="Text Box 394360">
          <a:extLst>
            <a:ext uri="{FF2B5EF4-FFF2-40B4-BE49-F238E27FC236}">
              <a16:creationId xmlns="" xmlns:a16="http://schemas.microsoft.com/office/drawing/2014/main" id="{00000000-0008-0000-0000-000070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68" name="Text Box 394744">
          <a:extLst>
            <a:ext uri="{FF2B5EF4-FFF2-40B4-BE49-F238E27FC236}">
              <a16:creationId xmlns="" xmlns:a16="http://schemas.microsoft.com/office/drawing/2014/main" id="{00000000-0008-0000-0000-000071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69" name="Text Box 394360">
          <a:extLst>
            <a:ext uri="{FF2B5EF4-FFF2-40B4-BE49-F238E27FC236}">
              <a16:creationId xmlns="" xmlns:a16="http://schemas.microsoft.com/office/drawing/2014/main" id="{00000000-0008-0000-0000-000072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70" name="Text Box 394744">
          <a:extLst>
            <a:ext uri="{FF2B5EF4-FFF2-40B4-BE49-F238E27FC236}">
              <a16:creationId xmlns="" xmlns:a16="http://schemas.microsoft.com/office/drawing/2014/main" id="{00000000-0008-0000-0000-000073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71" name="Text Box 394360">
          <a:extLst>
            <a:ext uri="{FF2B5EF4-FFF2-40B4-BE49-F238E27FC236}">
              <a16:creationId xmlns="" xmlns:a16="http://schemas.microsoft.com/office/drawing/2014/main" id="{00000000-0008-0000-0000-000074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72" name="Text Box 394744">
          <a:extLst>
            <a:ext uri="{FF2B5EF4-FFF2-40B4-BE49-F238E27FC236}">
              <a16:creationId xmlns="" xmlns:a16="http://schemas.microsoft.com/office/drawing/2014/main" id="{00000000-0008-0000-0000-000075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73" name="Text Box 394360">
          <a:extLst>
            <a:ext uri="{FF2B5EF4-FFF2-40B4-BE49-F238E27FC236}">
              <a16:creationId xmlns="" xmlns:a16="http://schemas.microsoft.com/office/drawing/2014/main" id="{00000000-0008-0000-0000-000076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74" name="Text Box 394744">
          <a:extLst>
            <a:ext uri="{FF2B5EF4-FFF2-40B4-BE49-F238E27FC236}">
              <a16:creationId xmlns="" xmlns:a16="http://schemas.microsoft.com/office/drawing/2014/main" id="{00000000-0008-0000-0000-000077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75" name="Text Box 394360">
          <a:extLst>
            <a:ext uri="{FF2B5EF4-FFF2-40B4-BE49-F238E27FC236}">
              <a16:creationId xmlns="" xmlns:a16="http://schemas.microsoft.com/office/drawing/2014/main" id="{00000000-0008-0000-0000-000078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76" name="Text Box 394744">
          <a:extLst>
            <a:ext uri="{FF2B5EF4-FFF2-40B4-BE49-F238E27FC236}">
              <a16:creationId xmlns="" xmlns:a16="http://schemas.microsoft.com/office/drawing/2014/main" id="{00000000-0008-0000-0000-000079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77" name="Text Box 394360">
          <a:extLst>
            <a:ext uri="{FF2B5EF4-FFF2-40B4-BE49-F238E27FC236}">
              <a16:creationId xmlns="" xmlns:a16="http://schemas.microsoft.com/office/drawing/2014/main" id="{00000000-0008-0000-0000-00007A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78" name="Text Box 394744">
          <a:extLst>
            <a:ext uri="{FF2B5EF4-FFF2-40B4-BE49-F238E27FC236}">
              <a16:creationId xmlns="" xmlns:a16="http://schemas.microsoft.com/office/drawing/2014/main" id="{00000000-0008-0000-0000-00007B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79" name="Text Box 394360">
          <a:extLst>
            <a:ext uri="{FF2B5EF4-FFF2-40B4-BE49-F238E27FC236}">
              <a16:creationId xmlns="" xmlns:a16="http://schemas.microsoft.com/office/drawing/2014/main" id="{00000000-0008-0000-0000-00007C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80" name="Text Box 394744">
          <a:extLst>
            <a:ext uri="{FF2B5EF4-FFF2-40B4-BE49-F238E27FC236}">
              <a16:creationId xmlns="" xmlns:a16="http://schemas.microsoft.com/office/drawing/2014/main" id="{00000000-0008-0000-0000-00007D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81" name="Text Box 394360">
          <a:extLst>
            <a:ext uri="{FF2B5EF4-FFF2-40B4-BE49-F238E27FC236}">
              <a16:creationId xmlns="" xmlns:a16="http://schemas.microsoft.com/office/drawing/2014/main" id="{00000000-0008-0000-0000-00007E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82" name="Text Box 394744">
          <a:extLst>
            <a:ext uri="{FF2B5EF4-FFF2-40B4-BE49-F238E27FC236}">
              <a16:creationId xmlns="" xmlns:a16="http://schemas.microsoft.com/office/drawing/2014/main" id="{00000000-0008-0000-0000-00007F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83" name="Text Box 394360">
          <a:extLst>
            <a:ext uri="{FF2B5EF4-FFF2-40B4-BE49-F238E27FC236}">
              <a16:creationId xmlns="" xmlns:a16="http://schemas.microsoft.com/office/drawing/2014/main" id="{00000000-0008-0000-0000-000080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84" name="Text Box 394744">
          <a:extLst>
            <a:ext uri="{FF2B5EF4-FFF2-40B4-BE49-F238E27FC236}">
              <a16:creationId xmlns="" xmlns:a16="http://schemas.microsoft.com/office/drawing/2014/main" id="{00000000-0008-0000-0000-000081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85" name="Text Box 394360">
          <a:extLst>
            <a:ext uri="{FF2B5EF4-FFF2-40B4-BE49-F238E27FC236}">
              <a16:creationId xmlns="" xmlns:a16="http://schemas.microsoft.com/office/drawing/2014/main" id="{00000000-0008-0000-0000-000082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86" name="Text Box 394744">
          <a:extLst>
            <a:ext uri="{FF2B5EF4-FFF2-40B4-BE49-F238E27FC236}">
              <a16:creationId xmlns="" xmlns:a16="http://schemas.microsoft.com/office/drawing/2014/main" id="{00000000-0008-0000-0000-000083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87" name="Text Box 394360">
          <a:extLst>
            <a:ext uri="{FF2B5EF4-FFF2-40B4-BE49-F238E27FC236}">
              <a16:creationId xmlns="" xmlns:a16="http://schemas.microsoft.com/office/drawing/2014/main" id="{00000000-0008-0000-0000-000084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88" name="Text Box 394744">
          <a:extLst>
            <a:ext uri="{FF2B5EF4-FFF2-40B4-BE49-F238E27FC236}">
              <a16:creationId xmlns="" xmlns:a16="http://schemas.microsoft.com/office/drawing/2014/main" id="{00000000-0008-0000-0000-000085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89" name="Text Box 394360">
          <a:extLst>
            <a:ext uri="{FF2B5EF4-FFF2-40B4-BE49-F238E27FC236}">
              <a16:creationId xmlns="" xmlns:a16="http://schemas.microsoft.com/office/drawing/2014/main" id="{00000000-0008-0000-0000-000086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90" name="Text Box 394744">
          <a:extLst>
            <a:ext uri="{FF2B5EF4-FFF2-40B4-BE49-F238E27FC236}">
              <a16:creationId xmlns="" xmlns:a16="http://schemas.microsoft.com/office/drawing/2014/main" id="{00000000-0008-0000-0000-000087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91" name="Text Box 394360">
          <a:extLst>
            <a:ext uri="{FF2B5EF4-FFF2-40B4-BE49-F238E27FC236}">
              <a16:creationId xmlns="" xmlns:a16="http://schemas.microsoft.com/office/drawing/2014/main" id="{00000000-0008-0000-0000-000088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92" name="Text Box 394744">
          <a:extLst>
            <a:ext uri="{FF2B5EF4-FFF2-40B4-BE49-F238E27FC236}">
              <a16:creationId xmlns="" xmlns:a16="http://schemas.microsoft.com/office/drawing/2014/main" id="{00000000-0008-0000-0000-000089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93" name="Text Box 394360">
          <a:extLst>
            <a:ext uri="{FF2B5EF4-FFF2-40B4-BE49-F238E27FC236}">
              <a16:creationId xmlns="" xmlns:a16="http://schemas.microsoft.com/office/drawing/2014/main" id="{00000000-0008-0000-0000-00008A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394" name="Text Box 394744">
          <a:extLst>
            <a:ext uri="{FF2B5EF4-FFF2-40B4-BE49-F238E27FC236}">
              <a16:creationId xmlns="" xmlns:a16="http://schemas.microsoft.com/office/drawing/2014/main" id="{00000000-0008-0000-0000-00008B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95" name="Text Box 394360">
          <a:extLst>
            <a:ext uri="{FF2B5EF4-FFF2-40B4-BE49-F238E27FC236}">
              <a16:creationId xmlns="" xmlns:a16="http://schemas.microsoft.com/office/drawing/2014/main" id="{00000000-0008-0000-0000-00008C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96" name="Text Box 394744">
          <a:extLst>
            <a:ext uri="{FF2B5EF4-FFF2-40B4-BE49-F238E27FC236}">
              <a16:creationId xmlns="" xmlns:a16="http://schemas.microsoft.com/office/drawing/2014/main" id="{00000000-0008-0000-0000-00008D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97" name="Text Box 394360">
          <a:extLst>
            <a:ext uri="{FF2B5EF4-FFF2-40B4-BE49-F238E27FC236}">
              <a16:creationId xmlns="" xmlns:a16="http://schemas.microsoft.com/office/drawing/2014/main" id="{00000000-0008-0000-0000-00008E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98" name="Text Box 394744">
          <a:extLst>
            <a:ext uri="{FF2B5EF4-FFF2-40B4-BE49-F238E27FC236}">
              <a16:creationId xmlns="" xmlns:a16="http://schemas.microsoft.com/office/drawing/2014/main" id="{00000000-0008-0000-0000-00008F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399" name="Text Box 394360">
          <a:extLst>
            <a:ext uri="{FF2B5EF4-FFF2-40B4-BE49-F238E27FC236}">
              <a16:creationId xmlns="" xmlns:a16="http://schemas.microsoft.com/office/drawing/2014/main" id="{00000000-0008-0000-0000-000090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00" name="Text Box 394744">
          <a:extLst>
            <a:ext uri="{FF2B5EF4-FFF2-40B4-BE49-F238E27FC236}">
              <a16:creationId xmlns="" xmlns:a16="http://schemas.microsoft.com/office/drawing/2014/main" id="{00000000-0008-0000-0000-000091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01" name="Text Box 394360">
          <a:extLst>
            <a:ext uri="{FF2B5EF4-FFF2-40B4-BE49-F238E27FC236}">
              <a16:creationId xmlns="" xmlns:a16="http://schemas.microsoft.com/office/drawing/2014/main" id="{00000000-0008-0000-0000-000092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02" name="Text Box 394744">
          <a:extLst>
            <a:ext uri="{FF2B5EF4-FFF2-40B4-BE49-F238E27FC236}">
              <a16:creationId xmlns="" xmlns:a16="http://schemas.microsoft.com/office/drawing/2014/main" id="{00000000-0008-0000-0000-000093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03" name="Text Box 394360">
          <a:extLst>
            <a:ext uri="{FF2B5EF4-FFF2-40B4-BE49-F238E27FC236}">
              <a16:creationId xmlns="" xmlns:a16="http://schemas.microsoft.com/office/drawing/2014/main" id="{00000000-0008-0000-0000-000094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04" name="Text Box 394744">
          <a:extLst>
            <a:ext uri="{FF2B5EF4-FFF2-40B4-BE49-F238E27FC236}">
              <a16:creationId xmlns="" xmlns:a16="http://schemas.microsoft.com/office/drawing/2014/main" id="{00000000-0008-0000-0000-000095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05" name="Text Box 394360">
          <a:extLst>
            <a:ext uri="{FF2B5EF4-FFF2-40B4-BE49-F238E27FC236}">
              <a16:creationId xmlns="" xmlns:a16="http://schemas.microsoft.com/office/drawing/2014/main" id="{00000000-0008-0000-0000-000096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06" name="Text Box 394744">
          <a:extLst>
            <a:ext uri="{FF2B5EF4-FFF2-40B4-BE49-F238E27FC236}">
              <a16:creationId xmlns="" xmlns:a16="http://schemas.microsoft.com/office/drawing/2014/main" id="{00000000-0008-0000-0000-000097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07" name="Text Box 394360">
          <a:extLst>
            <a:ext uri="{FF2B5EF4-FFF2-40B4-BE49-F238E27FC236}">
              <a16:creationId xmlns="" xmlns:a16="http://schemas.microsoft.com/office/drawing/2014/main" id="{00000000-0008-0000-0000-000098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08" name="Text Box 394744">
          <a:extLst>
            <a:ext uri="{FF2B5EF4-FFF2-40B4-BE49-F238E27FC236}">
              <a16:creationId xmlns="" xmlns:a16="http://schemas.microsoft.com/office/drawing/2014/main" id="{00000000-0008-0000-0000-000099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09" name="Text Box 394360">
          <a:extLst>
            <a:ext uri="{FF2B5EF4-FFF2-40B4-BE49-F238E27FC236}">
              <a16:creationId xmlns="" xmlns:a16="http://schemas.microsoft.com/office/drawing/2014/main" id="{00000000-0008-0000-0000-00009A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10" name="Text Box 394744">
          <a:extLst>
            <a:ext uri="{FF2B5EF4-FFF2-40B4-BE49-F238E27FC236}">
              <a16:creationId xmlns="" xmlns:a16="http://schemas.microsoft.com/office/drawing/2014/main" id="{00000000-0008-0000-0000-00009B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11" name="Text Box 394360">
          <a:extLst>
            <a:ext uri="{FF2B5EF4-FFF2-40B4-BE49-F238E27FC236}">
              <a16:creationId xmlns="" xmlns:a16="http://schemas.microsoft.com/office/drawing/2014/main" id="{00000000-0008-0000-0000-00009C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12" name="Text Box 394744">
          <a:extLst>
            <a:ext uri="{FF2B5EF4-FFF2-40B4-BE49-F238E27FC236}">
              <a16:creationId xmlns="" xmlns:a16="http://schemas.microsoft.com/office/drawing/2014/main" id="{00000000-0008-0000-0000-00009D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13" name="Text Box 394360">
          <a:extLst>
            <a:ext uri="{FF2B5EF4-FFF2-40B4-BE49-F238E27FC236}">
              <a16:creationId xmlns="" xmlns:a16="http://schemas.microsoft.com/office/drawing/2014/main" id="{00000000-0008-0000-0000-00009E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14" name="Text Box 394744">
          <a:extLst>
            <a:ext uri="{FF2B5EF4-FFF2-40B4-BE49-F238E27FC236}">
              <a16:creationId xmlns="" xmlns:a16="http://schemas.microsoft.com/office/drawing/2014/main" id="{00000000-0008-0000-0000-00009F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15" name="Text Box 394360">
          <a:extLst>
            <a:ext uri="{FF2B5EF4-FFF2-40B4-BE49-F238E27FC236}">
              <a16:creationId xmlns="" xmlns:a16="http://schemas.microsoft.com/office/drawing/2014/main" id="{00000000-0008-0000-0000-0000A0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16" name="Text Box 394744">
          <a:extLst>
            <a:ext uri="{FF2B5EF4-FFF2-40B4-BE49-F238E27FC236}">
              <a16:creationId xmlns="" xmlns:a16="http://schemas.microsoft.com/office/drawing/2014/main" id="{00000000-0008-0000-0000-0000A1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17" name="Text Box 394360">
          <a:extLst>
            <a:ext uri="{FF2B5EF4-FFF2-40B4-BE49-F238E27FC236}">
              <a16:creationId xmlns="" xmlns:a16="http://schemas.microsoft.com/office/drawing/2014/main" id="{00000000-0008-0000-0000-0000A2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18" name="Text Box 394744">
          <a:extLst>
            <a:ext uri="{FF2B5EF4-FFF2-40B4-BE49-F238E27FC236}">
              <a16:creationId xmlns="" xmlns:a16="http://schemas.microsoft.com/office/drawing/2014/main" id="{00000000-0008-0000-0000-0000A3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19" name="Text Box 394360">
          <a:extLst>
            <a:ext uri="{FF2B5EF4-FFF2-40B4-BE49-F238E27FC236}">
              <a16:creationId xmlns="" xmlns:a16="http://schemas.microsoft.com/office/drawing/2014/main" id="{00000000-0008-0000-0000-0000A4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20" name="Text Box 394744">
          <a:extLst>
            <a:ext uri="{FF2B5EF4-FFF2-40B4-BE49-F238E27FC236}">
              <a16:creationId xmlns="" xmlns:a16="http://schemas.microsoft.com/office/drawing/2014/main" id="{00000000-0008-0000-0000-0000A5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21" name="Text Box 394360">
          <a:extLst>
            <a:ext uri="{FF2B5EF4-FFF2-40B4-BE49-F238E27FC236}">
              <a16:creationId xmlns="" xmlns:a16="http://schemas.microsoft.com/office/drawing/2014/main" id="{00000000-0008-0000-0000-0000A6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22" name="Text Box 394744">
          <a:extLst>
            <a:ext uri="{FF2B5EF4-FFF2-40B4-BE49-F238E27FC236}">
              <a16:creationId xmlns="" xmlns:a16="http://schemas.microsoft.com/office/drawing/2014/main" id="{00000000-0008-0000-0000-0000A7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23" name="Text Box 394360">
          <a:extLst>
            <a:ext uri="{FF2B5EF4-FFF2-40B4-BE49-F238E27FC236}">
              <a16:creationId xmlns="" xmlns:a16="http://schemas.microsoft.com/office/drawing/2014/main" id="{00000000-0008-0000-0000-0000A8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24" name="Text Box 394744">
          <a:extLst>
            <a:ext uri="{FF2B5EF4-FFF2-40B4-BE49-F238E27FC236}">
              <a16:creationId xmlns="" xmlns:a16="http://schemas.microsoft.com/office/drawing/2014/main" id="{00000000-0008-0000-0000-0000A9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25" name="Text Box 394744">
          <a:extLst>
            <a:ext uri="{FF2B5EF4-FFF2-40B4-BE49-F238E27FC236}">
              <a16:creationId xmlns="" xmlns:a16="http://schemas.microsoft.com/office/drawing/2014/main" id="{00000000-0008-0000-0000-0000AA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26" name="Text Box 394360">
          <a:extLst>
            <a:ext uri="{FF2B5EF4-FFF2-40B4-BE49-F238E27FC236}">
              <a16:creationId xmlns="" xmlns:a16="http://schemas.microsoft.com/office/drawing/2014/main" id="{00000000-0008-0000-0000-0000AB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27" name="Text Box 394744">
          <a:extLst>
            <a:ext uri="{FF2B5EF4-FFF2-40B4-BE49-F238E27FC236}">
              <a16:creationId xmlns="" xmlns:a16="http://schemas.microsoft.com/office/drawing/2014/main" id="{00000000-0008-0000-0000-0000AC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28" name="Text Box 394360">
          <a:extLst>
            <a:ext uri="{FF2B5EF4-FFF2-40B4-BE49-F238E27FC236}">
              <a16:creationId xmlns="" xmlns:a16="http://schemas.microsoft.com/office/drawing/2014/main" id="{00000000-0008-0000-0000-0000AD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29" name="Text Box 394744">
          <a:extLst>
            <a:ext uri="{FF2B5EF4-FFF2-40B4-BE49-F238E27FC236}">
              <a16:creationId xmlns="" xmlns:a16="http://schemas.microsoft.com/office/drawing/2014/main" id="{00000000-0008-0000-0000-0000AE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30" name="Text Box 394360">
          <a:extLst>
            <a:ext uri="{FF2B5EF4-FFF2-40B4-BE49-F238E27FC236}">
              <a16:creationId xmlns="" xmlns:a16="http://schemas.microsoft.com/office/drawing/2014/main" id="{00000000-0008-0000-0000-0000AF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31" name="Text Box 394744">
          <a:extLst>
            <a:ext uri="{FF2B5EF4-FFF2-40B4-BE49-F238E27FC236}">
              <a16:creationId xmlns="" xmlns:a16="http://schemas.microsoft.com/office/drawing/2014/main" id="{00000000-0008-0000-0000-0000B0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32" name="Text Box 394360">
          <a:extLst>
            <a:ext uri="{FF2B5EF4-FFF2-40B4-BE49-F238E27FC236}">
              <a16:creationId xmlns="" xmlns:a16="http://schemas.microsoft.com/office/drawing/2014/main" id="{00000000-0008-0000-0000-0000B1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33" name="Text Box 394744">
          <a:extLst>
            <a:ext uri="{FF2B5EF4-FFF2-40B4-BE49-F238E27FC236}">
              <a16:creationId xmlns="" xmlns:a16="http://schemas.microsoft.com/office/drawing/2014/main" id="{00000000-0008-0000-0000-0000B2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34" name="Text Box 394360">
          <a:extLst>
            <a:ext uri="{FF2B5EF4-FFF2-40B4-BE49-F238E27FC236}">
              <a16:creationId xmlns="" xmlns:a16="http://schemas.microsoft.com/office/drawing/2014/main" id="{00000000-0008-0000-0000-0000B3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35" name="Text Box 394744">
          <a:extLst>
            <a:ext uri="{FF2B5EF4-FFF2-40B4-BE49-F238E27FC236}">
              <a16:creationId xmlns="" xmlns:a16="http://schemas.microsoft.com/office/drawing/2014/main" id="{00000000-0008-0000-0000-0000B4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36" name="Text Box 394360">
          <a:extLst>
            <a:ext uri="{FF2B5EF4-FFF2-40B4-BE49-F238E27FC236}">
              <a16:creationId xmlns="" xmlns:a16="http://schemas.microsoft.com/office/drawing/2014/main" id="{00000000-0008-0000-0000-0000B5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37" name="Text Box 394744">
          <a:extLst>
            <a:ext uri="{FF2B5EF4-FFF2-40B4-BE49-F238E27FC236}">
              <a16:creationId xmlns="" xmlns:a16="http://schemas.microsoft.com/office/drawing/2014/main" id="{00000000-0008-0000-0000-0000B6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38" name="Text Box 394360">
          <a:extLst>
            <a:ext uri="{FF2B5EF4-FFF2-40B4-BE49-F238E27FC236}">
              <a16:creationId xmlns="" xmlns:a16="http://schemas.microsoft.com/office/drawing/2014/main" id="{00000000-0008-0000-0000-0000B7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39" name="Text Box 394744">
          <a:extLst>
            <a:ext uri="{FF2B5EF4-FFF2-40B4-BE49-F238E27FC236}">
              <a16:creationId xmlns="" xmlns:a16="http://schemas.microsoft.com/office/drawing/2014/main" id="{00000000-0008-0000-0000-0000B8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40" name="Text Box 394360">
          <a:extLst>
            <a:ext uri="{FF2B5EF4-FFF2-40B4-BE49-F238E27FC236}">
              <a16:creationId xmlns="" xmlns:a16="http://schemas.microsoft.com/office/drawing/2014/main" id="{00000000-0008-0000-0000-0000B9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41" name="Text Box 394744">
          <a:extLst>
            <a:ext uri="{FF2B5EF4-FFF2-40B4-BE49-F238E27FC236}">
              <a16:creationId xmlns="" xmlns:a16="http://schemas.microsoft.com/office/drawing/2014/main" id="{00000000-0008-0000-0000-0000BA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42" name="Text Box 394360">
          <a:extLst>
            <a:ext uri="{FF2B5EF4-FFF2-40B4-BE49-F238E27FC236}">
              <a16:creationId xmlns="" xmlns:a16="http://schemas.microsoft.com/office/drawing/2014/main" id="{00000000-0008-0000-0000-0000BB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43" name="Text Box 394744">
          <a:extLst>
            <a:ext uri="{FF2B5EF4-FFF2-40B4-BE49-F238E27FC236}">
              <a16:creationId xmlns="" xmlns:a16="http://schemas.microsoft.com/office/drawing/2014/main" id="{00000000-0008-0000-0000-0000BC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44" name="Text Box 394360">
          <a:extLst>
            <a:ext uri="{FF2B5EF4-FFF2-40B4-BE49-F238E27FC236}">
              <a16:creationId xmlns="" xmlns:a16="http://schemas.microsoft.com/office/drawing/2014/main" id="{00000000-0008-0000-0000-0000BD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45" name="Text Box 394744">
          <a:extLst>
            <a:ext uri="{FF2B5EF4-FFF2-40B4-BE49-F238E27FC236}">
              <a16:creationId xmlns="" xmlns:a16="http://schemas.microsoft.com/office/drawing/2014/main" id="{00000000-0008-0000-0000-0000BE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46" name="Text Box 394360">
          <a:extLst>
            <a:ext uri="{FF2B5EF4-FFF2-40B4-BE49-F238E27FC236}">
              <a16:creationId xmlns="" xmlns:a16="http://schemas.microsoft.com/office/drawing/2014/main" id="{00000000-0008-0000-0000-0000BF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47" name="Text Box 394744">
          <a:extLst>
            <a:ext uri="{FF2B5EF4-FFF2-40B4-BE49-F238E27FC236}">
              <a16:creationId xmlns="" xmlns:a16="http://schemas.microsoft.com/office/drawing/2014/main" id="{00000000-0008-0000-0000-0000C0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48" name="Text Box 394360">
          <a:extLst>
            <a:ext uri="{FF2B5EF4-FFF2-40B4-BE49-F238E27FC236}">
              <a16:creationId xmlns="" xmlns:a16="http://schemas.microsoft.com/office/drawing/2014/main" id="{00000000-0008-0000-0000-0000C1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49" name="Text Box 394744">
          <a:extLst>
            <a:ext uri="{FF2B5EF4-FFF2-40B4-BE49-F238E27FC236}">
              <a16:creationId xmlns="" xmlns:a16="http://schemas.microsoft.com/office/drawing/2014/main" id="{00000000-0008-0000-0000-0000C2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50" name="Text Box 394360">
          <a:extLst>
            <a:ext uri="{FF2B5EF4-FFF2-40B4-BE49-F238E27FC236}">
              <a16:creationId xmlns="" xmlns:a16="http://schemas.microsoft.com/office/drawing/2014/main" id="{00000000-0008-0000-0000-0000C3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51" name="Text Box 394744">
          <a:extLst>
            <a:ext uri="{FF2B5EF4-FFF2-40B4-BE49-F238E27FC236}">
              <a16:creationId xmlns="" xmlns:a16="http://schemas.microsoft.com/office/drawing/2014/main" id="{00000000-0008-0000-0000-0000C4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52" name="Text Box 394360">
          <a:extLst>
            <a:ext uri="{FF2B5EF4-FFF2-40B4-BE49-F238E27FC236}">
              <a16:creationId xmlns="" xmlns:a16="http://schemas.microsoft.com/office/drawing/2014/main" id="{00000000-0008-0000-0000-0000C5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53" name="Text Box 394744">
          <a:extLst>
            <a:ext uri="{FF2B5EF4-FFF2-40B4-BE49-F238E27FC236}">
              <a16:creationId xmlns="" xmlns:a16="http://schemas.microsoft.com/office/drawing/2014/main" id="{00000000-0008-0000-0000-0000C6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54" name="Text Box 394360">
          <a:extLst>
            <a:ext uri="{FF2B5EF4-FFF2-40B4-BE49-F238E27FC236}">
              <a16:creationId xmlns="" xmlns:a16="http://schemas.microsoft.com/office/drawing/2014/main" id="{00000000-0008-0000-0000-0000C7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55" name="Text Box 394744">
          <a:extLst>
            <a:ext uri="{FF2B5EF4-FFF2-40B4-BE49-F238E27FC236}">
              <a16:creationId xmlns="" xmlns:a16="http://schemas.microsoft.com/office/drawing/2014/main" id="{00000000-0008-0000-0000-0000C8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56" name="Text Box 394360">
          <a:extLst>
            <a:ext uri="{FF2B5EF4-FFF2-40B4-BE49-F238E27FC236}">
              <a16:creationId xmlns="" xmlns:a16="http://schemas.microsoft.com/office/drawing/2014/main" id="{00000000-0008-0000-0000-0000C9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57" name="Text Box 394744">
          <a:extLst>
            <a:ext uri="{FF2B5EF4-FFF2-40B4-BE49-F238E27FC236}">
              <a16:creationId xmlns="" xmlns:a16="http://schemas.microsoft.com/office/drawing/2014/main" id="{00000000-0008-0000-0000-0000CA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58" name="Text Box 394360">
          <a:extLst>
            <a:ext uri="{FF2B5EF4-FFF2-40B4-BE49-F238E27FC236}">
              <a16:creationId xmlns="" xmlns:a16="http://schemas.microsoft.com/office/drawing/2014/main" id="{00000000-0008-0000-0000-0000CB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59" name="Text Box 394744">
          <a:extLst>
            <a:ext uri="{FF2B5EF4-FFF2-40B4-BE49-F238E27FC236}">
              <a16:creationId xmlns="" xmlns:a16="http://schemas.microsoft.com/office/drawing/2014/main" id="{00000000-0008-0000-0000-0000CC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60" name="Text Box 394360">
          <a:extLst>
            <a:ext uri="{FF2B5EF4-FFF2-40B4-BE49-F238E27FC236}">
              <a16:creationId xmlns="" xmlns:a16="http://schemas.microsoft.com/office/drawing/2014/main" id="{00000000-0008-0000-0000-0000CD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61" name="Text Box 394744">
          <a:extLst>
            <a:ext uri="{FF2B5EF4-FFF2-40B4-BE49-F238E27FC236}">
              <a16:creationId xmlns="" xmlns:a16="http://schemas.microsoft.com/office/drawing/2014/main" id="{00000000-0008-0000-0000-0000CE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62" name="Text Box 394360">
          <a:extLst>
            <a:ext uri="{FF2B5EF4-FFF2-40B4-BE49-F238E27FC236}">
              <a16:creationId xmlns="" xmlns:a16="http://schemas.microsoft.com/office/drawing/2014/main" id="{00000000-0008-0000-0000-0000CF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63" name="Text Box 394744">
          <a:extLst>
            <a:ext uri="{FF2B5EF4-FFF2-40B4-BE49-F238E27FC236}">
              <a16:creationId xmlns="" xmlns:a16="http://schemas.microsoft.com/office/drawing/2014/main" id="{00000000-0008-0000-0000-0000D0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64" name="Text Box 394360">
          <a:extLst>
            <a:ext uri="{FF2B5EF4-FFF2-40B4-BE49-F238E27FC236}">
              <a16:creationId xmlns="" xmlns:a16="http://schemas.microsoft.com/office/drawing/2014/main" id="{00000000-0008-0000-0000-0000D1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65" name="Text Box 394744">
          <a:extLst>
            <a:ext uri="{FF2B5EF4-FFF2-40B4-BE49-F238E27FC236}">
              <a16:creationId xmlns="" xmlns:a16="http://schemas.microsoft.com/office/drawing/2014/main" id="{00000000-0008-0000-0000-0000D2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66" name="Text Box 394360">
          <a:extLst>
            <a:ext uri="{FF2B5EF4-FFF2-40B4-BE49-F238E27FC236}">
              <a16:creationId xmlns="" xmlns:a16="http://schemas.microsoft.com/office/drawing/2014/main" id="{00000000-0008-0000-0000-0000D3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67" name="Text Box 394744">
          <a:extLst>
            <a:ext uri="{FF2B5EF4-FFF2-40B4-BE49-F238E27FC236}">
              <a16:creationId xmlns="" xmlns:a16="http://schemas.microsoft.com/office/drawing/2014/main" id="{00000000-0008-0000-0000-0000D4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68" name="Text Box 394360">
          <a:extLst>
            <a:ext uri="{FF2B5EF4-FFF2-40B4-BE49-F238E27FC236}">
              <a16:creationId xmlns="" xmlns:a16="http://schemas.microsoft.com/office/drawing/2014/main" id="{00000000-0008-0000-0000-0000D5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69" name="Text Box 394744">
          <a:extLst>
            <a:ext uri="{FF2B5EF4-FFF2-40B4-BE49-F238E27FC236}">
              <a16:creationId xmlns="" xmlns:a16="http://schemas.microsoft.com/office/drawing/2014/main" id="{00000000-0008-0000-0000-0000D6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70" name="Text Box 394360">
          <a:extLst>
            <a:ext uri="{FF2B5EF4-FFF2-40B4-BE49-F238E27FC236}">
              <a16:creationId xmlns="" xmlns:a16="http://schemas.microsoft.com/office/drawing/2014/main" id="{00000000-0008-0000-0000-0000D7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71" name="Text Box 394744">
          <a:extLst>
            <a:ext uri="{FF2B5EF4-FFF2-40B4-BE49-F238E27FC236}">
              <a16:creationId xmlns="" xmlns:a16="http://schemas.microsoft.com/office/drawing/2014/main" id="{00000000-0008-0000-0000-0000D8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472" name="Text Box 394360">
          <a:extLst>
            <a:ext uri="{FF2B5EF4-FFF2-40B4-BE49-F238E27FC236}">
              <a16:creationId xmlns="" xmlns:a16="http://schemas.microsoft.com/office/drawing/2014/main" id="{00000000-0008-0000-0000-0000D90A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473" name="Text Box 394744">
          <a:extLst>
            <a:ext uri="{FF2B5EF4-FFF2-40B4-BE49-F238E27FC236}">
              <a16:creationId xmlns="" xmlns:a16="http://schemas.microsoft.com/office/drawing/2014/main" id="{00000000-0008-0000-0000-0000DA0A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474" name="Text Box 394360">
          <a:extLst>
            <a:ext uri="{FF2B5EF4-FFF2-40B4-BE49-F238E27FC236}">
              <a16:creationId xmlns="" xmlns:a16="http://schemas.microsoft.com/office/drawing/2014/main" id="{00000000-0008-0000-0000-0000DB0A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475" name="Text Box 394744">
          <a:extLst>
            <a:ext uri="{FF2B5EF4-FFF2-40B4-BE49-F238E27FC236}">
              <a16:creationId xmlns="" xmlns:a16="http://schemas.microsoft.com/office/drawing/2014/main" id="{00000000-0008-0000-0000-0000DC0A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476" name="Text Box 394360">
          <a:extLst>
            <a:ext uri="{FF2B5EF4-FFF2-40B4-BE49-F238E27FC236}">
              <a16:creationId xmlns="" xmlns:a16="http://schemas.microsoft.com/office/drawing/2014/main" id="{00000000-0008-0000-0000-0000DD0A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477" name="Text Box 394744">
          <a:extLst>
            <a:ext uri="{FF2B5EF4-FFF2-40B4-BE49-F238E27FC236}">
              <a16:creationId xmlns="" xmlns:a16="http://schemas.microsoft.com/office/drawing/2014/main" id="{00000000-0008-0000-0000-0000DE0A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78" name="Text Box 394360">
          <a:extLst>
            <a:ext uri="{FF2B5EF4-FFF2-40B4-BE49-F238E27FC236}">
              <a16:creationId xmlns="" xmlns:a16="http://schemas.microsoft.com/office/drawing/2014/main" id="{00000000-0008-0000-0000-0000DF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79" name="Text Box 394744">
          <a:extLst>
            <a:ext uri="{FF2B5EF4-FFF2-40B4-BE49-F238E27FC236}">
              <a16:creationId xmlns="" xmlns:a16="http://schemas.microsoft.com/office/drawing/2014/main" id="{00000000-0008-0000-0000-0000E0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80" name="Text Box 394360">
          <a:extLst>
            <a:ext uri="{FF2B5EF4-FFF2-40B4-BE49-F238E27FC236}">
              <a16:creationId xmlns="" xmlns:a16="http://schemas.microsoft.com/office/drawing/2014/main" id="{00000000-0008-0000-0000-0000E1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81" name="Text Box 394744">
          <a:extLst>
            <a:ext uri="{FF2B5EF4-FFF2-40B4-BE49-F238E27FC236}">
              <a16:creationId xmlns="" xmlns:a16="http://schemas.microsoft.com/office/drawing/2014/main" id="{00000000-0008-0000-0000-0000E2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82" name="Text Box 394360">
          <a:extLst>
            <a:ext uri="{FF2B5EF4-FFF2-40B4-BE49-F238E27FC236}">
              <a16:creationId xmlns="" xmlns:a16="http://schemas.microsoft.com/office/drawing/2014/main" id="{00000000-0008-0000-0000-0000E3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83" name="Text Box 394744">
          <a:extLst>
            <a:ext uri="{FF2B5EF4-FFF2-40B4-BE49-F238E27FC236}">
              <a16:creationId xmlns="" xmlns:a16="http://schemas.microsoft.com/office/drawing/2014/main" id="{00000000-0008-0000-0000-0000E4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84" name="Text Box 394360">
          <a:extLst>
            <a:ext uri="{FF2B5EF4-FFF2-40B4-BE49-F238E27FC236}">
              <a16:creationId xmlns="" xmlns:a16="http://schemas.microsoft.com/office/drawing/2014/main" id="{00000000-0008-0000-0000-0000E5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85" name="Text Box 394744">
          <a:extLst>
            <a:ext uri="{FF2B5EF4-FFF2-40B4-BE49-F238E27FC236}">
              <a16:creationId xmlns="" xmlns:a16="http://schemas.microsoft.com/office/drawing/2014/main" id="{00000000-0008-0000-0000-0000E6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86" name="Text Box 394360">
          <a:extLst>
            <a:ext uri="{FF2B5EF4-FFF2-40B4-BE49-F238E27FC236}">
              <a16:creationId xmlns="" xmlns:a16="http://schemas.microsoft.com/office/drawing/2014/main" id="{00000000-0008-0000-0000-0000E7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87" name="Text Box 394744">
          <a:extLst>
            <a:ext uri="{FF2B5EF4-FFF2-40B4-BE49-F238E27FC236}">
              <a16:creationId xmlns="" xmlns:a16="http://schemas.microsoft.com/office/drawing/2014/main" id="{00000000-0008-0000-0000-0000E8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88" name="Text Box 394360">
          <a:extLst>
            <a:ext uri="{FF2B5EF4-FFF2-40B4-BE49-F238E27FC236}">
              <a16:creationId xmlns="" xmlns:a16="http://schemas.microsoft.com/office/drawing/2014/main" id="{00000000-0008-0000-0000-0000E9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89" name="Text Box 394744">
          <a:extLst>
            <a:ext uri="{FF2B5EF4-FFF2-40B4-BE49-F238E27FC236}">
              <a16:creationId xmlns="" xmlns:a16="http://schemas.microsoft.com/office/drawing/2014/main" id="{00000000-0008-0000-0000-0000EA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90" name="Text Box 394360">
          <a:extLst>
            <a:ext uri="{FF2B5EF4-FFF2-40B4-BE49-F238E27FC236}">
              <a16:creationId xmlns="" xmlns:a16="http://schemas.microsoft.com/office/drawing/2014/main" id="{00000000-0008-0000-0000-0000EB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91" name="Text Box 394744">
          <a:extLst>
            <a:ext uri="{FF2B5EF4-FFF2-40B4-BE49-F238E27FC236}">
              <a16:creationId xmlns="" xmlns:a16="http://schemas.microsoft.com/office/drawing/2014/main" id="{00000000-0008-0000-0000-0000EC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92" name="Text Box 394360">
          <a:extLst>
            <a:ext uri="{FF2B5EF4-FFF2-40B4-BE49-F238E27FC236}">
              <a16:creationId xmlns="" xmlns:a16="http://schemas.microsoft.com/office/drawing/2014/main" id="{00000000-0008-0000-0000-0000ED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93" name="Text Box 394744">
          <a:extLst>
            <a:ext uri="{FF2B5EF4-FFF2-40B4-BE49-F238E27FC236}">
              <a16:creationId xmlns="" xmlns:a16="http://schemas.microsoft.com/office/drawing/2014/main" id="{00000000-0008-0000-0000-0000EE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94" name="Text Box 394360">
          <a:extLst>
            <a:ext uri="{FF2B5EF4-FFF2-40B4-BE49-F238E27FC236}">
              <a16:creationId xmlns="" xmlns:a16="http://schemas.microsoft.com/office/drawing/2014/main" id="{00000000-0008-0000-0000-0000EF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495" name="Text Box 394744">
          <a:extLst>
            <a:ext uri="{FF2B5EF4-FFF2-40B4-BE49-F238E27FC236}">
              <a16:creationId xmlns="" xmlns:a16="http://schemas.microsoft.com/office/drawing/2014/main" id="{00000000-0008-0000-0000-0000F0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96" name="Text Box 394360">
          <a:extLst>
            <a:ext uri="{FF2B5EF4-FFF2-40B4-BE49-F238E27FC236}">
              <a16:creationId xmlns="" xmlns:a16="http://schemas.microsoft.com/office/drawing/2014/main" id="{00000000-0008-0000-0000-0000F1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97" name="Text Box 394744">
          <a:extLst>
            <a:ext uri="{FF2B5EF4-FFF2-40B4-BE49-F238E27FC236}">
              <a16:creationId xmlns="" xmlns:a16="http://schemas.microsoft.com/office/drawing/2014/main" id="{00000000-0008-0000-0000-0000F2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98" name="Text Box 394360">
          <a:extLst>
            <a:ext uri="{FF2B5EF4-FFF2-40B4-BE49-F238E27FC236}">
              <a16:creationId xmlns="" xmlns:a16="http://schemas.microsoft.com/office/drawing/2014/main" id="{00000000-0008-0000-0000-0000F3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499" name="Text Box 394744">
          <a:extLst>
            <a:ext uri="{FF2B5EF4-FFF2-40B4-BE49-F238E27FC236}">
              <a16:creationId xmlns="" xmlns:a16="http://schemas.microsoft.com/office/drawing/2014/main" id="{00000000-0008-0000-0000-0000F4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00" name="Text Box 394360">
          <a:extLst>
            <a:ext uri="{FF2B5EF4-FFF2-40B4-BE49-F238E27FC236}">
              <a16:creationId xmlns="" xmlns:a16="http://schemas.microsoft.com/office/drawing/2014/main" id="{00000000-0008-0000-0000-0000F5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01" name="Text Box 394744">
          <a:extLst>
            <a:ext uri="{FF2B5EF4-FFF2-40B4-BE49-F238E27FC236}">
              <a16:creationId xmlns="" xmlns:a16="http://schemas.microsoft.com/office/drawing/2014/main" id="{00000000-0008-0000-0000-0000F6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02" name="Text Box 394360">
          <a:extLst>
            <a:ext uri="{FF2B5EF4-FFF2-40B4-BE49-F238E27FC236}">
              <a16:creationId xmlns="" xmlns:a16="http://schemas.microsoft.com/office/drawing/2014/main" id="{00000000-0008-0000-0000-0000F7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03" name="Text Box 394744">
          <a:extLst>
            <a:ext uri="{FF2B5EF4-FFF2-40B4-BE49-F238E27FC236}">
              <a16:creationId xmlns="" xmlns:a16="http://schemas.microsoft.com/office/drawing/2014/main" id="{00000000-0008-0000-0000-0000F8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04" name="Text Box 394360">
          <a:extLst>
            <a:ext uri="{FF2B5EF4-FFF2-40B4-BE49-F238E27FC236}">
              <a16:creationId xmlns="" xmlns:a16="http://schemas.microsoft.com/office/drawing/2014/main" id="{00000000-0008-0000-0000-0000F9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05" name="Text Box 394744">
          <a:extLst>
            <a:ext uri="{FF2B5EF4-FFF2-40B4-BE49-F238E27FC236}">
              <a16:creationId xmlns="" xmlns:a16="http://schemas.microsoft.com/office/drawing/2014/main" id="{00000000-0008-0000-0000-0000FA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06" name="Text Box 394360">
          <a:extLst>
            <a:ext uri="{FF2B5EF4-FFF2-40B4-BE49-F238E27FC236}">
              <a16:creationId xmlns="" xmlns:a16="http://schemas.microsoft.com/office/drawing/2014/main" id="{00000000-0008-0000-0000-0000FB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07" name="Text Box 394744">
          <a:extLst>
            <a:ext uri="{FF2B5EF4-FFF2-40B4-BE49-F238E27FC236}">
              <a16:creationId xmlns="" xmlns:a16="http://schemas.microsoft.com/office/drawing/2014/main" id="{00000000-0008-0000-0000-0000FC0A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08" name="Text Box 394360">
          <a:extLst>
            <a:ext uri="{FF2B5EF4-FFF2-40B4-BE49-F238E27FC236}">
              <a16:creationId xmlns="" xmlns:a16="http://schemas.microsoft.com/office/drawing/2014/main" id="{00000000-0008-0000-0000-0000FD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09" name="Text Box 394744">
          <a:extLst>
            <a:ext uri="{FF2B5EF4-FFF2-40B4-BE49-F238E27FC236}">
              <a16:creationId xmlns="" xmlns:a16="http://schemas.microsoft.com/office/drawing/2014/main" id="{00000000-0008-0000-0000-0000FE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10" name="Text Box 394360">
          <a:extLst>
            <a:ext uri="{FF2B5EF4-FFF2-40B4-BE49-F238E27FC236}">
              <a16:creationId xmlns="" xmlns:a16="http://schemas.microsoft.com/office/drawing/2014/main" id="{00000000-0008-0000-0000-0000FF0A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11" name="Text Box 394744">
          <a:extLst>
            <a:ext uri="{FF2B5EF4-FFF2-40B4-BE49-F238E27FC236}">
              <a16:creationId xmlns="" xmlns:a16="http://schemas.microsoft.com/office/drawing/2014/main" id="{00000000-0008-0000-0000-000000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12" name="Text Box 394360">
          <a:extLst>
            <a:ext uri="{FF2B5EF4-FFF2-40B4-BE49-F238E27FC236}">
              <a16:creationId xmlns="" xmlns:a16="http://schemas.microsoft.com/office/drawing/2014/main" id="{00000000-0008-0000-0000-000001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13" name="Text Box 394744">
          <a:extLst>
            <a:ext uri="{FF2B5EF4-FFF2-40B4-BE49-F238E27FC236}">
              <a16:creationId xmlns="" xmlns:a16="http://schemas.microsoft.com/office/drawing/2014/main" id="{00000000-0008-0000-0000-000002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14" name="Text Box 394360">
          <a:extLst>
            <a:ext uri="{FF2B5EF4-FFF2-40B4-BE49-F238E27FC236}">
              <a16:creationId xmlns="" xmlns:a16="http://schemas.microsoft.com/office/drawing/2014/main" id="{00000000-0008-0000-0000-000003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15" name="Text Box 394744">
          <a:extLst>
            <a:ext uri="{FF2B5EF4-FFF2-40B4-BE49-F238E27FC236}">
              <a16:creationId xmlns="" xmlns:a16="http://schemas.microsoft.com/office/drawing/2014/main" id="{00000000-0008-0000-0000-000004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16" name="Text Box 394360">
          <a:extLst>
            <a:ext uri="{FF2B5EF4-FFF2-40B4-BE49-F238E27FC236}">
              <a16:creationId xmlns="" xmlns:a16="http://schemas.microsoft.com/office/drawing/2014/main" id="{00000000-0008-0000-0000-000005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17" name="Text Box 394744">
          <a:extLst>
            <a:ext uri="{FF2B5EF4-FFF2-40B4-BE49-F238E27FC236}">
              <a16:creationId xmlns="" xmlns:a16="http://schemas.microsoft.com/office/drawing/2014/main" id="{00000000-0008-0000-0000-000006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18" name="Text Box 394360">
          <a:extLst>
            <a:ext uri="{FF2B5EF4-FFF2-40B4-BE49-F238E27FC236}">
              <a16:creationId xmlns="" xmlns:a16="http://schemas.microsoft.com/office/drawing/2014/main" id="{00000000-0008-0000-0000-000007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19" name="Text Box 394744">
          <a:extLst>
            <a:ext uri="{FF2B5EF4-FFF2-40B4-BE49-F238E27FC236}">
              <a16:creationId xmlns="" xmlns:a16="http://schemas.microsoft.com/office/drawing/2014/main" id="{00000000-0008-0000-0000-000008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20" name="Text Box 394360">
          <a:extLst>
            <a:ext uri="{FF2B5EF4-FFF2-40B4-BE49-F238E27FC236}">
              <a16:creationId xmlns="" xmlns:a16="http://schemas.microsoft.com/office/drawing/2014/main" id="{00000000-0008-0000-0000-000009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21" name="Text Box 394744">
          <a:extLst>
            <a:ext uri="{FF2B5EF4-FFF2-40B4-BE49-F238E27FC236}">
              <a16:creationId xmlns="" xmlns:a16="http://schemas.microsoft.com/office/drawing/2014/main" id="{00000000-0008-0000-0000-00000A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22" name="Text Box 394360">
          <a:extLst>
            <a:ext uri="{FF2B5EF4-FFF2-40B4-BE49-F238E27FC236}">
              <a16:creationId xmlns="" xmlns:a16="http://schemas.microsoft.com/office/drawing/2014/main" id="{00000000-0008-0000-0000-00000B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23" name="Text Box 394744">
          <a:extLst>
            <a:ext uri="{FF2B5EF4-FFF2-40B4-BE49-F238E27FC236}">
              <a16:creationId xmlns="" xmlns:a16="http://schemas.microsoft.com/office/drawing/2014/main" id="{00000000-0008-0000-0000-00000C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24" name="Text Box 394360">
          <a:extLst>
            <a:ext uri="{FF2B5EF4-FFF2-40B4-BE49-F238E27FC236}">
              <a16:creationId xmlns="" xmlns:a16="http://schemas.microsoft.com/office/drawing/2014/main" id="{00000000-0008-0000-0000-00000D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25" name="Text Box 394744">
          <a:extLst>
            <a:ext uri="{FF2B5EF4-FFF2-40B4-BE49-F238E27FC236}">
              <a16:creationId xmlns="" xmlns:a16="http://schemas.microsoft.com/office/drawing/2014/main" id="{00000000-0008-0000-0000-00000E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26" name="Text Box 394360">
          <a:extLst>
            <a:ext uri="{FF2B5EF4-FFF2-40B4-BE49-F238E27FC236}">
              <a16:creationId xmlns="" xmlns:a16="http://schemas.microsoft.com/office/drawing/2014/main" id="{00000000-0008-0000-0000-00000F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27" name="Text Box 394744">
          <a:extLst>
            <a:ext uri="{FF2B5EF4-FFF2-40B4-BE49-F238E27FC236}">
              <a16:creationId xmlns="" xmlns:a16="http://schemas.microsoft.com/office/drawing/2014/main" id="{00000000-0008-0000-0000-000010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28" name="Text Box 394360">
          <a:extLst>
            <a:ext uri="{FF2B5EF4-FFF2-40B4-BE49-F238E27FC236}">
              <a16:creationId xmlns="" xmlns:a16="http://schemas.microsoft.com/office/drawing/2014/main" id="{00000000-0008-0000-0000-000011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29" name="Text Box 394744">
          <a:extLst>
            <a:ext uri="{FF2B5EF4-FFF2-40B4-BE49-F238E27FC236}">
              <a16:creationId xmlns="" xmlns:a16="http://schemas.microsoft.com/office/drawing/2014/main" id="{00000000-0008-0000-0000-000012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30" name="Text Box 394360">
          <a:extLst>
            <a:ext uri="{FF2B5EF4-FFF2-40B4-BE49-F238E27FC236}">
              <a16:creationId xmlns="" xmlns:a16="http://schemas.microsoft.com/office/drawing/2014/main" id="{00000000-0008-0000-0000-000013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31" name="Text Box 394744">
          <a:extLst>
            <a:ext uri="{FF2B5EF4-FFF2-40B4-BE49-F238E27FC236}">
              <a16:creationId xmlns="" xmlns:a16="http://schemas.microsoft.com/office/drawing/2014/main" id="{00000000-0008-0000-0000-000014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32" name="Text Box 394360">
          <a:extLst>
            <a:ext uri="{FF2B5EF4-FFF2-40B4-BE49-F238E27FC236}">
              <a16:creationId xmlns="" xmlns:a16="http://schemas.microsoft.com/office/drawing/2014/main" id="{00000000-0008-0000-0000-000015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33" name="Text Box 394744">
          <a:extLst>
            <a:ext uri="{FF2B5EF4-FFF2-40B4-BE49-F238E27FC236}">
              <a16:creationId xmlns="" xmlns:a16="http://schemas.microsoft.com/office/drawing/2014/main" id="{00000000-0008-0000-0000-000016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34" name="Text Box 394360">
          <a:extLst>
            <a:ext uri="{FF2B5EF4-FFF2-40B4-BE49-F238E27FC236}">
              <a16:creationId xmlns="" xmlns:a16="http://schemas.microsoft.com/office/drawing/2014/main" id="{00000000-0008-0000-0000-000017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35" name="Text Box 394744">
          <a:extLst>
            <a:ext uri="{FF2B5EF4-FFF2-40B4-BE49-F238E27FC236}">
              <a16:creationId xmlns="" xmlns:a16="http://schemas.microsoft.com/office/drawing/2014/main" id="{00000000-0008-0000-0000-000018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36" name="Text Box 394360">
          <a:extLst>
            <a:ext uri="{FF2B5EF4-FFF2-40B4-BE49-F238E27FC236}">
              <a16:creationId xmlns="" xmlns:a16="http://schemas.microsoft.com/office/drawing/2014/main" id="{00000000-0008-0000-0000-000019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37" name="Text Box 394744">
          <a:extLst>
            <a:ext uri="{FF2B5EF4-FFF2-40B4-BE49-F238E27FC236}">
              <a16:creationId xmlns="" xmlns:a16="http://schemas.microsoft.com/office/drawing/2014/main" id="{00000000-0008-0000-0000-00001A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38" name="Text Box 394360">
          <a:extLst>
            <a:ext uri="{FF2B5EF4-FFF2-40B4-BE49-F238E27FC236}">
              <a16:creationId xmlns="" xmlns:a16="http://schemas.microsoft.com/office/drawing/2014/main" id="{00000000-0008-0000-0000-00001B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39" name="Text Box 394744">
          <a:extLst>
            <a:ext uri="{FF2B5EF4-FFF2-40B4-BE49-F238E27FC236}">
              <a16:creationId xmlns="" xmlns:a16="http://schemas.microsoft.com/office/drawing/2014/main" id="{00000000-0008-0000-0000-00001C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40" name="Text Box 394360">
          <a:extLst>
            <a:ext uri="{FF2B5EF4-FFF2-40B4-BE49-F238E27FC236}">
              <a16:creationId xmlns="" xmlns:a16="http://schemas.microsoft.com/office/drawing/2014/main" id="{00000000-0008-0000-0000-00001D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41" name="Text Box 394744">
          <a:extLst>
            <a:ext uri="{FF2B5EF4-FFF2-40B4-BE49-F238E27FC236}">
              <a16:creationId xmlns="" xmlns:a16="http://schemas.microsoft.com/office/drawing/2014/main" id="{00000000-0008-0000-0000-00001E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42" name="Text Box 394360">
          <a:extLst>
            <a:ext uri="{FF2B5EF4-FFF2-40B4-BE49-F238E27FC236}">
              <a16:creationId xmlns="" xmlns:a16="http://schemas.microsoft.com/office/drawing/2014/main" id="{00000000-0008-0000-0000-00001F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43" name="Text Box 394744">
          <a:extLst>
            <a:ext uri="{FF2B5EF4-FFF2-40B4-BE49-F238E27FC236}">
              <a16:creationId xmlns="" xmlns:a16="http://schemas.microsoft.com/office/drawing/2014/main" id="{00000000-0008-0000-0000-000020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44" name="Text Box 394360">
          <a:extLst>
            <a:ext uri="{FF2B5EF4-FFF2-40B4-BE49-F238E27FC236}">
              <a16:creationId xmlns="" xmlns:a16="http://schemas.microsoft.com/office/drawing/2014/main" id="{00000000-0008-0000-0000-000021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45" name="Text Box 394744">
          <a:extLst>
            <a:ext uri="{FF2B5EF4-FFF2-40B4-BE49-F238E27FC236}">
              <a16:creationId xmlns="" xmlns:a16="http://schemas.microsoft.com/office/drawing/2014/main" id="{00000000-0008-0000-0000-000022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46" name="Text Box 394360">
          <a:extLst>
            <a:ext uri="{FF2B5EF4-FFF2-40B4-BE49-F238E27FC236}">
              <a16:creationId xmlns="" xmlns:a16="http://schemas.microsoft.com/office/drawing/2014/main" id="{00000000-0008-0000-0000-000023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47" name="Text Box 394744">
          <a:extLst>
            <a:ext uri="{FF2B5EF4-FFF2-40B4-BE49-F238E27FC236}">
              <a16:creationId xmlns="" xmlns:a16="http://schemas.microsoft.com/office/drawing/2014/main" id="{00000000-0008-0000-0000-000024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48" name="Text Box 394360">
          <a:extLst>
            <a:ext uri="{FF2B5EF4-FFF2-40B4-BE49-F238E27FC236}">
              <a16:creationId xmlns="" xmlns:a16="http://schemas.microsoft.com/office/drawing/2014/main" id="{00000000-0008-0000-0000-000025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49" name="Text Box 394744">
          <a:extLst>
            <a:ext uri="{FF2B5EF4-FFF2-40B4-BE49-F238E27FC236}">
              <a16:creationId xmlns="" xmlns:a16="http://schemas.microsoft.com/office/drawing/2014/main" id="{00000000-0008-0000-0000-000026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550" name="Text Box 394360">
          <a:extLst>
            <a:ext uri="{FF2B5EF4-FFF2-40B4-BE49-F238E27FC236}">
              <a16:creationId xmlns="" xmlns:a16="http://schemas.microsoft.com/office/drawing/2014/main" id="{00000000-0008-0000-0000-0000270B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551" name="Text Box 394744">
          <a:extLst>
            <a:ext uri="{FF2B5EF4-FFF2-40B4-BE49-F238E27FC236}">
              <a16:creationId xmlns="" xmlns:a16="http://schemas.microsoft.com/office/drawing/2014/main" id="{00000000-0008-0000-0000-0000280B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552" name="Text Box 394360">
          <a:extLst>
            <a:ext uri="{FF2B5EF4-FFF2-40B4-BE49-F238E27FC236}">
              <a16:creationId xmlns="" xmlns:a16="http://schemas.microsoft.com/office/drawing/2014/main" id="{00000000-0008-0000-0000-0000290B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553" name="Text Box 394744">
          <a:extLst>
            <a:ext uri="{FF2B5EF4-FFF2-40B4-BE49-F238E27FC236}">
              <a16:creationId xmlns="" xmlns:a16="http://schemas.microsoft.com/office/drawing/2014/main" id="{00000000-0008-0000-0000-00002A0B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554" name="Text Box 394360">
          <a:extLst>
            <a:ext uri="{FF2B5EF4-FFF2-40B4-BE49-F238E27FC236}">
              <a16:creationId xmlns="" xmlns:a16="http://schemas.microsoft.com/office/drawing/2014/main" id="{00000000-0008-0000-0000-00002B0B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555" name="Text Box 394744">
          <a:extLst>
            <a:ext uri="{FF2B5EF4-FFF2-40B4-BE49-F238E27FC236}">
              <a16:creationId xmlns="" xmlns:a16="http://schemas.microsoft.com/office/drawing/2014/main" id="{00000000-0008-0000-0000-00002C0B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56" name="Text Box 394360">
          <a:extLst>
            <a:ext uri="{FF2B5EF4-FFF2-40B4-BE49-F238E27FC236}">
              <a16:creationId xmlns="" xmlns:a16="http://schemas.microsoft.com/office/drawing/2014/main" id="{00000000-0008-0000-0000-00002D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57" name="Text Box 394744">
          <a:extLst>
            <a:ext uri="{FF2B5EF4-FFF2-40B4-BE49-F238E27FC236}">
              <a16:creationId xmlns="" xmlns:a16="http://schemas.microsoft.com/office/drawing/2014/main" id="{00000000-0008-0000-0000-00002E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58" name="Text Box 394360">
          <a:extLst>
            <a:ext uri="{FF2B5EF4-FFF2-40B4-BE49-F238E27FC236}">
              <a16:creationId xmlns="" xmlns:a16="http://schemas.microsoft.com/office/drawing/2014/main" id="{00000000-0008-0000-0000-00002F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59" name="Text Box 394744">
          <a:extLst>
            <a:ext uri="{FF2B5EF4-FFF2-40B4-BE49-F238E27FC236}">
              <a16:creationId xmlns="" xmlns:a16="http://schemas.microsoft.com/office/drawing/2014/main" id="{00000000-0008-0000-0000-000030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60" name="Text Box 394360">
          <a:extLst>
            <a:ext uri="{FF2B5EF4-FFF2-40B4-BE49-F238E27FC236}">
              <a16:creationId xmlns="" xmlns:a16="http://schemas.microsoft.com/office/drawing/2014/main" id="{00000000-0008-0000-0000-000031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61" name="Text Box 394744">
          <a:extLst>
            <a:ext uri="{FF2B5EF4-FFF2-40B4-BE49-F238E27FC236}">
              <a16:creationId xmlns="" xmlns:a16="http://schemas.microsoft.com/office/drawing/2014/main" id="{00000000-0008-0000-0000-000032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62" name="Text Box 394360">
          <a:extLst>
            <a:ext uri="{FF2B5EF4-FFF2-40B4-BE49-F238E27FC236}">
              <a16:creationId xmlns="" xmlns:a16="http://schemas.microsoft.com/office/drawing/2014/main" id="{00000000-0008-0000-0000-000033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63" name="Text Box 394744">
          <a:extLst>
            <a:ext uri="{FF2B5EF4-FFF2-40B4-BE49-F238E27FC236}">
              <a16:creationId xmlns="" xmlns:a16="http://schemas.microsoft.com/office/drawing/2014/main" id="{00000000-0008-0000-0000-000034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64" name="Text Box 394360">
          <a:extLst>
            <a:ext uri="{FF2B5EF4-FFF2-40B4-BE49-F238E27FC236}">
              <a16:creationId xmlns="" xmlns:a16="http://schemas.microsoft.com/office/drawing/2014/main" id="{00000000-0008-0000-0000-000035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65" name="Text Box 394744">
          <a:extLst>
            <a:ext uri="{FF2B5EF4-FFF2-40B4-BE49-F238E27FC236}">
              <a16:creationId xmlns="" xmlns:a16="http://schemas.microsoft.com/office/drawing/2014/main" id="{00000000-0008-0000-0000-000036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66" name="Text Box 394360">
          <a:extLst>
            <a:ext uri="{FF2B5EF4-FFF2-40B4-BE49-F238E27FC236}">
              <a16:creationId xmlns="" xmlns:a16="http://schemas.microsoft.com/office/drawing/2014/main" id="{00000000-0008-0000-0000-000037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67" name="Text Box 394744">
          <a:extLst>
            <a:ext uri="{FF2B5EF4-FFF2-40B4-BE49-F238E27FC236}">
              <a16:creationId xmlns="" xmlns:a16="http://schemas.microsoft.com/office/drawing/2014/main" id="{00000000-0008-0000-0000-000038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68" name="Text Box 394360">
          <a:extLst>
            <a:ext uri="{FF2B5EF4-FFF2-40B4-BE49-F238E27FC236}">
              <a16:creationId xmlns="" xmlns:a16="http://schemas.microsoft.com/office/drawing/2014/main" id="{00000000-0008-0000-0000-000039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69" name="Text Box 394744">
          <a:extLst>
            <a:ext uri="{FF2B5EF4-FFF2-40B4-BE49-F238E27FC236}">
              <a16:creationId xmlns="" xmlns:a16="http://schemas.microsoft.com/office/drawing/2014/main" id="{00000000-0008-0000-0000-00003A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70" name="Text Box 394360">
          <a:extLst>
            <a:ext uri="{FF2B5EF4-FFF2-40B4-BE49-F238E27FC236}">
              <a16:creationId xmlns="" xmlns:a16="http://schemas.microsoft.com/office/drawing/2014/main" id="{00000000-0008-0000-0000-00003B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71" name="Text Box 394744">
          <a:extLst>
            <a:ext uri="{FF2B5EF4-FFF2-40B4-BE49-F238E27FC236}">
              <a16:creationId xmlns="" xmlns:a16="http://schemas.microsoft.com/office/drawing/2014/main" id="{00000000-0008-0000-0000-00003C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72" name="Text Box 394360">
          <a:extLst>
            <a:ext uri="{FF2B5EF4-FFF2-40B4-BE49-F238E27FC236}">
              <a16:creationId xmlns="" xmlns:a16="http://schemas.microsoft.com/office/drawing/2014/main" id="{00000000-0008-0000-0000-00003D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73" name="Text Box 394744">
          <a:extLst>
            <a:ext uri="{FF2B5EF4-FFF2-40B4-BE49-F238E27FC236}">
              <a16:creationId xmlns="" xmlns:a16="http://schemas.microsoft.com/office/drawing/2014/main" id="{00000000-0008-0000-0000-00003E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74" name="Text Box 394360">
          <a:extLst>
            <a:ext uri="{FF2B5EF4-FFF2-40B4-BE49-F238E27FC236}">
              <a16:creationId xmlns="" xmlns:a16="http://schemas.microsoft.com/office/drawing/2014/main" id="{00000000-0008-0000-0000-00003F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75" name="Text Box 394744">
          <a:extLst>
            <a:ext uri="{FF2B5EF4-FFF2-40B4-BE49-F238E27FC236}">
              <a16:creationId xmlns="" xmlns:a16="http://schemas.microsoft.com/office/drawing/2014/main" id="{00000000-0008-0000-0000-000040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76" name="Text Box 394360">
          <a:extLst>
            <a:ext uri="{FF2B5EF4-FFF2-40B4-BE49-F238E27FC236}">
              <a16:creationId xmlns="" xmlns:a16="http://schemas.microsoft.com/office/drawing/2014/main" id="{00000000-0008-0000-0000-000041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77" name="Text Box 394744">
          <a:extLst>
            <a:ext uri="{FF2B5EF4-FFF2-40B4-BE49-F238E27FC236}">
              <a16:creationId xmlns="" xmlns:a16="http://schemas.microsoft.com/office/drawing/2014/main" id="{00000000-0008-0000-0000-000042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78" name="Text Box 394360">
          <a:extLst>
            <a:ext uri="{FF2B5EF4-FFF2-40B4-BE49-F238E27FC236}">
              <a16:creationId xmlns="" xmlns:a16="http://schemas.microsoft.com/office/drawing/2014/main" id="{00000000-0008-0000-0000-000043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79" name="Text Box 394744">
          <a:extLst>
            <a:ext uri="{FF2B5EF4-FFF2-40B4-BE49-F238E27FC236}">
              <a16:creationId xmlns="" xmlns:a16="http://schemas.microsoft.com/office/drawing/2014/main" id="{00000000-0008-0000-0000-000044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80" name="Text Box 394360">
          <a:extLst>
            <a:ext uri="{FF2B5EF4-FFF2-40B4-BE49-F238E27FC236}">
              <a16:creationId xmlns="" xmlns:a16="http://schemas.microsoft.com/office/drawing/2014/main" id="{00000000-0008-0000-0000-000045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81" name="Text Box 394744">
          <a:extLst>
            <a:ext uri="{FF2B5EF4-FFF2-40B4-BE49-F238E27FC236}">
              <a16:creationId xmlns="" xmlns:a16="http://schemas.microsoft.com/office/drawing/2014/main" id="{00000000-0008-0000-0000-000046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82" name="Text Box 394360">
          <a:extLst>
            <a:ext uri="{FF2B5EF4-FFF2-40B4-BE49-F238E27FC236}">
              <a16:creationId xmlns="" xmlns:a16="http://schemas.microsoft.com/office/drawing/2014/main" id="{00000000-0008-0000-0000-000047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83" name="Text Box 394744">
          <a:extLst>
            <a:ext uri="{FF2B5EF4-FFF2-40B4-BE49-F238E27FC236}">
              <a16:creationId xmlns="" xmlns:a16="http://schemas.microsoft.com/office/drawing/2014/main" id="{00000000-0008-0000-0000-000048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84" name="Text Box 394360">
          <a:extLst>
            <a:ext uri="{FF2B5EF4-FFF2-40B4-BE49-F238E27FC236}">
              <a16:creationId xmlns="" xmlns:a16="http://schemas.microsoft.com/office/drawing/2014/main" id="{00000000-0008-0000-0000-000049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85" name="Text Box 394744">
          <a:extLst>
            <a:ext uri="{FF2B5EF4-FFF2-40B4-BE49-F238E27FC236}">
              <a16:creationId xmlns="" xmlns:a16="http://schemas.microsoft.com/office/drawing/2014/main" id="{00000000-0008-0000-0000-00004A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86" name="Text Box 394360">
          <a:extLst>
            <a:ext uri="{FF2B5EF4-FFF2-40B4-BE49-F238E27FC236}">
              <a16:creationId xmlns="" xmlns:a16="http://schemas.microsoft.com/office/drawing/2014/main" id="{00000000-0008-0000-0000-00004B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87" name="Text Box 394744">
          <a:extLst>
            <a:ext uri="{FF2B5EF4-FFF2-40B4-BE49-F238E27FC236}">
              <a16:creationId xmlns="" xmlns:a16="http://schemas.microsoft.com/office/drawing/2014/main" id="{00000000-0008-0000-0000-00004C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88" name="Text Box 394360">
          <a:extLst>
            <a:ext uri="{FF2B5EF4-FFF2-40B4-BE49-F238E27FC236}">
              <a16:creationId xmlns="" xmlns:a16="http://schemas.microsoft.com/office/drawing/2014/main" id="{00000000-0008-0000-0000-00004D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89" name="Text Box 394744">
          <a:extLst>
            <a:ext uri="{FF2B5EF4-FFF2-40B4-BE49-F238E27FC236}">
              <a16:creationId xmlns="" xmlns:a16="http://schemas.microsoft.com/office/drawing/2014/main" id="{00000000-0008-0000-0000-00004E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90" name="Text Box 394360">
          <a:extLst>
            <a:ext uri="{FF2B5EF4-FFF2-40B4-BE49-F238E27FC236}">
              <a16:creationId xmlns="" xmlns:a16="http://schemas.microsoft.com/office/drawing/2014/main" id="{00000000-0008-0000-0000-00004F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91" name="Text Box 394744">
          <a:extLst>
            <a:ext uri="{FF2B5EF4-FFF2-40B4-BE49-F238E27FC236}">
              <a16:creationId xmlns="" xmlns:a16="http://schemas.microsoft.com/office/drawing/2014/main" id="{00000000-0008-0000-0000-000050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92" name="Text Box 394360">
          <a:extLst>
            <a:ext uri="{FF2B5EF4-FFF2-40B4-BE49-F238E27FC236}">
              <a16:creationId xmlns="" xmlns:a16="http://schemas.microsoft.com/office/drawing/2014/main" id="{00000000-0008-0000-0000-000051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93" name="Text Box 394744">
          <a:extLst>
            <a:ext uri="{FF2B5EF4-FFF2-40B4-BE49-F238E27FC236}">
              <a16:creationId xmlns="" xmlns:a16="http://schemas.microsoft.com/office/drawing/2014/main" id="{00000000-0008-0000-0000-000052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94" name="Text Box 394360">
          <a:extLst>
            <a:ext uri="{FF2B5EF4-FFF2-40B4-BE49-F238E27FC236}">
              <a16:creationId xmlns="" xmlns:a16="http://schemas.microsoft.com/office/drawing/2014/main" id="{00000000-0008-0000-0000-000053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95" name="Text Box 394744">
          <a:extLst>
            <a:ext uri="{FF2B5EF4-FFF2-40B4-BE49-F238E27FC236}">
              <a16:creationId xmlns="" xmlns:a16="http://schemas.microsoft.com/office/drawing/2014/main" id="{00000000-0008-0000-0000-000054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96" name="Text Box 394360">
          <a:extLst>
            <a:ext uri="{FF2B5EF4-FFF2-40B4-BE49-F238E27FC236}">
              <a16:creationId xmlns="" xmlns:a16="http://schemas.microsoft.com/office/drawing/2014/main" id="{00000000-0008-0000-0000-000055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597" name="Text Box 394744">
          <a:extLst>
            <a:ext uri="{FF2B5EF4-FFF2-40B4-BE49-F238E27FC236}">
              <a16:creationId xmlns="" xmlns:a16="http://schemas.microsoft.com/office/drawing/2014/main" id="{00000000-0008-0000-0000-000056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98" name="Text Box 394360">
          <a:extLst>
            <a:ext uri="{FF2B5EF4-FFF2-40B4-BE49-F238E27FC236}">
              <a16:creationId xmlns="" xmlns:a16="http://schemas.microsoft.com/office/drawing/2014/main" id="{00000000-0008-0000-0000-000057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599" name="Text Box 394744">
          <a:extLst>
            <a:ext uri="{FF2B5EF4-FFF2-40B4-BE49-F238E27FC236}">
              <a16:creationId xmlns="" xmlns:a16="http://schemas.microsoft.com/office/drawing/2014/main" id="{00000000-0008-0000-0000-000058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00" name="Text Box 394360">
          <a:extLst>
            <a:ext uri="{FF2B5EF4-FFF2-40B4-BE49-F238E27FC236}">
              <a16:creationId xmlns="" xmlns:a16="http://schemas.microsoft.com/office/drawing/2014/main" id="{00000000-0008-0000-0000-000059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01" name="Text Box 394744">
          <a:extLst>
            <a:ext uri="{FF2B5EF4-FFF2-40B4-BE49-F238E27FC236}">
              <a16:creationId xmlns="" xmlns:a16="http://schemas.microsoft.com/office/drawing/2014/main" id="{00000000-0008-0000-0000-00005A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02" name="Text Box 394360">
          <a:extLst>
            <a:ext uri="{FF2B5EF4-FFF2-40B4-BE49-F238E27FC236}">
              <a16:creationId xmlns="" xmlns:a16="http://schemas.microsoft.com/office/drawing/2014/main" id="{00000000-0008-0000-0000-00005B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03" name="Text Box 394744">
          <a:extLst>
            <a:ext uri="{FF2B5EF4-FFF2-40B4-BE49-F238E27FC236}">
              <a16:creationId xmlns="" xmlns:a16="http://schemas.microsoft.com/office/drawing/2014/main" id="{00000000-0008-0000-0000-00005C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04" name="Text Box 394360">
          <a:extLst>
            <a:ext uri="{FF2B5EF4-FFF2-40B4-BE49-F238E27FC236}">
              <a16:creationId xmlns="" xmlns:a16="http://schemas.microsoft.com/office/drawing/2014/main" id="{00000000-0008-0000-0000-00005D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05" name="Text Box 394744">
          <a:extLst>
            <a:ext uri="{FF2B5EF4-FFF2-40B4-BE49-F238E27FC236}">
              <a16:creationId xmlns="" xmlns:a16="http://schemas.microsoft.com/office/drawing/2014/main" id="{00000000-0008-0000-0000-00005E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06" name="Text Box 394360">
          <a:extLst>
            <a:ext uri="{FF2B5EF4-FFF2-40B4-BE49-F238E27FC236}">
              <a16:creationId xmlns="" xmlns:a16="http://schemas.microsoft.com/office/drawing/2014/main" id="{00000000-0008-0000-0000-00005F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07" name="Text Box 394744">
          <a:extLst>
            <a:ext uri="{FF2B5EF4-FFF2-40B4-BE49-F238E27FC236}">
              <a16:creationId xmlns="" xmlns:a16="http://schemas.microsoft.com/office/drawing/2014/main" id="{00000000-0008-0000-0000-000060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08" name="Text Box 394360">
          <a:extLst>
            <a:ext uri="{FF2B5EF4-FFF2-40B4-BE49-F238E27FC236}">
              <a16:creationId xmlns="" xmlns:a16="http://schemas.microsoft.com/office/drawing/2014/main" id="{00000000-0008-0000-0000-000061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09" name="Text Box 394744">
          <a:extLst>
            <a:ext uri="{FF2B5EF4-FFF2-40B4-BE49-F238E27FC236}">
              <a16:creationId xmlns="" xmlns:a16="http://schemas.microsoft.com/office/drawing/2014/main" id="{00000000-0008-0000-0000-000062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10" name="Text Box 394360">
          <a:extLst>
            <a:ext uri="{FF2B5EF4-FFF2-40B4-BE49-F238E27FC236}">
              <a16:creationId xmlns="" xmlns:a16="http://schemas.microsoft.com/office/drawing/2014/main" id="{00000000-0008-0000-0000-000063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11" name="Text Box 394744">
          <a:extLst>
            <a:ext uri="{FF2B5EF4-FFF2-40B4-BE49-F238E27FC236}">
              <a16:creationId xmlns="" xmlns:a16="http://schemas.microsoft.com/office/drawing/2014/main" id="{00000000-0008-0000-0000-000064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12" name="Text Box 394360">
          <a:extLst>
            <a:ext uri="{FF2B5EF4-FFF2-40B4-BE49-F238E27FC236}">
              <a16:creationId xmlns="" xmlns:a16="http://schemas.microsoft.com/office/drawing/2014/main" id="{00000000-0008-0000-0000-000065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13" name="Text Box 394744">
          <a:extLst>
            <a:ext uri="{FF2B5EF4-FFF2-40B4-BE49-F238E27FC236}">
              <a16:creationId xmlns="" xmlns:a16="http://schemas.microsoft.com/office/drawing/2014/main" id="{00000000-0008-0000-0000-000066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14" name="Text Box 394360">
          <a:extLst>
            <a:ext uri="{FF2B5EF4-FFF2-40B4-BE49-F238E27FC236}">
              <a16:creationId xmlns="" xmlns:a16="http://schemas.microsoft.com/office/drawing/2014/main" id="{00000000-0008-0000-0000-000067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15" name="Text Box 394744">
          <a:extLst>
            <a:ext uri="{FF2B5EF4-FFF2-40B4-BE49-F238E27FC236}">
              <a16:creationId xmlns="" xmlns:a16="http://schemas.microsoft.com/office/drawing/2014/main" id="{00000000-0008-0000-0000-000068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16" name="Text Box 394360">
          <a:extLst>
            <a:ext uri="{FF2B5EF4-FFF2-40B4-BE49-F238E27FC236}">
              <a16:creationId xmlns="" xmlns:a16="http://schemas.microsoft.com/office/drawing/2014/main" id="{00000000-0008-0000-0000-000069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17" name="Text Box 394744">
          <a:extLst>
            <a:ext uri="{FF2B5EF4-FFF2-40B4-BE49-F238E27FC236}">
              <a16:creationId xmlns="" xmlns:a16="http://schemas.microsoft.com/office/drawing/2014/main" id="{00000000-0008-0000-0000-00006A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18" name="Text Box 394360">
          <a:extLst>
            <a:ext uri="{FF2B5EF4-FFF2-40B4-BE49-F238E27FC236}">
              <a16:creationId xmlns="" xmlns:a16="http://schemas.microsoft.com/office/drawing/2014/main" id="{00000000-0008-0000-0000-00006B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19" name="Text Box 394744">
          <a:extLst>
            <a:ext uri="{FF2B5EF4-FFF2-40B4-BE49-F238E27FC236}">
              <a16:creationId xmlns="" xmlns:a16="http://schemas.microsoft.com/office/drawing/2014/main" id="{00000000-0008-0000-0000-00006C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20" name="Text Box 394360">
          <a:extLst>
            <a:ext uri="{FF2B5EF4-FFF2-40B4-BE49-F238E27FC236}">
              <a16:creationId xmlns="" xmlns:a16="http://schemas.microsoft.com/office/drawing/2014/main" id="{00000000-0008-0000-0000-00006D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21" name="Text Box 394744">
          <a:extLst>
            <a:ext uri="{FF2B5EF4-FFF2-40B4-BE49-F238E27FC236}">
              <a16:creationId xmlns="" xmlns:a16="http://schemas.microsoft.com/office/drawing/2014/main" id="{00000000-0008-0000-0000-00006E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22" name="Text Box 394360">
          <a:extLst>
            <a:ext uri="{FF2B5EF4-FFF2-40B4-BE49-F238E27FC236}">
              <a16:creationId xmlns="" xmlns:a16="http://schemas.microsoft.com/office/drawing/2014/main" id="{00000000-0008-0000-0000-00006F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23" name="Text Box 394744">
          <a:extLst>
            <a:ext uri="{FF2B5EF4-FFF2-40B4-BE49-F238E27FC236}">
              <a16:creationId xmlns="" xmlns:a16="http://schemas.microsoft.com/office/drawing/2014/main" id="{00000000-0008-0000-0000-000070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24" name="Text Box 394360">
          <a:extLst>
            <a:ext uri="{FF2B5EF4-FFF2-40B4-BE49-F238E27FC236}">
              <a16:creationId xmlns="" xmlns:a16="http://schemas.microsoft.com/office/drawing/2014/main" id="{00000000-0008-0000-0000-000071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25" name="Text Box 394744">
          <a:extLst>
            <a:ext uri="{FF2B5EF4-FFF2-40B4-BE49-F238E27FC236}">
              <a16:creationId xmlns="" xmlns:a16="http://schemas.microsoft.com/office/drawing/2014/main" id="{00000000-0008-0000-0000-000072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26" name="Text Box 394360">
          <a:extLst>
            <a:ext uri="{FF2B5EF4-FFF2-40B4-BE49-F238E27FC236}">
              <a16:creationId xmlns="" xmlns:a16="http://schemas.microsoft.com/office/drawing/2014/main" id="{00000000-0008-0000-0000-000073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27" name="Text Box 394744">
          <a:extLst>
            <a:ext uri="{FF2B5EF4-FFF2-40B4-BE49-F238E27FC236}">
              <a16:creationId xmlns="" xmlns:a16="http://schemas.microsoft.com/office/drawing/2014/main" id="{00000000-0008-0000-0000-000074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28" name="Text Box 394360">
          <a:extLst>
            <a:ext uri="{FF2B5EF4-FFF2-40B4-BE49-F238E27FC236}">
              <a16:creationId xmlns="" xmlns:a16="http://schemas.microsoft.com/office/drawing/2014/main" id="{00000000-0008-0000-0000-000075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29" name="Text Box 394744">
          <a:extLst>
            <a:ext uri="{FF2B5EF4-FFF2-40B4-BE49-F238E27FC236}">
              <a16:creationId xmlns="" xmlns:a16="http://schemas.microsoft.com/office/drawing/2014/main" id="{00000000-0008-0000-0000-000076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30" name="Text Box 394360">
          <a:extLst>
            <a:ext uri="{FF2B5EF4-FFF2-40B4-BE49-F238E27FC236}">
              <a16:creationId xmlns="" xmlns:a16="http://schemas.microsoft.com/office/drawing/2014/main" id="{00000000-0008-0000-0000-000077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31" name="Text Box 394744">
          <a:extLst>
            <a:ext uri="{FF2B5EF4-FFF2-40B4-BE49-F238E27FC236}">
              <a16:creationId xmlns="" xmlns:a16="http://schemas.microsoft.com/office/drawing/2014/main" id="{00000000-0008-0000-0000-000078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32" name="Text Box 394360">
          <a:extLst>
            <a:ext uri="{FF2B5EF4-FFF2-40B4-BE49-F238E27FC236}">
              <a16:creationId xmlns="" xmlns:a16="http://schemas.microsoft.com/office/drawing/2014/main" id="{00000000-0008-0000-0000-000079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33" name="Text Box 394744">
          <a:extLst>
            <a:ext uri="{FF2B5EF4-FFF2-40B4-BE49-F238E27FC236}">
              <a16:creationId xmlns="" xmlns:a16="http://schemas.microsoft.com/office/drawing/2014/main" id="{00000000-0008-0000-0000-00007A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34" name="Text Box 394360">
          <a:extLst>
            <a:ext uri="{FF2B5EF4-FFF2-40B4-BE49-F238E27FC236}">
              <a16:creationId xmlns="" xmlns:a16="http://schemas.microsoft.com/office/drawing/2014/main" id="{00000000-0008-0000-0000-00007B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35" name="Text Box 394744">
          <a:extLst>
            <a:ext uri="{FF2B5EF4-FFF2-40B4-BE49-F238E27FC236}">
              <a16:creationId xmlns="" xmlns:a16="http://schemas.microsoft.com/office/drawing/2014/main" id="{00000000-0008-0000-0000-00007C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36" name="Text Box 394360">
          <a:extLst>
            <a:ext uri="{FF2B5EF4-FFF2-40B4-BE49-F238E27FC236}">
              <a16:creationId xmlns="" xmlns:a16="http://schemas.microsoft.com/office/drawing/2014/main" id="{00000000-0008-0000-0000-00007D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37" name="Text Box 394744">
          <a:extLst>
            <a:ext uri="{FF2B5EF4-FFF2-40B4-BE49-F238E27FC236}">
              <a16:creationId xmlns="" xmlns:a16="http://schemas.microsoft.com/office/drawing/2014/main" id="{00000000-0008-0000-0000-00007E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38" name="Text Box 394360">
          <a:extLst>
            <a:ext uri="{FF2B5EF4-FFF2-40B4-BE49-F238E27FC236}">
              <a16:creationId xmlns="" xmlns:a16="http://schemas.microsoft.com/office/drawing/2014/main" id="{00000000-0008-0000-0000-00007F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39" name="Text Box 394744">
          <a:extLst>
            <a:ext uri="{FF2B5EF4-FFF2-40B4-BE49-F238E27FC236}">
              <a16:creationId xmlns="" xmlns:a16="http://schemas.microsoft.com/office/drawing/2014/main" id="{00000000-0008-0000-0000-000080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40" name="Text Box 394360">
          <a:extLst>
            <a:ext uri="{FF2B5EF4-FFF2-40B4-BE49-F238E27FC236}">
              <a16:creationId xmlns="" xmlns:a16="http://schemas.microsoft.com/office/drawing/2014/main" id="{00000000-0008-0000-0000-000081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41" name="Text Box 394744">
          <a:extLst>
            <a:ext uri="{FF2B5EF4-FFF2-40B4-BE49-F238E27FC236}">
              <a16:creationId xmlns="" xmlns:a16="http://schemas.microsoft.com/office/drawing/2014/main" id="{00000000-0008-0000-0000-000082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42" name="Text Box 394360">
          <a:extLst>
            <a:ext uri="{FF2B5EF4-FFF2-40B4-BE49-F238E27FC236}">
              <a16:creationId xmlns="" xmlns:a16="http://schemas.microsoft.com/office/drawing/2014/main" id="{00000000-0008-0000-0000-000083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43" name="Text Box 394744">
          <a:extLst>
            <a:ext uri="{FF2B5EF4-FFF2-40B4-BE49-F238E27FC236}">
              <a16:creationId xmlns="" xmlns:a16="http://schemas.microsoft.com/office/drawing/2014/main" id="{00000000-0008-0000-0000-000084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44" name="Text Box 394360">
          <a:extLst>
            <a:ext uri="{FF2B5EF4-FFF2-40B4-BE49-F238E27FC236}">
              <a16:creationId xmlns="" xmlns:a16="http://schemas.microsoft.com/office/drawing/2014/main" id="{00000000-0008-0000-0000-000085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45" name="Text Box 394744">
          <a:extLst>
            <a:ext uri="{FF2B5EF4-FFF2-40B4-BE49-F238E27FC236}">
              <a16:creationId xmlns="" xmlns:a16="http://schemas.microsoft.com/office/drawing/2014/main" id="{00000000-0008-0000-0000-000086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46" name="Text Box 394360">
          <a:extLst>
            <a:ext uri="{FF2B5EF4-FFF2-40B4-BE49-F238E27FC236}">
              <a16:creationId xmlns="" xmlns:a16="http://schemas.microsoft.com/office/drawing/2014/main" id="{00000000-0008-0000-0000-000087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47" name="Text Box 394744">
          <a:extLst>
            <a:ext uri="{FF2B5EF4-FFF2-40B4-BE49-F238E27FC236}">
              <a16:creationId xmlns="" xmlns:a16="http://schemas.microsoft.com/office/drawing/2014/main" id="{00000000-0008-0000-0000-000088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48" name="Text Box 394360">
          <a:extLst>
            <a:ext uri="{FF2B5EF4-FFF2-40B4-BE49-F238E27FC236}">
              <a16:creationId xmlns="" xmlns:a16="http://schemas.microsoft.com/office/drawing/2014/main" id="{00000000-0008-0000-0000-000089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49" name="Text Box 394744">
          <a:extLst>
            <a:ext uri="{FF2B5EF4-FFF2-40B4-BE49-F238E27FC236}">
              <a16:creationId xmlns="" xmlns:a16="http://schemas.microsoft.com/office/drawing/2014/main" id="{00000000-0008-0000-0000-00008A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50" name="Text Box 394360">
          <a:extLst>
            <a:ext uri="{FF2B5EF4-FFF2-40B4-BE49-F238E27FC236}">
              <a16:creationId xmlns="" xmlns:a16="http://schemas.microsoft.com/office/drawing/2014/main" id="{00000000-0008-0000-0000-00008B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51" name="Text Box 394744">
          <a:extLst>
            <a:ext uri="{FF2B5EF4-FFF2-40B4-BE49-F238E27FC236}">
              <a16:creationId xmlns="" xmlns:a16="http://schemas.microsoft.com/office/drawing/2014/main" id="{00000000-0008-0000-0000-00008C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652" name="Text Box 394360">
          <a:extLst>
            <a:ext uri="{FF2B5EF4-FFF2-40B4-BE49-F238E27FC236}">
              <a16:creationId xmlns="" xmlns:a16="http://schemas.microsoft.com/office/drawing/2014/main" id="{00000000-0008-0000-0000-00008D0B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653" name="Text Box 394744">
          <a:extLst>
            <a:ext uri="{FF2B5EF4-FFF2-40B4-BE49-F238E27FC236}">
              <a16:creationId xmlns="" xmlns:a16="http://schemas.microsoft.com/office/drawing/2014/main" id="{00000000-0008-0000-0000-00008E0B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654" name="Text Box 394360">
          <a:extLst>
            <a:ext uri="{FF2B5EF4-FFF2-40B4-BE49-F238E27FC236}">
              <a16:creationId xmlns="" xmlns:a16="http://schemas.microsoft.com/office/drawing/2014/main" id="{00000000-0008-0000-0000-00008F0B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655" name="Text Box 394744">
          <a:extLst>
            <a:ext uri="{FF2B5EF4-FFF2-40B4-BE49-F238E27FC236}">
              <a16:creationId xmlns="" xmlns:a16="http://schemas.microsoft.com/office/drawing/2014/main" id="{00000000-0008-0000-0000-0000900B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656" name="Text Box 394360">
          <a:extLst>
            <a:ext uri="{FF2B5EF4-FFF2-40B4-BE49-F238E27FC236}">
              <a16:creationId xmlns="" xmlns:a16="http://schemas.microsoft.com/office/drawing/2014/main" id="{00000000-0008-0000-0000-0000910B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0"/>
    <xdr:sp macro="" textlink="">
      <xdr:nvSpPr>
        <xdr:cNvPr id="2657" name="Text Box 394744">
          <a:extLst>
            <a:ext uri="{FF2B5EF4-FFF2-40B4-BE49-F238E27FC236}">
              <a16:creationId xmlns="" xmlns:a16="http://schemas.microsoft.com/office/drawing/2014/main" id="{00000000-0008-0000-0000-0000920B0000}"/>
            </a:ext>
          </a:extLst>
        </xdr:cNvPr>
        <xdr:cNvSpPr txBox="1">
          <a:spLocks noChangeArrowheads="1"/>
        </xdr:cNvSpPr>
      </xdr:nvSpPr>
      <xdr:spPr bwMode="auto">
        <a:xfrm>
          <a:off x="922020" y="47807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58" name="Text Box 394360">
          <a:extLst>
            <a:ext uri="{FF2B5EF4-FFF2-40B4-BE49-F238E27FC236}">
              <a16:creationId xmlns="" xmlns:a16="http://schemas.microsoft.com/office/drawing/2014/main" id="{00000000-0008-0000-0000-000093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59" name="Text Box 394744">
          <a:extLst>
            <a:ext uri="{FF2B5EF4-FFF2-40B4-BE49-F238E27FC236}">
              <a16:creationId xmlns="" xmlns:a16="http://schemas.microsoft.com/office/drawing/2014/main" id="{00000000-0008-0000-0000-000094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60" name="Text Box 394360">
          <a:extLst>
            <a:ext uri="{FF2B5EF4-FFF2-40B4-BE49-F238E27FC236}">
              <a16:creationId xmlns="" xmlns:a16="http://schemas.microsoft.com/office/drawing/2014/main" id="{00000000-0008-0000-0000-000095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61" name="Text Box 394744">
          <a:extLst>
            <a:ext uri="{FF2B5EF4-FFF2-40B4-BE49-F238E27FC236}">
              <a16:creationId xmlns="" xmlns:a16="http://schemas.microsoft.com/office/drawing/2014/main" id="{00000000-0008-0000-0000-000096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62" name="Text Box 394360">
          <a:extLst>
            <a:ext uri="{FF2B5EF4-FFF2-40B4-BE49-F238E27FC236}">
              <a16:creationId xmlns="" xmlns:a16="http://schemas.microsoft.com/office/drawing/2014/main" id="{00000000-0008-0000-0000-000097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63" name="Text Box 394744">
          <a:extLst>
            <a:ext uri="{FF2B5EF4-FFF2-40B4-BE49-F238E27FC236}">
              <a16:creationId xmlns="" xmlns:a16="http://schemas.microsoft.com/office/drawing/2014/main" id="{00000000-0008-0000-0000-000098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64" name="Text Box 394360">
          <a:extLst>
            <a:ext uri="{FF2B5EF4-FFF2-40B4-BE49-F238E27FC236}">
              <a16:creationId xmlns="" xmlns:a16="http://schemas.microsoft.com/office/drawing/2014/main" id="{00000000-0008-0000-0000-000099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65" name="Text Box 394744">
          <a:extLst>
            <a:ext uri="{FF2B5EF4-FFF2-40B4-BE49-F238E27FC236}">
              <a16:creationId xmlns="" xmlns:a16="http://schemas.microsoft.com/office/drawing/2014/main" id="{00000000-0008-0000-0000-00009A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66" name="Text Box 394360">
          <a:extLst>
            <a:ext uri="{FF2B5EF4-FFF2-40B4-BE49-F238E27FC236}">
              <a16:creationId xmlns="" xmlns:a16="http://schemas.microsoft.com/office/drawing/2014/main" id="{00000000-0008-0000-0000-00009B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67" name="Text Box 394744">
          <a:extLst>
            <a:ext uri="{FF2B5EF4-FFF2-40B4-BE49-F238E27FC236}">
              <a16:creationId xmlns="" xmlns:a16="http://schemas.microsoft.com/office/drawing/2014/main" id="{00000000-0008-0000-0000-00009C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68" name="Text Box 394360">
          <a:extLst>
            <a:ext uri="{FF2B5EF4-FFF2-40B4-BE49-F238E27FC236}">
              <a16:creationId xmlns="" xmlns:a16="http://schemas.microsoft.com/office/drawing/2014/main" id="{00000000-0008-0000-0000-00009D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69" name="Text Box 394744">
          <a:extLst>
            <a:ext uri="{FF2B5EF4-FFF2-40B4-BE49-F238E27FC236}">
              <a16:creationId xmlns="" xmlns:a16="http://schemas.microsoft.com/office/drawing/2014/main" id="{00000000-0008-0000-0000-00009E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70" name="Text Box 394360">
          <a:extLst>
            <a:ext uri="{FF2B5EF4-FFF2-40B4-BE49-F238E27FC236}">
              <a16:creationId xmlns="" xmlns:a16="http://schemas.microsoft.com/office/drawing/2014/main" id="{00000000-0008-0000-0000-00009F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71" name="Text Box 394744">
          <a:extLst>
            <a:ext uri="{FF2B5EF4-FFF2-40B4-BE49-F238E27FC236}">
              <a16:creationId xmlns="" xmlns:a16="http://schemas.microsoft.com/office/drawing/2014/main" id="{00000000-0008-0000-0000-0000A0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72" name="Text Box 394360">
          <a:extLst>
            <a:ext uri="{FF2B5EF4-FFF2-40B4-BE49-F238E27FC236}">
              <a16:creationId xmlns="" xmlns:a16="http://schemas.microsoft.com/office/drawing/2014/main" id="{00000000-0008-0000-0000-0000A1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73" name="Text Box 394744">
          <a:extLst>
            <a:ext uri="{FF2B5EF4-FFF2-40B4-BE49-F238E27FC236}">
              <a16:creationId xmlns="" xmlns:a16="http://schemas.microsoft.com/office/drawing/2014/main" id="{00000000-0008-0000-0000-0000A2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74" name="Text Box 394360">
          <a:extLst>
            <a:ext uri="{FF2B5EF4-FFF2-40B4-BE49-F238E27FC236}">
              <a16:creationId xmlns="" xmlns:a16="http://schemas.microsoft.com/office/drawing/2014/main" id="{00000000-0008-0000-0000-0000A3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75" name="Text Box 394744">
          <a:extLst>
            <a:ext uri="{FF2B5EF4-FFF2-40B4-BE49-F238E27FC236}">
              <a16:creationId xmlns="" xmlns:a16="http://schemas.microsoft.com/office/drawing/2014/main" id="{00000000-0008-0000-0000-0000A4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76" name="Text Box 394360">
          <a:extLst>
            <a:ext uri="{FF2B5EF4-FFF2-40B4-BE49-F238E27FC236}">
              <a16:creationId xmlns="" xmlns:a16="http://schemas.microsoft.com/office/drawing/2014/main" id="{00000000-0008-0000-0000-0000A5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77" name="Text Box 394744">
          <a:extLst>
            <a:ext uri="{FF2B5EF4-FFF2-40B4-BE49-F238E27FC236}">
              <a16:creationId xmlns="" xmlns:a16="http://schemas.microsoft.com/office/drawing/2014/main" id="{00000000-0008-0000-0000-0000A6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78" name="Text Box 394360">
          <a:extLst>
            <a:ext uri="{FF2B5EF4-FFF2-40B4-BE49-F238E27FC236}">
              <a16:creationId xmlns="" xmlns:a16="http://schemas.microsoft.com/office/drawing/2014/main" id="{00000000-0008-0000-0000-0000A7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79" name="Text Box 394744">
          <a:extLst>
            <a:ext uri="{FF2B5EF4-FFF2-40B4-BE49-F238E27FC236}">
              <a16:creationId xmlns="" xmlns:a16="http://schemas.microsoft.com/office/drawing/2014/main" id="{00000000-0008-0000-0000-0000A8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80" name="Text Box 394360">
          <a:extLst>
            <a:ext uri="{FF2B5EF4-FFF2-40B4-BE49-F238E27FC236}">
              <a16:creationId xmlns="" xmlns:a16="http://schemas.microsoft.com/office/drawing/2014/main" id="{00000000-0008-0000-0000-0000A9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81" name="Text Box 394744">
          <a:extLst>
            <a:ext uri="{FF2B5EF4-FFF2-40B4-BE49-F238E27FC236}">
              <a16:creationId xmlns="" xmlns:a16="http://schemas.microsoft.com/office/drawing/2014/main" id="{00000000-0008-0000-0000-0000AA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82" name="Text Box 394360">
          <a:extLst>
            <a:ext uri="{FF2B5EF4-FFF2-40B4-BE49-F238E27FC236}">
              <a16:creationId xmlns="" xmlns:a16="http://schemas.microsoft.com/office/drawing/2014/main" id="{00000000-0008-0000-0000-0000AB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83" name="Text Box 394744">
          <a:extLst>
            <a:ext uri="{FF2B5EF4-FFF2-40B4-BE49-F238E27FC236}">
              <a16:creationId xmlns="" xmlns:a16="http://schemas.microsoft.com/office/drawing/2014/main" id="{00000000-0008-0000-0000-0000AC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84" name="Text Box 394360">
          <a:extLst>
            <a:ext uri="{FF2B5EF4-FFF2-40B4-BE49-F238E27FC236}">
              <a16:creationId xmlns="" xmlns:a16="http://schemas.microsoft.com/office/drawing/2014/main" id="{00000000-0008-0000-0000-0000AD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85" name="Text Box 394744">
          <a:extLst>
            <a:ext uri="{FF2B5EF4-FFF2-40B4-BE49-F238E27FC236}">
              <a16:creationId xmlns="" xmlns:a16="http://schemas.microsoft.com/office/drawing/2014/main" id="{00000000-0008-0000-0000-0000AE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86" name="Text Box 394360">
          <a:extLst>
            <a:ext uri="{FF2B5EF4-FFF2-40B4-BE49-F238E27FC236}">
              <a16:creationId xmlns="" xmlns:a16="http://schemas.microsoft.com/office/drawing/2014/main" id="{00000000-0008-0000-0000-0000AF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87" name="Text Box 394744">
          <a:extLst>
            <a:ext uri="{FF2B5EF4-FFF2-40B4-BE49-F238E27FC236}">
              <a16:creationId xmlns="" xmlns:a16="http://schemas.microsoft.com/office/drawing/2014/main" id="{00000000-0008-0000-0000-0000B0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88" name="Text Box 394360">
          <a:extLst>
            <a:ext uri="{FF2B5EF4-FFF2-40B4-BE49-F238E27FC236}">
              <a16:creationId xmlns="" xmlns:a16="http://schemas.microsoft.com/office/drawing/2014/main" id="{00000000-0008-0000-0000-0000B1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89" name="Text Box 394744">
          <a:extLst>
            <a:ext uri="{FF2B5EF4-FFF2-40B4-BE49-F238E27FC236}">
              <a16:creationId xmlns="" xmlns:a16="http://schemas.microsoft.com/office/drawing/2014/main" id="{00000000-0008-0000-0000-0000B2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90" name="Text Box 394360">
          <a:extLst>
            <a:ext uri="{FF2B5EF4-FFF2-40B4-BE49-F238E27FC236}">
              <a16:creationId xmlns="" xmlns:a16="http://schemas.microsoft.com/office/drawing/2014/main" id="{00000000-0008-0000-0000-0000B3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91" name="Text Box 394744">
          <a:extLst>
            <a:ext uri="{FF2B5EF4-FFF2-40B4-BE49-F238E27FC236}">
              <a16:creationId xmlns="" xmlns:a16="http://schemas.microsoft.com/office/drawing/2014/main" id="{00000000-0008-0000-0000-0000B4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92" name="Text Box 394360">
          <a:extLst>
            <a:ext uri="{FF2B5EF4-FFF2-40B4-BE49-F238E27FC236}">
              <a16:creationId xmlns="" xmlns:a16="http://schemas.microsoft.com/office/drawing/2014/main" id="{00000000-0008-0000-0000-0000B5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693" name="Text Box 394744">
          <a:extLst>
            <a:ext uri="{FF2B5EF4-FFF2-40B4-BE49-F238E27FC236}">
              <a16:creationId xmlns="" xmlns:a16="http://schemas.microsoft.com/office/drawing/2014/main" id="{00000000-0008-0000-0000-0000B6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94" name="Text Box 394360">
          <a:extLst>
            <a:ext uri="{FF2B5EF4-FFF2-40B4-BE49-F238E27FC236}">
              <a16:creationId xmlns="" xmlns:a16="http://schemas.microsoft.com/office/drawing/2014/main" id="{00000000-0008-0000-0000-0000B7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95" name="Text Box 394744">
          <a:extLst>
            <a:ext uri="{FF2B5EF4-FFF2-40B4-BE49-F238E27FC236}">
              <a16:creationId xmlns="" xmlns:a16="http://schemas.microsoft.com/office/drawing/2014/main" id="{00000000-0008-0000-0000-0000B8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96" name="Text Box 394360">
          <a:extLst>
            <a:ext uri="{FF2B5EF4-FFF2-40B4-BE49-F238E27FC236}">
              <a16:creationId xmlns="" xmlns:a16="http://schemas.microsoft.com/office/drawing/2014/main" id="{00000000-0008-0000-0000-0000B9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97" name="Text Box 394744">
          <a:extLst>
            <a:ext uri="{FF2B5EF4-FFF2-40B4-BE49-F238E27FC236}">
              <a16:creationId xmlns="" xmlns:a16="http://schemas.microsoft.com/office/drawing/2014/main" id="{00000000-0008-0000-0000-0000BA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98" name="Text Box 394360">
          <a:extLst>
            <a:ext uri="{FF2B5EF4-FFF2-40B4-BE49-F238E27FC236}">
              <a16:creationId xmlns="" xmlns:a16="http://schemas.microsoft.com/office/drawing/2014/main" id="{00000000-0008-0000-0000-0000BB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699" name="Text Box 394744">
          <a:extLst>
            <a:ext uri="{FF2B5EF4-FFF2-40B4-BE49-F238E27FC236}">
              <a16:creationId xmlns="" xmlns:a16="http://schemas.microsoft.com/office/drawing/2014/main" id="{00000000-0008-0000-0000-0000BC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00" name="Text Box 394360">
          <a:extLst>
            <a:ext uri="{FF2B5EF4-FFF2-40B4-BE49-F238E27FC236}">
              <a16:creationId xmlns="" xmlns:a16="http://schemas.microsoft.com/office/drawing/2014/main" id="{00000000-0008-0000-0000-0000BD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01" name="Text Box 394744">
          <a:extLst>
            <a:ext uri="{FF2B5EF4-FFF2-40B4-BE49-F238E27FC236}">
              <a16:creationId xmlns="" xmlns:a16="http://schemas.microsoft.com/office/drawing/2014/main" id="{00000000-0008-0000-0000-0000BE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02" name="Text Box 394360">
          <a:extLst>
            <a:ext uri="{FF2B5EF4-FFF2-40B4-BE49-F238E27FC236}">
              <a16:creationId xmlns="" xmlns:a16="http://schemas.microsoft.com/office/drawing/2014/main" id="{00000000-0008-0000-0000-0000BF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03" name="Text Box 394744">
          <a:extLst>
            <a:ext uri="{FF2B5EF4-FFF2-40B4-BE49-F238E27FC236}">
              <a16:creationId xmlns="" xmlns:a16="http://schemas.microsoft.com/office/drawing/2014/main" id="{00000000-0008-0000-0000-0000C0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04" name="Text Box 394360">
          <a:extLst>
            <a:ext uri="{FF2B5EF4-FFF2-40B4-BE49-F238E27FC236}">
              <a16:creationId xmlns="" xmlns:a16="http://schemas.microsoft.com/office/drawing/2014/main" id="{00000000-0008-0000-0000-0000C1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05" name="Text Box 394744">
          <a:extLst>
            <a:ext uri="{FF2B5EF4-FFF2-40B4-BE49-F238E27FC236}">
              <a16:creationId xmlns="" xmlns:a16="http://schemas.microsoft.com/office/drawing/2014/main" id="{00000000-0008-0000-0000-0000C2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06" name="Text Box 394360">
          <a:extLst>
            <a:ext uri="{FF2B5EF4-FFF2-40B4-BE49-F238E27FC236}">
              <a16:creationId xmlns="" xmlns:a16="http://schemas.microsoft.com/office/drawing/2014/main" id="{00000000-0008-0000-0000-0000C3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07" name="Text Box 394744">
          <a:extLst>
            <a:ext uri="{FF2B5EF4-FFF2-40B4-BE49-F238E27FC236}">
              <a16:creationId xmlns="" xmlns:a16="http://schemas.microsoft.com/office/drawing/2014/main" id="{00000000-0008-0000-0000-0000C4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08" name="Text Box 394360">
          <a:extLst>
            <a:ext uri="{FF2B5EF4-FFF2-40B4-BE49-F238E27FC236}">
              <a16:creationId xmlns="" xmlns:a16="http://schemas.microsoft.com/office/drawing/2014/main" id="{00000000-0008-0000-0000-0000C5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09" name="Text Box 394744">
          <a:extLst>
            <a:ext uri="{FF2B5EF4-FFF2-40B4-BE49-F238E27FC236}">
              <a16:creationId xmlns="" xmlns:a16="http://schemas.microsoft.com/office/drawing/2014/main" id="{00000000-0008-0000-0000-0000C6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10" name="Text Box 394360">
          <a:extLst>
            <a:ext uri="{FF2B5EF4-FFF2-40B4-BE49-F238E27FC236}">
              <a16:creationId xmlns="" xmlns:a16="http://schemas.microsoft.com/office/drawing/2014/main" id="{00000000-0008-0000-0000-0000C7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11" name="Text Box 394744">
          <a:extLst>
            <a:ext uri="{FF2B5EF4-FFF2-40B4-BE49-F238E27FC236}">
              <a16:creationId xmlns="" xmlns:a16="http://schemas.microsoft.com/office/drawing/2014/main" id="{00000000-0008-0000-0000-0000C8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12" name="Text Box 394360">
          <a:extLst>
            <a:ext uri="{FF2B5EF4-FFF2-40B4-BE49-F238E27FC236}">
              <a16:creationId xmlns="" xmlns:a16="http://schemas.microsoft.com/office/drawing/2014/main" id="{00000000-0008-0000-0000-0000C9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13" name="Text Box 394744">
          <a:extLst>
            <a:ext uri="{FF2B5EF4-FFF2-40B4-BE49-F238E27FC236}">
              <a16:creationId xmlns="" xmlns:a16="http://schemas.microsoft.com/office/drawing/2014/main" id="{00000000-0008-0000-0000-0000CA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14" name="Text Box 394360">
          <a:extLst>
            <a:ext uri="{FF2B5EF4-FFF2-40B4-BE49-F238E27FC236}">
              <a16:creationId xmlns="" xmlns:a16="http://schemas.microsoft.com/office/drawing/2014/main" id="{00000000-0008-0000-0000-0000CB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15" name="Text Box 394744">
          <a:extLst>
            <a:ext uri="{FF2B5EF4-FFF2-40B4-BE49-F238E27FC236}">
              <a16:creationId xmlns="" xmlns:a16="http://schemas.microsoft.com/office/drawing/2014/main" id="{00000000-0008-0000-0000-0000CC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16" name="Text Box 394360">
          <a:extLst>
            <a:ext uri="{FF2B5EF4-FFF2-40B4-BE49-F238E27FC236}">
              <a16:creationId xmlns="" xmlns:a16="http://schemas.microsoft.com/office/drawing/2014/main" id="{00000000-0008-0000-0000-0000CD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17" name="Text Box 394744">
          <a:extLst>
            <a:ext uri="{FF2B5EF4-FFF2-40B4-BE49-F238E27FC236}">
              <a16:creationId xmlns="" xmlns:a16="http://schemas.microsoft.com/office/drawing/2014/main" id="{00000000-0008-0000-0000-0000CE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18" name="Text Box 394360">
          <a:extLst>
            <a:ext uri="{FF2B5EF4-FFF2-40B4-BE49-F238E27FC236}">
              <a16:creationId xmlns="" xmlns:a16="http://schemas.microsoft.com/office/drawing/2014/main" id="{00000000-0008-0000-0000-0000CF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19" name="Text Box 394744">
          <a:extLst>
            <a:ext uri="{FF2B5EF4-FFF2-40B4-BE49-F238E27FC236}">
              <a16:creationId xmlns="" xmlns:a16="http://schemas.microsoft.com/office/drawing/2014/main" id="{00000000-0008-0000-0000-0000D0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20" name="Text Box 394360">
          <a:extLst>
            <a:ext uri="{FF2B5EF4-FFF2-40B4-BE49-F238E27FC236}">
              <a16:creationId xmlns="" xmlns:a16="http://schemas.microsoft.com/office/drawing/2014/main" id="{00000000-0008-0000-0000-0000D1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21" name="Text Box 394744">
          <a:extLst>
            <a:ext uri="{FF2B5EF4-FFF2-40B4-BE49-F238E27FC236}">
              <a16:creationId xmlns="" xmlns:a16="http://schemas.microsoft.com/office/drawing/2014/main" id="{00000000-0008-0000-0000-0000D2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22" name="Text Box 394360">
          <a:extLst>
            <a:ext uri="{FF2B5EF4-FFF2-40B4-BE49-F238E27FC236}">
              <a16:creationId xmlns="" xmlns:a16="http://schemas.microsoft.com/office/drawing/2014/main" id="{00000000-0008-0000-0000-0000D3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23" name="Text Box 394744">
          <a:extLst>
            <a:ext uri="{FF2B5EF4-FFF2-40B4-BE49-F238E27FC236}">
              <a16:creationId xmlns="" xmlns:a16="http://schemas.microsoft.com/office/drawing/2014/main" id="{00000000-0008-0000-0000-0000D4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24" name="Text Box 394360">
          <a:extLst>
            <a:ext uri="{FF2B5EF4-FFF2-40B4-BE49-F238E27FC236}">
              <a16:creationId xmlns="" xmlns:a16="http://schemas.microsoft.com/office/drawing/2014/main" id="{00000000-0008-0000-0000-0000D5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25" name="Text Box 394744">
          <a:extLst>
            <a:ext uri="{FF2B5EF4-FFF2-40B4-BE49-F238E27FC236}">
              <a16:creationId xmlns="" xmlns:a16="http://schemas.microsoft.com/office/drawing/2014/main" id="{00000000-0008-0000-0000-0000D6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26" name="Text Box 394360">
          <a:extLst>
            <a:ext uri="{FF2B5EF4-FFF2-40B4-BE49-F238E27FC236}">
              <a16:creationId xmlns="" xmlns:a16="http://schemas.microsoft.com/office/drawing/2014/main" id="{00000000-0008-0000-0000-0000D7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27" name="Text Box 394744">
          <a:extLst>
            <a:ext uri="{FF2B5EF4-FFF2-40B4-BE49-F238E27FC236}">
              <a16:creationId xmlns="" xmlns:a16="http://schemas.microsoft.com/office/drawing/2014/main" id="{00000000-0008-0000-0000-0000D8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28" name="Text Box 394360">
          <a:extLst>
            <a:ext uri="{FF2B5EF4-FFF2-40B4-BE49-F238E27FC236}">
              <a16:creationId xmlns="" xmlns:a16="http://schemas.microsoft.com/office/drawing/2014/main" id="{00000000-0008-0000-0000-0000D9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29" name="Text Box 394744">
          <a:extLst>
            <a:ext uri="{FF2B5EF4-FFF2-40B4-BE49-F238E27FC236}">
              <a16:creationId xmlns="" xmlns:a16="http://schemas.microsoft.com/office/drawing/2014/main" id="{00000000-0008-0000-0000-0000DA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30" name="Text Box 394744">
          <a:extLst>
            <a:ext uri="{FF2B5EF4-FFF2-40B4-BE49-F238E27FC236}">
              <a16:creationId xmlns="" xmlns:a16="http://schemas.microsoft.com/office/drawing/2014/main" id="{00000000-0008-0000-0000-0000DB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31" name="Text Box 394360">
          <a:extLst>
            <a:ext uri="{FF2B5EF4-FFF2-40B4-BE49-F238E27FC236}">
              <a16:creationId xmlns="" xmlns:a16="http://schemas.microsoft.com/office/drawing/2014/main" id="{00000000-0008-0000-0000-0000DC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32" name="Text Box 394744">
          <a:extLst>
            <a:ext uri="{FF2B5EF4-FFF2-40B4-BE49-F238E27FC236}">
              <a16:creationId xmlns="" xmlns:a16="http://schemas.microsoft.com/office/drawing/2014/main" id="{00000000-0008-0000-0000-0000DD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33" name="Text Box 394360">
          <a:extLst>
            <a:ext uri="{FF2B5EF4-FFF2-40B4-BE49-F238E27FC236}">
              <a16:creationId xmlns="" xmlns:a16="http://schemas.microsoft.com/office/drawing/2014/main" id="{00000000-0008-0000-0000-0000DE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34" name="Text Box 394744">
          <a:extLst>
            <a:ext uri="{FF2B5EF4-FFF2-40B4-BE49-F238E27FC236}">
              <a16:creationId xmlns="" xmlns:a16="http://schemas.microsoft.com/office/drawing/2014/main" id="{00000000-0008-0000-0000-0000DF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35" name="Text Box 394360">
          <a:extLst>
            <a:ext uri="{FF2B5EF4-FFF2-40B4-BE49-F238E27FC236}">
              <a16:creationId xmlns="" xmlns:a16="http://schemas.microsoft.com/office/drawing/2014/main" id="{00000000-0008-0000-0000-0000E0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36" name="Text Box 394744">
          <a:extLst>
            <a:ext uri="{FF2B5EF4-FFF2-40B4-BE49-F238E27FC236}">
              <a16:creationId xmlns="" xmlns:a16="http://schemas.microsoft.com/office/drawing/2014/main" id="{00000000-0008-0000-0000-0000E1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37" name="Text Box 394360">
          <a:extLst>
            <a:ext uri="{FF2B5EF4-FFF2-40B4-BE49-F238E27FC236}">
              <a16:creationId xmlns="" xmlns:a16="http://schemas.microsoft.com/office/drawing/2014/main" id="{00000000-0008-0000-0000-0000E2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38" name="Text Box 394744">
          <a:extLst>
            <a:ext uri="{FF2B5EF4-FFF2-40B4-BE49-F238E27FC236}">
              <a16:creationId xmlns="" xmlns:a16="http://schemas.microsoft.com/office/drawing/2014/main" id="{00000000-0008-0000-0000-0000E3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39" name="Text Box 394360">
          <a:extLst>
            <a:ext uri="{FF2B5EF4-FFF2-40B4-BE49-F238E27FC236}">
              <a16:creationId xmlns="" xmlns:a16="http://schemas.microsoft.com/office/drawing/2014/main" id="{00000000-0008-0000-0000-0000E4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40" name="Text Box 394744">
          <a:extLst>
            <a:ext uri="{FF2B5EF4-FFF2-40B4-BE49-F238E27FC236}">
              <a16:creationId xmlns="" xmlns:a16="http://schemas.microsoft.com/office/drawing/2014/main" id="{00000000-0008-0000-0000-0000E5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41" name="Text Box 394360">
          <a:extLst>
            <a:ext uri="{FF2B5EF4-FFF2-40B4-BE49-F238E27FC236}">
              <a16:creationId xmlns="" xmlns:a16="http://schemas.microsoft.com/office/drawing/2014/main" id="{00000000-0008-0000-0000-0000E6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42" name="Text Box 394744">
          <a:extLst>
            <a:ext uri="{FF2B5EF4-FFF2-40B4-BE49-F238E27FC236}">
              <a16:creationId xmlns="" xmlns:a16="http://schemas.microsoft.com/office/drawing/2014/main" id="{00000000-0008-0000-0000-0000E7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43" name="Text Box 394360">
          <a:extLst>
            <a:ext uri="{FF2B5EF4-FFF2-40B4-BE49-F238E27FC236}">
              <a16:creationId xmlns="" xmlns:a16="http://schemas.microsoft.com/office/drawing/2014/main" id="{00000000-0008-0000-0000-0000E8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44" name="Text Box 394744">
          <a:extLst>
            <a:ext uri="{FF2B5EF4-FFF2-40B4-BE49-F238E27FC236}">
              <a16:creationId xmlns="" xmlns:a16="http://schemas.microsoft.com/office/drawing/2014/main" id="{00000000-0008-0000-0000-0000E9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45" name="Text Box 394360">
          <a:extLst>
            <a:ext uri="{FF2B5EF4-FFF2-40B4-BE49-F238E27FC236}">
              <a16:creationId xmlns="" xmlns:a16="http://schemas.microsoft.com/office/drawing/2014/main" id="{00000000-0008-0000-0000-0000EA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46" name="Text Box 394744">
          <a:extLst>
            <a:ext uri="{FF2B5EF4-FFF2-40B4-BE49-F238E27FC236}">
              <a16:creationId xmlns="" xmlns:a16="http://schemas.microsoft.com/office/drawing/2014/main" id="{00000000-0008-0000-0000-0000EB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47" name="Text Box 394360">
          <a:extLst>
            <a:ext uri="{FF2B5EF4-FFF2-40B4-BE49-F238E27FC236}">
              <a16:creationId xmlns="" xmlns:a16="http://schemas.microsoft.com/office/drawing/2014/main" id="{00000000-0008-0000-0000-0000EC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48" name="Text Box 394744">
          <a:extLst>
            <a:ext uri="{FF2B5EF4-FFF2-40B4-BE49-F238E27FC236}">
              <a16:creationId xmlns="" xmlns:a16="http://schemas.microsoft.com/office/drawing/2014/main" id="{00000000-0008-0000-0000-0000ED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49" name="Text Box 394360">
          <a:extLst>
            <a:ext uri="{FF2B5EF4-FFF2-40B4-BE49-F238E27FC236}">
              <a16:creationId xmlns="" xmlns:a16="http://schemas.microsoft.com/office/drawing/2014/main" id="{00000000-0008-0000-0000-0000EE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50" name="Text Box 394744">
          <a:extLst>
            <a:ext uri="{FF2B5EF4-FFF2-40B4-BE49-F238E27FC236}">
              <a16:creationId xmlns="" xmlns:a16="http://schemas.microsoft.com/office/drawing/2014/main" id="{00000000-0008-0000-0000-0000EF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51" name="Text Box 394360">
          <a:extLst>
            <a:ext uri="{FF2B5EF4-FFF2-40B4-BE49-F238E27FC236}">
              <a16:creationId xmlns="" xmlns:a16="http://schemas.microsoft.com/office/drawing/2014/main" id="{00000000-0008-0000-0000-0000F0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52" name="Text Box 394744">
          <a:extLst>
            <a:ext uri="{FF2B5EF4-FFF2-40B4-BE49-F238E27FC236}">
              <a16:creationId xmlns="" xmlns:a16="http://schemas.microsoft.com/office/drawing/2014/main" id="{00000000-0008-0000-0000-0000F1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53" name="Text Box 394360">
          <a:extLst>
            <a:ext uri="{FF2B5EF4-FFF2-40B4-BE49-F238E27FC236}">
              <a16:creationId xmlns="" xmlns:a16="http://schemas.microsoft.com/office/drawing/2014/main" id="{00000000-0008-0000-0000-0000F2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54" name="Text Box 394744">
          <a:extLst>
            <a:ext uri="{FF2B5EF4-FFF2-40B4-BE49-F238E27FC236}">
              <a16:creationId xmlns="" xmlns:a16="http://schemas.microsoft.com/office/drawing/2014/main" id="{00000000-0008-0000-0000-0000F3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55" name="Text Box 394360">
          <a:extLst>
            <a:ext uri="{FF2B5EF4-FFF2-40B4-BE49-F238E27FC236}">
              <a16:creationId xmlns="" xmlns:a16="http://schemas.microsoft.com/office/drawing/2014/main" id="{00000000-0008-0000-0000-0000F4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56" name="Text Box 394744">
          <a:extLst>
            <a:ext uri="{FF2B5EF4-FFF2-40B4-BE49-F238E27FC236}">
              <a16:creationId xmlns="" xmlns:a16="http://schemas.microsoft.com/office/drawing/2014/main" id="{00000000-0008-0000-0000-0000F5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57" name="Text Box 394360">
          <a:extLst>
            <a:ext uri="{FF2B5EF4-FFF2-40B4-BE49-F238E27FC236}">
              <a16:creationId xmlns="" xmlns:a16="http://schemas.microsoft.com/office/drawing/2014/main" id="{00000000-0008-0000-0000-0000F6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58" name="Text Box 394744">
          <a:extLst>
            <a:ext uri="{FF2B5EF4-FFF2-40B4-BE49-F238E27FC236}">
              <a16:creationId xmlns="" xmlns:a16="http://schemas.microsoft.com/office/drawing/2014/main" id="{00000000-0008-0000-0000-0000F7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59" name="Text Box 394360">
          <a:extLst>
            <a:ext uri="{FF2B5EF4-FFF2-40B4-BE49-F238E27FC236}">
              <a16:creationId xmlns="" xmlns:a16="http://schemas.microsoft.com/office/drawing/2014/main" id="{00000000-0008-0000-0000-0000F8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60" name="Text Box 394744">
          <a:extLst>
            <a:ext uri="{FF2B5EF4-FFF2-40B4-BE49-F238E27FC236}">
              <a16:creationId xmlns="" xmlns:a16="http://schemas.microsoft.com/office/drawing/2014/main" id="{00000000-0008-0000-0000-0000F9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61" name="Text Box 394360">
          <a:extLst>
            <a:ext uri="{FF2B5EF4-FFF2-40B4-BE49-F238E27FC236}">
              <a16:creationId xmlns="" xmlns:a16="http://schemas.microsoft.com/office/drawing/2014/main" id="{00000000-0008-0000-0000-0000FA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62" name="Text Box 394744">
          <a:extLst>
            <a:ext uri="{FF2B5EF4-FFF2-40B4-BE49-F238E27FC236}">
              <a16:creationId xmlns="" xmlns:a16="http://schemas.microsoft.com/office/drawing/2014/main" id="{00000000-0008-0000-0000-0000FB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63" name="Text Box 394360">
          <a:extLst>
            <a:ext uri="{FF2B5EF4-FFF2-40B4-BE49-F238E27FC236}">
              <a16:creationId xmlns="" xmlns:a16="http://schemas.microsoft.com/office/drawing/2014/main" id="{00000000-0008-0000-0000-0000FC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64" name="Text Box 394744">
          <a:extLst>
            <a:ext uri="{FF2B5EF4-FFF2-40B4-BE49-F238E27FC236}">
              <a16:creationId xmlns="" xmlns:a16="http://schemas.microsoft.com/office/drawing/2014/main" id="{00000000-0008-0000-0000-0000FD0B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65" name="Text Box 394360">
          <a:extLst>
            <a:ext uri="{FF2B5EF4-FFF2-40B4-BE49-F238E27FC236}">
              <a16:creationId xmlns="" xmlns:a16="http://schemas.microsoft.com/office/drawing/2014/main" id="{00000000-0008-0000-0000-0000FE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66" name="Text Box 394744">
          <a:extLst>
            <a:ext uri="{FF2B5EF4-FFF2-40B4-BE49-F238E27FC236}">
              <a16:creationId xmlns="" xmlns:a16="http://schemas.microsoft.com/office/drawing/2014/main" id="{00000000-0008-0000-0000-0000FF0B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67" name="Text Box 394360">
          <a:extLst>
            <a:ext uri="{FF2B5EF4-FFF2-40B4-BE49-F238E27FC236}">
              <a16:creationId xmlns="" xmlns:a16="http://schemas.microsoft.com/office/drawing/2014/main" id="{00000000-0008-0000-0000-0000000C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68" name="Text Box 394744">
          <a:extLst>
            <a:ext uri="{FF2B5EF4-FFF2-40B4-BE49-F238E27FC236}">
              <a16:creationId xmlns="" xmlns:a16="http://schemas.microsoft.com/office/drawing/2014/main" id="{00000000-0008-0000-0000-0000010C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69" name="Text Box 394360">
          <a:extLst>
            <a:ext uri="{FF2B5EF4-FFF2-40B4-BE49-F238E27FC236}">
              <a16:creationId xmlns="" xmlns:a16="http://schemas.microsoft.com/office/drawing/2014/main" id="{00000000-0008-0000-0000-0000020C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2326"/>
    <xdr:sp macro="" textlink="">
      <xdr:nvSpPr>
        <xdr:cNvPr id="2770" name="Text Box 394744">
          <a:extLst>
            <a:ext uri="{FF2B5EF4-FFF2-40B4-BE49-F238E27FC236}">
              <a16:creationId xmlns="" xmlns:a16="http://schemas.microsoft.com/office/drawing/2014/main" id="{00000000-0008-0000-0000-0000030C0000}"/>
            </a:ext>
          </a:extLst>
        </xdr:cNvPr>
        <xdr:cNvSpPr txBox="1">
          <a:spLocks noChangeArrowheads="1"/>
        </xdr:cNvSpPr>
      </xdr:nvSpPr>
      <xdr:spPr bwMode="auto">
        <a:xfrm>
          <a:off x="922020" y="47807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71" name="Text Box 394360">
          <a:extLst>
            <a:ext uri="{FF2B5EF4-FFF2-40B4-BE49-F238E27FC236}">
              <a16:creationId xmlns="" xmlns:a16="http://schemas.microsoft.com/office/drawing/2014/main" id="{00000000-0008-0000-0000-0000040C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72" name="Text Box 394744">
          <a:extLst>
            <a:ext uri="{FF2B5EF4-FFF2-40B4-BE49-F238E27FC236}">
              <a16:creationId xmlns="" xmlns:a16="http://schemas.microsoft.com/office/drawing/2014/main" id="{00000000-0008-0000-0000-0000050C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73" name="Text Box 394360">
          <a:extLst>
            <a:ext uri="{FF2B5EF4-FFF2-40B4-BE49-F238E27FC236}">
              <a16:creationId xmlns="" xmlns:a16="http://schemas.microsoft.com/office/drawing/2014/main" id="{00000000-0008-0000-0000-0000060C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74" name="Text Box 394744">
          <a:extLst>
            <a:ext uri="{FF2B5EF4-FFF2-40B4-BE49-F238E27FC236}">
              <a16:creationId xmlns="" xmlns:a16="http://schemas.microsoft.com/office/drawing/2014/main" id="{00000000-0008-0000-0000-0000070C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75" name="Text Box 394360">
          <a:extLst>
            <a:ext uri="{FF2B5EF4-FFF2-40B4-BE49-F238E27FC236}">
              <a16:creationId xmlns="" xmlns:a16="http://schemas.microsoft.com/office/drawing/2014/main" id="{00000000-0008-0000-0000-0000080C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0</xdr:rowOff>
    </xdr:from>
    <xdr:ext cx="57150" cy="81461"/>
    <xdr:sp macro="" textlink="">
      <xdr:nvSpPr>
        <xdr:cNvPr id="2776" name="Text Box 394744">
          <a:extLst>
            <a:ext uri="{FF2B5EF4-FFF2-40B4-BE49-F238E27FC236}">
              <a16:creationId xmlns="" xmlns:a16="http://schemas.microsoft.com/office/drawing/2014/main" id="{00000000-0008-0000-0000-0000090C0000}"/>
            </a:ext>
          </a:extLst>
        </xdr:cNvPr>
        <xdr:cNvSpPr txBox="1">
          <a:spLocks noChangeArrowheads="1"/>
        </xdr:cNvSpPr>
      </xdr:nvSpPr>
      <xdr:spPr bwMode="auto">
        <a:xfrm>
          <a:off x="922020" y="47807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777"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778"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779"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780"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781"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782"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783"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784"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785"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786"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787"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788"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789"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790"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791"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792"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793"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794"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795"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796"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797"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798"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799"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00"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01"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02"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03"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04"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05"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06"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07"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08"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09"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10"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11"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12"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13"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14"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15"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16"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17"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18"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19"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20"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21"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22"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23"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24"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25"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26"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27"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28"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29"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30"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31"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32"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33"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34"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35"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36"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37"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38"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39"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40"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41"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42"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43"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44"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45"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46"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47"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48"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49"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50"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51"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52"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53"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54"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855" name="Text Box 394360">
          <a:extLst>
            <a:ext uri="{FF2B5EF4-FFF2-40B4-BE49-F238E27FC236}">
              <a16:creationId xmlns="" xmlns:a16="http://schemas.microsoft.com/office/drawing/2014/main" id="{00000000-0008-0000-0000-000032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856" name="Text Box 394744">
          <a:extLst>
            <a:ext uri="{FF2B5EF4-FFF2-40B4-BE49-F238E27FC236}">
              <a16:creationId xmlns="" xmlns:a16="http://schemas.microsoft.com/office/drawing/2014/main" id="{00000000-0008-0000-0000-000033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857" name="Text Box 394360">
          <a:extLst>
            <a:ext uri="{FF2B5EF4-FFF2-40B4-BE49-F238E27FC236}">
              <a16:creationId xmlns="" xmlns:a16="http://schemas.microsoft.com/office/drawing/2014/main" id="{00000000-0008-0000-0000-000034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858" name="Text Box 394744">
          <a:extLst>
            <a:ext uri="{FF2B5EF4-FFF2-40B4-BE49-F238E27FC236}">
              <a16:creationId xmlns="" xmlns:a16="http://schemas.microsoft.com/office/drawing/2014/main" id="{00000000-0008-0000-0000-000035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859" name="Text Box 394360">
          <a:extLst>
            <a:ext uri="{FF2B5EF4-FFF2-40B4-BE49-F238E27FC236}">
              <a16:creationId xmlns="" xmlns:a16="http://schemas.microsoft.com/office/drawing/2014/main" id="{00000000-0008-0000-0000-000036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860" name="Text Box 394744">
          <a:extLst>
            <a:ext uri="{FF2B5EF4-FFF2-40B4-BE49-F238E27FC236}">
              <a16:creationId xmlns="" xmlns:a16="http://schemas.microsoft.com/office/drawing/2014/main" id="{00000000-0008-0000-0000-000037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61" name="Text Box 394360">
          <a:extLst>
            <a:ext uri="{FF2B5EF4-FFF2-40B4-BE49-F238E27FC236}">
              <a16:creationId xmlns="" xmlns:a16="http://schemas.microsoft.com/office/drawing/2014/main" id="{00000000-0008-0000-0000-000038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62" name="Text Box 394744">
          <a:extLst>
            <a:ext uri="{FF2B5EF4-FFF2-40B4-BE49-F238E27FC236}">
              <a16:creationId xmlns="" xmlns:a16="http://schemas.microsoft.com/office/drawing/2014/main" id="{00000000-0008-0000-0000-000039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63" name="Text Box 394360">
          <a:extLst>
            <a:ext uri="{FF2B5EF4-FFF2-40B4-BE49-F238E27FC236}">
              <a16:creationId xmlns="" xmlns:a16="http://schemas.microsoft.com/office/drawing/2014/main" id="{00000000-0008-0000-0000-00003A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64" name="Text Box 394744">
          <a:extLst>
            <a:ext uri="{FF2B5EF4-FFF2-40B4-BE49-F238E27FC236}">
              <a16:creationId xmlns="" xmlns:a16="http://schemas.microsoft.com/office/drawing/2014/main" id="{00000000-0008-0000-0000-00003B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65" name="Text Box 394360">
          <a:extLst>
            <a:ext uri="{FF2B5EF4-FFF2-40B4-BE49-F238E27FC236}">
              <a16:creationId xmlns="" xmlns:a16="http://schemas.microsoft.com/office/drawing/2014/main" id="{00000000-0008-0000-0000-00003C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66" name="Text Box 394744">
          <a:extLst>
            <a:ext uri="{FF2B5EF4-FFF2-40B4-BE49-F238E27FC236}">
              <a16:creationId xmlns="" xmlns:a16="http://schemas.microsoft.com/office/drawing/2014/main" id="{00000000-0008-0000-0000-00003D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67" name="Text Box 394360">
          <a:extLst>
            <a:ext uri="{FF2B5EF4-FFF2-40B4-BE49-F238E27FC236}">
              <a16:creationId xmlns="" xmlns:a16="http://schemas.microsoft.com/office/drawing/2014/main" id="{00000000-0008-0000-0000-00003E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68" name="Text Box 394744">
          <a:extLst>
            <a:ext uri="{FF2B5EF4-FFF2-40B4-BE49-F238E27FC236}">
              <a16:creationId xmlns="" xmlns:a16="http://schemas.microsoft.com/office/drawing/2014/main" id="{00000000-0008-0000-0000-00003F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69" name="Text Box 394360">
          <a:extLst>
            <a:ext uri="{FF2B5EF4-FFF2-40B4-BE49-F238E27FC236}">
              <a16:creationId xmlns="" xmlns:a16="http://schemas.microsoft.com/office/drawing/2014/main" id="{00000000-0008-0000-0000-000040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70" name="Text Box 394744">
          <a:extLst>
            <a:ext uri="{FF2B5EF4-FFF2-40B4-BE49-F238E27FC236}">
              <a16:creationId xmlns="" xmlns:a16="http://schemas.microsoft.com/office/drawing/2014/main" id="{00000000-0008-0000-0000-000041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71" name="Text Box 394360">
          <a:extLst>
            <a:ext uri="{FF2B5EF4-FFF2-40B4-BE49-F238E27FC236}">
              <a16:creationId xmlns="" xmlns:a16="http://schemas.microsoft.com/office/drawing/2014/main" id="{00000000-0008-0000-0000-000042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72" name="Text Box 394744">
          <a:extLst>
            <a:ext uri="{FF2B5EF4-FFF2-40B4-BE49-F238E27FC236}">
              <a16:creationId xmlns="" xmlns:a16="http://schemas.microsoft.com/office/drawing/2014/main" id="{00000000-0008-0000-0000-000043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73" name="Text Box 394360">
          <a:extLst>
            <a:ext uri="{FF2B5EF4-FFF2-40B4-BE49-F238E27FC236}">
              <a16:creationId xmlns="" xmlns:a16="http://schemas.microsoft.com/office/drawing/2014/main" id="{00000000-0008-0000-0000-000044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74" name="Text Box 394744">
          <a:extLst>
            <a:ext uri="{FF2B5EF4-FFF2-40B4-BE49-F238E27FC236}">
              <a16:creationId xmlns="" xmlns:a16="http://schemas.microsoft.com/office/drawing/2014/main" id="{00000000-0008-0000-0000-000045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75" name="Text Box 394360">
          <a:extLst>
            <a:ext uri="{FF2B5EF4-FFF2-40B4-BE49-F238E27FC236}">
              <a16:creationId xmlns="" xmlns:a16="http://schemas.microsoft.com/office/drawing/2014/main" id="{00000000-0008-0000-0000-000046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76" name="Text Box 394744">
          <a:extLst>
            <a:ext uri="{FF2B5EF4-FFF2-40B4-BE49-F238E27FC236}">
              <a16:creationId xmlns="" xmlns:a16="http://schemas.microsoft.com/office/drawing/2014/main" id="{00000000-0008-0000-0000-000047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77" name="Text Box 394360">
          <a:extLst>
            <a:ext uri="{FF2B5EF4-FFF2-40B4-BE49-F238E27FC236}">
              <a16:creationId xmlns="" xmlns:a16="http://schemas.microsoft.com/office/drawing/2014/main" id="{00000000-0008-0000-0000-000048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78" name="Text Box 394744">
          <a:extLst>
            <a:ext uri="{FF2B5EF4-FFF2-40B4-BE49-F238E27FC236}">
              <a16:creationId xmlns="" xmlns:a16="http://schemas.microsoft.com/office/drawing/2014/main" id="{00000000-0008-0000-0000-000049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79" name="Text Box 394360">
          <a:extLst>
            <a:ext uri="{FF2B5EF4-FFF2-40B4-BE49-F238E27FC236}">
              <a16:creationId xmlns="" xmlns:a16="http://schemas.microsoft.com/office/drawing/2014/main" id="{00000000-0008-0000-0000-00004A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80" name="Text Box 394744">
          <a:extLst>
            <a:ext uri="{FF2B5EF4-FFF2-40B4-BE49-F238E27FC236}">
              <a16:creationId xmlns="" xmlns:a16="http://schemas.microsoft.com/office/drawing/2014/main" id="{00000000-0008-0000-0000-00004B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81" name="Text Box 394360">
          <a:extLst>
            <a:ext uri="{FF2B5EF4-FFF2-40B4-BE49-F238E27FC236}">
              <a16:creationId xmlns="" xmlns:a16="http://schemas.microsoft.com/office/drawing/2014/main" id="{00000000-0008-0000-0000-00004C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82" name="Text Box 394744">
          <a:extLst>
            <a:ext uri="{FF2B5EF4-FFF2-40B4-BE49-F238E27FC236}">
              <a16:creationId xmlns="" xmlns:a16="http://schemas.microsoft.com/office/drawing/2014/main" id="{00000000-0008-0000-0000-00004D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83" name="Text Box 394360">
          <a:extLst>
            <a:ext uri="{FF2B5EF4-FFF2-40B4-BE49-F238E27FC236}">
              <a16:creationId xmlns="" xmlns:a16="http://schemas.microsoft.com/office/drawing/2014/main" id="{00000000-0008-0000-0000-00004E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84" name="Text Box 394744">
          <a:extLst>
            <a:ext uri="{FF2B5EF4-FFF2-40B4-BE49-F238E27FC236}">
              <a16:creationId xmlns="" xmlns:a16="http://schemas.microsoft.com/office/drawing/2014/main" id="{00000000-0008-0000-0000-00004F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85" name="Text Box 394360">
          <a:extLst>
            <a:ext uri="{FF2B5EF4-FFF2-40B4-BE49-F238E27FC236}">
              <a16:creationId xmlns="" xmlns:a16="http://schemas.microsoft.com/office/drawing/2014/main" id="{00000000-0008-0000-0000-000050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86" name="Text Box 394744">
          <a:extLst>
            <a:ext uri="{FF2B5EF4-FFF2-40B4-BE49-F238E27FC236}">
              <a16:creationId xmlns="" xmlns:a16="http://schemas.microsoft.com/office/drawing/2014/main" id="{00000000-0008-0000-0000-000051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87" name="Text Box 394360">
          <a:extLst>
            <a:ext uri="{FF2B5EF4-FFF2-40B4-BE49-F238E27FC236}">
              <a16:creationId xmlns="" xmlns:a16="http://schemas.microsoft.com/office/drawing/2014/main" id="{00000000-0008-0000-0000-000052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88" name="Text Box 394744">
          <a:extLst>
            <a:ext uri="{FF2B5EF4-FFF2-40B4-BE49-F238E27FC236}">
              <a16:creationId xmlns="" xmlns:a16="http://schemas.microsoft.com/office/drawing/2014/main" id="{00000000-0008-0000-0000-000053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89" name="Text Box 394360">
          <a:extLst>
            <a:ext uri="{FF2B5EF4-FFF2-40B4-BE49-F238E27FC236}">
              <a16:creationId xmlns="" xmlns:a16="http://schemas.microsoft.com/office/drawing/2014/main" id="{00000000-0008-0000-0000-000054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90" name="Text Box 394744">
          <a:extLst>
            <a:ext uri="{FF2B5EF4-FFF2-40B4-BE49-F238E27FC236}">
              <a16:creationId xmlns="" xmlns:a16="http://schemas.microsoft.com/office/drawing/2014/main" id="{00000000-0008-0000-0000-000055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91" name="Text Box 394360">
          <a:extLst>
            <a:ext uri="{FF2B5EF4-FFF2-40B4-BE49-F238E27FC236}">
              <a16:creationId xmlns="" xmlns:a16="http://schemas.microsoft.com/office/drawing/2014/main" id="{00000000-0008-0000-0000-000056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92" name="Text Box 394744">
          <a:extLst>
            <a:ext uri="{FF2B5EF4-FFF2-40B4-BE49-F238E27FC236}">
              <a16:creationId xmlns="" xmlns:a16="http://schemas.microsoft.com/office/drawing/2014/main" id="{00000000-0008-0000-0000-000057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93" name="Text Box 394360">
          <a:extLst>
            <a:ext uri="{FF2B5EF4-FFF2-40B4-BE49-F238E27FC236}">
              <a16:creationId xmlns="" xmlns:a16="http://schemas.microsoft.com/office/drawing/2014/main" id="{00000000-0008-0000-0000-000058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94" name="Text Box 394744">
          <a:extLst>
            <a:ext uri="{FF2B5EF4-FFF2-40B4-BE49-F238E27FC236}">
              <a16:creationId xmlns="" xmlns:a16="http://schemas.microsoft.com/office/drawing/2014/main" id="{00000000-0008-0000-0000-000059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95" name="Text Box 394360">
          <a:extLst>
            <a:ext uri="{FF2B5EF4-FFF2-40B4-BE49-F238E27FC236}">
              <a16:creationId xmlns="" xmlns:a16="http://schemas.microsoft.com/office/drawing/2014/main" id="{00000000-0008-0000-0000-00005A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896" name="Text Box 394744">
          <a:extLst>
            <a:ext uri="{FF2B5EF4-FFF2-40B4-BE49-F238E27FC236}">
              <a16:creationId xmlns="" xmlns:a16="http://schemas.microsoft.com/office/drawing/2014/main" id="{00000000-0008-0000-0000-00005B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97" name="Text Box 394360">
          <a:extLst>
            <a:ext uri="{FF2B5EF4-FFF2-40B4-BE49-F238E27FC236}">
              <a16:creationId xmlns="" xmlns:a16="http://schemas.microsoft.com/office/drawing/2014/main" id="{00000000-0008-0000-0000-00005C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98" name="Text Box 394744">
          <a:extLst>
            <a:ext uri="{FF2B5EF4-FFF2-40B4-BE49-F238E27FC236}">
              <a16:creationId xmlns="" xmlns:a16="http://schemas.microsoft.com/office/drawing/2014/main" id="{00000000-0008-0000-0000-00005D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899" name="Text Box 394360">
          <a:extLst>
            <a:ext uri="{FF2B5EF4-FFF2-40B4-BE49-F238E27FC236}">
              <a16:creationId xmlns="" xmlns:a16="http://schemas.microsoft.com/office/drawing/2014/main" id="{00000000-0008-0000-0000-00005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00" name="Text Box 394744">
          <a:extLst>
            <a:ext uri="{FF2B5EF4-FFF2-40B4-BE49-F238E27FC236}">
              <a16:creationId xmlns="" xmlns:a16="http://schemas.microsoft.com/office/drawing/2014/main" id="{00000000-0008-0000-0000-00005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01" name="Text Box 394360">
          <a:extLst>
            <a:ext uri="{FF2B5EF4-FFF2-40B4-BE49-F238E27FC236}">
              <a16:creationId xmlns="" xmlns:a16="http://schemas.microsoft.com/office/drawing/2014/main" id="{00000000-0008-0000-0000-000060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02" name="Text Box 394744">
          <a:extLst>
            <a:ext uri="{FF2B5EF4-FFF2-40B4-BE49-F238E27FC236}">
              <a16:creationId xmlns="" xmlns:a16="http://schemas.microsoft.com/office/drawing/2014/main" id="{00000000-0008-0000-0000-000061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03" name="Text Box 394360">
          <a:extLst>
            <a:ext uri="{FF2B5EF4-FFF2-40B4-BE49-F238E27FC236}">
              <a16:creationId xmlns="" xmlns:a16="http://schemas.microsoft.com/office/drawing/2014/main" id="{00000000-0008-0000-0000-000062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04" name="Text Box 394744">
          <a:extLst>
            <a:ext uri="{FF2B5EF4-FFF2-40B4-BE49-F238E27FC236}">
              <a16:creationId xmlns="" xmlns:a16="http://schemas.microsoft.com/office/drawing/2014/main" id="{00000000-0008-0000-0000-000063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05" name="Text Box 394360">
          <a:extLst>
            <a:ext uri="{FF2B5EF4-FFF2-40B4-BE49-F238E27FC236}">
              <a16:creationId xmlns="" xmlns:a16="http://schemas.microsoft.com/office/drawing/2014/main" id="{00000000-0008-0000-0000-000064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06" name="Text Box 394744">
          <a:extLst>
            <a:ext uri="{FF2B5EF4-FFF2-40B4-BE49-F238E27FC236}">
              <a16:creationId xmlns="" xmlns:a16="http://schemas.microsoft.com/office/drawing/2014/main" id="{00000000-0008-0000-0000-000065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07" name="Text Box 394360">
          <a:extLst>
            <a:ext uri="{FF2B5EF4-FFF2-40B4-BE49-F238E27FC236}">
              <a16:creationId xmlns="" xmlns:a16="http://schemas.microsoft.com/office/drawing/2014/main" id="{00000000-0008-0000-0000-000066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08" name="Text Box 394744">
          <a:extLst>
            <a:ext uri="{FF2B5EF4-FFF2-40B4-BE49-F238E27FC236}">
              <a16:creationId xmlns="" xmlns:a16="http://schemas.microsoft.com/office/drawing/2014/main" id="{00000000-0008-0000-0000-000067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09" name="Text Box 394360">
          <a:extLst>
            <a:ext uri="{FF2B5EF4-FFF2-40B4-BE49-F238E27FC236}">
              <a16:creationId xmlns="" xmlns:a16="http://schemas.microsoft.com/office/drawing/2014/main" id="{00000000-0008-0000-0000-000068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10" name="Text Box 394744">
          <a:extLst>
            <a:ext uri="{FF2B5EF4-FFF2-40B4-BE49-F238E27FC236}">
              <a16:creationId xmlns="" xmlns:a16="http://schemas.microsoft.com/office/drawing/2014/main" id="{00000000-0008-0000-0000-000069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11" name="Text Box 394360">
          <a:extLst>
            <a:ext uri="{FF2B5EF4-FFF2-40B4-BE49-F238E27FC236}">
              <a16:creationId xmlns="" xmlns:a16="http://schemas.microsoft.com/office/drawing/2014/main" id="{00000000-0008-0000-0000-00006A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12" name="Text Box 394744">
          <a:extLst>
            <a:ext uri="{FF2B5EF4-FFF2-40B4-BE49-F238E27FC236}">
              <a16:creationId xmlns="" xmlns:a16="http://schemas.microsoft.com/office/drawing/2014/main" id="{00000000-0008-0000-0000-00006B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13" name="Text Box 394360">
          <a:extLst>
            <a:ext uri="{FF2B5EF4-FFF2-40B4-BE49-F238E27FC236}">
              <a16:creationId xmlns="" xmlns:a16="http://schemas.microsoft.com/office/drawing/2014/main" id="{00000000-0008-0000-0000-00006C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14" name="Text Box 394744">
          <a:extLst>
            <a:ext uri="{FF2B5EF4-FFF2-40B4-BE49-F238E27FC236}">
              <a16:creationId xmlns="" xmlns:a16="http://schemas.microsoft.com/office/drawing/2014/main" id="{00000000-0008-0000-0000-00006D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15" name="Text Box 394360">
          <a:extLst>
            <a:ext uri="{FF2B5EF4-FFF2-40B4-BE49-F238E27FC236}">
              <a16:creationId xmlns="" xmlns:a16="http://schemas.microsoft.com/office/drawing/2014/main" id="{00000000-0008-0000-0000-00006E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16" name="Text Box 394744">
          <a:extLst>
            <a:ext uri="{FF2B5EF4-FFF2-40B4-BE49-F238E27FC236}">
              <a16:creationId xmlns="" xmlns:a16="http://schemas.microsoft.com/office/drawing/2014/main" id="{00000000-0008-0000-0000-00006F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17" name="Text Box 394360">
          <a:extLst>
            <a:ext uri="{FF2B5EF4-FFF2-40B4-BE49-F238E27FC236}">
              <a16:creationId xmlns="" xmlns:a16="http://schemas.microsoft.com/office/drawing/2014/main" id="{00000000-0008-0000-0000-000070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18" name="Text Box 394744">
          <a:extLst>
            <a:ext uri="{FF2B5EF4-FFF2-40B4-BE49-F238E27FC236}">
              <a16:creationId xmlns="" xmlns:a16="http://schemas.microsoft.com/office/drawing/2014/main" id="{00000000-0008-0000-0000-000071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19" name="Text Box 394360">
          <a:extLst>
            <a:ext uri="{FF2B5EF4-FFF2-40B4-BE49-F238E27FC236}">
              <a16:creationId xmlns="" xmlns:a16="http://schemas.microsoft.com/office/drawing/2014/main" id="{00000000-0008-0000-0000-000072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20" name="Text Box 394744">
          <a:extLst>
            <a:ext uri="{FF2B5EF4-FFF2-40B4-BE49-F238E27FC236}">
              <a16:creationId xmlns="" xmlns:a16="http://schemas.microsoft.com/office/drawing/2014/main" id="{00000000-0008-0000-0000-000073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21" name="Text Box 394360">
          <a:extLst>
            <a:ext uri="{FF2B5EF4-FFF2-40B4-BE49-F238E27FC236}">
              <a16:creationId xmlns="" xmlns:a16="http://schemas.microsoft.com/office/drawing/2014/main" id="{00000000-0008-0000-0000-000074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22" name="Text Box 394744">
          <a:extLst>
            <a:ext uri="{FF2B5EF4-FFF2-40B4-BE49-F238E27FC236}">
              <a16:creationId xmlns="" xmlns:a16="http://schemas.microsoft.com/office/drawing/2014/main" id="{00000000-0008-0000-0000-000075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23" name="Text Box 394360">
          <a:extLst>
            <a:ext uri="{FF2B5EF4-FFF2-40B4-BE49-F238E27FC236}">
              <a16:creationId xmlns="" xmlns:a16="http://schemas.microsoft.com/office/drawing/2014/main" id="{00000000-0008-0000-0000-000076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24" name="Text Box 394744">
          <a:extLst>
            <a:ext uri="{FF2B5EF4-FFF2-40B4-BE49-F238E27FC236}">
              <a16:creationId xmlns="" xmlns:a16="http://schemas.microsoft.com/office/drawing/2014/main" id="{00000000-0008-0000-0000-000077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25" name="Text Box 394360">
          <a:extLst>
            <a:ext uri="{FF2B5EF4-FFF2-40B4-BE49-F238E27FC236}">
              <a16:creationId xmlns="" xmlns:a16="http://schemas.microsoft.com/office/drawing/2014/main" id="{00000000-0008-0000-0000-000078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26" name="Text Box 394744">
          <a:extLst>
            <a:ext uri="{FF2B5EF4-FFF2-40B4-BE49-F238E27FC236}">
              <a16:creationId xmlns="" xmlns:a16="http://schemas.microsoft.com/office/drawing/2014/main" id="{00000000-0008-0000-0000-000079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27" name="Text Box 394360">
          <a:extLst>
            <a:ext uri="{FF2B5EF4-FFF2-40B4-BE49-F238E27FC236}">
              <a16:creationId xmlns="" xmlns:a16="http://schemas.microsoft.com/office/drawing/2014/main" id="{00000000-0008-0000-0000-00007A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28" name="Text Box 394744">
          <a:extLst>
            <a:ext uri="{FF2B5EF4-FFF2-40B4-BE49-F238E27FC236}">
              <a16:creationId xmlns="" xmlns:a16="http://schemas.microsoft.com/office/drawing/2014/main" id="{00000000-0008-0000-0000-00007B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29" name="Text Box 394360">
          <a:extLst>
            <a:ext uri="{FF2B5EF4-FFF2-40B4-BE49-F238E27FC236}">
              <a16:creationId xmlns="" xmlns:a16="http://schemas.microsoft.com/office/drawing/2014/main" id="{00000000-0008-0000-0000-00007C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30" name="Text Box 394744">
          <a:extLst>
            <a:ext uri="{FF2B5EF4-FFF2-40B4-BE49-F238E27FC236}">
              <a16:creationId xmlns="" xmlns:a16="http://schemas.microsoft.com/office/drawing/2014/main" id="{00000000-0008-0000-0000-00007D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31" name="Text Box 394360">
          <a:extLst>
            <a:ext uri="{FF2B5EF4-FFF2-40B4-BE49-F238E27FC236}">
              <a16:creationId xmlns="" xmlns:a16="http://schemas.microsoft.com/office/drawing/2014/main" id="{00000000-0008-0000-0000-00007E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32" name="Text Box 394744">
          <a:extLst>
            <a:ext uri="{FF2B5EF4-FFF2-40B4-BE49-F238E27FC236}">
              <a16:creationId xmlns="" xmlns:a16="http://schemas.microsoft.com/office/drawing/2014/main" id="{00000000-0008-0000-0000-00007F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33"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34"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35"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36"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37"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38"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39"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40"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41"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42"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43"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44"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45"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46"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47"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48"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49"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50"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51"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52"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53"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54"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55"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56"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957"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958"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959"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960"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961"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2962"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63"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64"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65"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66"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67"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68"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69"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70"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71"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72"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73"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74"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75"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76"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77"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78"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79"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80"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81"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82"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83"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84"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85"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86"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87"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88"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89"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90"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91"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92"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93"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94"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95"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96"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97"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2998"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2999"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00"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01"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02"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03"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04"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05"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06"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07"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08"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09"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10"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11"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12"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13"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14"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15"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16"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17"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18"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19"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20"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21"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22"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23"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24"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25"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26"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27"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28"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29"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30"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31"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32"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33"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34"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35" name="Text Box 394744">
          <a:extLst>
            <a:ext uri="{FF2B5EF4-FFF2-40B4-BE49-F238E27FC236}">
              <a16:creationId xmlns="" xmlns:a16="http://schemas.microsoft.com/office/drawing/2014/main" id="{00000000-0008-0000-0000-0000E6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36" name="Text Box 394360">
          <a:extLst>
            <a:ext uri="{FF2B5EF4-FFF2-40B4-BE49-F238E27FC236}">
              <a16:creationId xmlns="" xmlns:a16="http://schemas.microsoft.com/office/drawing/2014/main" id="{00000000-0008-0000-0000-0000E7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37" name="Text Box 394744">
          <a:extLst>
            <a:ext uri="{FF2B5EF4-FFF2-40B4-BE49-F238E27FC236}">
              <a16:creationId xmlns="" xmlns:a16="http://schemas.microsoft.com/office/drawing/2014/main" id="{00000000-0008-0000-0000-0000E8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38" name="Text Box 394360">
          <a:extLst>
            <a:ext uri="{FF2B5EF4-FFF2-40B4-BE49-F238E27FC236}">
              <a16:creationId xmlns="" xmlns:a16="http://schemas.microsoft.com/office/drawing/2014/main" id="{00000000-0008-0000-0000-0000E9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39" name="Text Box 394744">
          <a:extLst>
            <a:ext uri="{FF2B5EF4-FFF2-40B4-BE49-F238E27FC236}">
              <a16:creationId xmlns="" xmlns:a16="http://schemas.microsoft.com/office/drawing/2014/main" id="{00000000-0008-0000-0000-0000EA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40" name="Text Box 394360">
          <a:extLst>
            <a:ext uri="{FF2B5EF4-FFF2-40B4-BE49-F238E27FC236}">
              <a16:creationId xmlns="" xmlns:a16="http://schemas.microsoft.com/office/drawing/2014/main" id="{00000000-0008-0000-0000-0000EB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41" name="Text Box 394744">
          <a:extLst>
            <a:ext uri="{FF2B5EF4-FFF2-40B4-BE49-F238E27FC236}">
              <a16:creationId xmlns="" xmlns:a16="http://schemas.microsoft.com/office/drawing/2014/main" id="{00000000-0008-0000-0000-0000EC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42" name="Text Box 394360">
          <a:extLst>
            <a:ext uri="{FF2B5EF4-FFF2-40B4-BE49-F238E27FC236}">
              <a16:creationId xmlns="" xmlns:a16="http://schemas.microsoft.com/office/drawing/2014/main" id="{00000000-0008-0000-0000-0000ED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43" name="Text Box 394744">
          <a:extLst>
            <a:ext uri="{FF2B5EF4-FFF2-40B4-BE49-F238E27FC236}">
              <a16:creationId xmlns="" xmlns:a16="http://schemas.microsoft.com/office/drawing/2014/main" id="{00000000-0008-0000-0000-0000EE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44" name="Text Box 394360">
          <a:extLst>
            <a:ext uri="{FF2B5EF4-FFF2-40B4-BE49-F238E27FC236}">
              <a16:creationId xmlns="" xmlns:a16="http://schemas.microsoft.com/office/drawing/2014/main" id="{00000000-0008-0000-0000-0000EF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45" name="Text Box 394744">
          <a:extLst>
            <a:ext uri="{FF2B5EF4-FFF2-40B4-BE49-F238E27FC236}">
              <a16:creationId xmlns="" xmlns:a16="http://schemas.microsoft.com/office/drawing/2014/main" id="{00000000-0008-0000-0000-0000F0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46" name="Text Box 394360">
          <a:extLst>
            <a:ext uri="{FF2B5EF4-FFF2-40B4-BE49-F238E27FC236}">
              <a16:creationId xmlns="" xmlns:a16="http://schemas.microsoft.com/office/drawing/2014/main" id="{00000000-0008-0000-0000-0000F1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47" name="Text Box 394744">
          <a:extLst>
            <a:ext uri="{FF2B5EF4-FFF2-40B4-BE49-F238E27FC236}">
              <a16:creationId xmlns="" xmlns:a16="http://schemas.microsoft.com/office/drawing/2014/main" id="{00000000-0008-0000-0000-0000F2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48" name="Text Box 394360">
          <a:extLst>
            <a:ext uri="{FF2B5EF4-FFF2-40B4-BE49-F238E27FC236}">
              <a16:creationId xmlns="" xmlns:a16="http://schemas.microsoft.com/office/drawing/2014/main" id="{00000000-0008-0000-0000-0000F3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49" name="Text Box 394744">
          <a:extLst>
            <a:ext uri="{FF2B5EF4-FFF2-40B4-BE49-F238E27FC236}">
              <a16:creationId xmlns="" xmlns:a16="http://schemas.microsoft.com/office/drawing/2014/main" id="{00000000-0008-0000-0000-0000F4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50" name="Text Box 394360">
          <a:extLst>
            <a:ext uri="{FF2B5EF4-FFF2-40B4-BE49-F238E27FC236}">
              <a16:creationId xmlns="" xmlns:a16="http://schemas.microsoft.com/office/drawing/2014/main" id="{00000000-0008-0000-0000-0000F5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51" name="Text Box 394744">
          <a:extLst>
            <a:ext uri="{FF2B5EF4-FFF2-40B4-BE49-F238E27FC236}">
              <a16:creationId xmlns="" xmlns:a16="http://schemas.microsoft.com/office/drawing/2014/main" id="{00000000-0008-0000-0000-0000F6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52" name="Text Box 394360">
          <a:extLst>
            <a:ext uri="{FF2B5EF4-FFF2-40B4-BE49-F238E27FC236}">
              <a16:creationId xmlns="" xmlns:a16="http://schemas.microsoft.com/office/drawing/2014/main" id="{00000000-0008-0000-0000-0000F7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53" name="Text Box 394744">
          <a:extLst>
            <a:ext uri="{FF2B5EF4-FFF2-40B4-BE49-F238E27FC236}">
              <a16:creationId xmlns="" xmlns:a16="http://schemas.microsoft.com/office/drawing/2014/main" id="{00000000-0008-0000-0000-0000F8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54" name="Text Box 394360">
          <a:extLst>
            <a:ext uri="{FF2B5EF4-FFF2-40B4-BE49-F238E27FC236}">
              <a16:creationId xmlns="" xmlns:a16="http://schemas.microsoft.com/office/drawing/2014/main" id="{00000000-0008-0000-0000-0000F9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55" name="Text Box 394744">
          <a:extLst>
            <a:ext uri="{FF2B5EF4-FFF2-40B4-BE49-F238E27FC236}">
              <a16:creationId xmlns="" xmlns:a16="http://schemas.microsoft.com/office/drawing/2014/main" id="{00000000-0008-0000-0000-0000FA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56" name="Text Box 394360">
          <a:extLst>
            <a:ext uri="{FF2B5EF4-FFF2-40B4-BE49-F238E27FC236}">
              <a16:creationId xmlns="" xmlns:a16="http://schemas.microsoft.com/office/drawing/2014/main" id="{00000000-0008-0000-0000-0000FB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57" name="Text Box 394744">
          <a:extLst>
            <a:ext uri="{FF2B5EF4-FFF2-40B4-BE49-F238E27FC236}">
              <a16:creationId xmlns="" xmlns:a16="http://schemas.microsoft.com/office/drawing/2014/main" id="{00000000-0008-0000-0000-0000FC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58"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59"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60"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61"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62"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63"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64"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65"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66"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67"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68"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69"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70"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71"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72"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73"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74"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75"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76"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77"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78"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79"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80"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81"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82"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83"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84"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85"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86"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87"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88"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89"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90"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91"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92"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093"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94"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95"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96"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97"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98"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099"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00"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01"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02"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03"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04"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05"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06"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07"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08"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09"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10"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11"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12"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13"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14"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15"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16"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17"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18"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19"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20"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21"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22"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23"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24"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25"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26"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27"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28"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29"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30"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31"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32"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33"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34"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35"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36"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37"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38"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39"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40"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41"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42"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43"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44"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45"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46"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47"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48"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49"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50"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51"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52"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53"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3154"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3155"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3156"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3157"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3158"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3159"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60"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61"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62"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63"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64"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65"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66"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67"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68"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69"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70"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71"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72"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73"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74"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75"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76"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77"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78"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79"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80"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81"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82"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83"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84"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85"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86"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87"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88"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89"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90"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91"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92"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93"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94"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195"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96"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97"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98"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199"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00"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01"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02"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03"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04"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05"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06"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07"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08"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09"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10"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11"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12"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13"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14"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15"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16"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17"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18"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19"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20"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21"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22"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23"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24"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25"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26"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27"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28"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29"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30"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31"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32"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33"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34"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35"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36"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37"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38"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39"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40"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41"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42"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43"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44"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45"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46"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47"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48"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49"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50"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51"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52"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53"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54"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55"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3256"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3257"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3258"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3259"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3260"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0"/>
    <xdr:sp macro="" textlink="">
      <xdr:nvSpPr>
        <xdr:cNvPr id="3261"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922020" y="40431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62"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63"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64"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65"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66"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67"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68"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69"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70"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71"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72"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73"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74"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75"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76"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77"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78"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79"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80"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81"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82"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83"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84"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85"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86"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87"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88"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89"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90"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91"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92"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93"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94"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95"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96"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297"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98"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299"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00"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01"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02"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03"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04"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05"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06"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07"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08"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09"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10"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11"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12"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13"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14"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15"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16"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17"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18"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19"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20"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21"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22"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23"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24"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25"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26"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27"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28"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29"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30"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31"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32"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33"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34"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35"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36"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37"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38"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39"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40"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41"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42"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43"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44"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45"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46"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47"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48"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49"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50"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2326"/>
    <xdr:sp macro="" textlink="">
      <xdr:nvSpPr>
        <xdr:cNvPr id="3351"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922020" y="40431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52"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53"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54"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55"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56"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125</xdr:row>
      <xdr:rowOff>0</xdr:rowOff>
    </xdr:from>
    <xdr:ext cx="57150" cy="81461"/>
    <xdr:sp macro="" textlink="">
      <xdr:nvSpPr>
        <xdr:cNvPr id="3357"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922020" y="40431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358" name="Text Box 394360">
          <a:extLst>
            <a:ext uri="{FF2B5EF4-FFF2-40B4-BE49-F238E27FC236}">
              <a16:creationId xmlns="" xmlns:a16="http://schemas.microsoft.com/office/drawing/2014/main" id="{00000000-0008-0000-0000-00008101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359" name="Text Box 394744">
          <a:extLst>
            <a:ext uri="{FF2B5EF4-FFF2-40B4-BE49-F238E27FC236}">
              <a16:creationId xmlns="" xmlns:a16="http://schemas.microsoft.com/office/drawing/2014/main" id="{00000000-0008-0000-0000-00008201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360" name="Text Box 394360">
          <a:extLst>
            <a:ext uri="{FF2B5EF4-FFF2-40B4-BE49-F238E27FC236}">
              <a16:creationId xmlns="" xmlns:a16="http://schemas.microsoft.com/office/drawing/2014/main" id="{00000000-0008-0000-0000-00008301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361" name="Text Box 394744">
          <a:extLst>
            <a:ext uri="{FF2B5EF4-FFF2-40B4-BE49-F238E27FC236}">
              <a16:creationId xmlns="" xmlns:a16="http://schemas.microsoft.com/office/drawing/2014/main" id="{00000000-0008-0000-0000-00008401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362" name="Text Box 394360">
          <a:extLst>
            <a:ext uri="{FF2B5EF4-FFF2-40B4-BE49-F238E27FC236}">
              <a16:creationId xmlns="" xmlns:a16="http://schemas.microsoft.com/office/drawing/2014/main" id="{00000000-0008-0000-0000-00008501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363" name="Text Box 394744">
          <a:extLst>
            <a:ext uri="{FF2B5EF4-FFF2-40B4-BE49-F238E27FC236}">
              <a16:creationId xmlns="" xmlns:a16="http://schemas.microsoft.com/office/drawing/2014/main" id="{00000000-0008-0000-0000-00008601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64" name="Text Box 394360">
          <a:extLst>
            <a:ext uri="{FF2B5EF4-FFF2-40B4-BE49-F238E27FC236}">
              <a16:creationId xmlns="" xmlns:a16="http://schemas.microsoft.com/office/drawing/2014/main" id="{00000000-0008-0000-0000-000087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65" name="Text Box 394744">
          <a:extLst>
            <a:ext uri="{FF2B5EF4-FFF2-40B4-BE49-F238E27FC236}">
              <a16:creationId xmlns="" xmlns:a16="http://schemas.microsoft.com/office/drawing/2014/main" id="{00000000-0008-0000-0000-000088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66" name="Text Box 394360">
          <a:extLst>
            <a:ext uri="{FF2B5EF4-FFF2-40B4-BE49-F238E27FC236}">
              <a16:creationId xmlns="" xmlns:a16="http://schemas.microsoft.com/office/drawing/2014/main" id="{00000000-0008-0000-0000-000089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67" name="Text Box 394744">
          <a:extLst>
            <a:ext uri="{FF2B5EF4-FFF2-40B4-BE49-F238E27FC236}">
              <a16:creationId xmlns="" xmlns:a16="http://schemas.microsoft.com/office/drawing/2014/main" id="{00000000-0008-0000-0000-00008A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68" name="Text Box 394360">
          <a:extLst>
            <a:ext uri="{FF2B5EF4-FFF2-40B4-BE49-F238E27FC236}">
              <a16:creationId xmlns="" xmlns:a16="http://schemas.microsoft.com/office/drawing/2014/main" id="{00000000-0008-0000-0000-00008B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69" name="Text Box 394744">
          <a:extLst>
            <a:ext uri="{FF2B5EF4-FFF2-40B4-BE49-F238E27FC236}">
              <a16:creationId xmlns="" xmlns:a16="http://schemas.microsoft.com/office/drawing/2014/main" id="{00000000-0008-0000-0000-00008C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70" name="Text Box 394360">
          <a:extLst>
            <a:ext uri="{FF2B5EF4-FFF2-40B4-BE49-F238E27FC236}">
              <a16:creationId xmlns="" xmlns:a16="http://schemas.microsoft.com/office/drawing/2014/main" id="{00000000-0008-0000-0000-00008D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71" name="Text Box 394744">
          <a:extLst>
            <a:ext uri="{FF2B5EF4-FFF2-40B4-BE49-F238E27FC236}">
              <a16:creationId xmlns="" xmlns:a16="http://schemas.microsoft.com/office/drawing/2014/main" id="{00000000-0008-0000-0000-00008E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72" name="Text Box 394360">
          <a:extLst>
            <a:ext uri="{FF2B5EF4-FFF2-40B4-BE49-F238E27FC236}">
              <a16:creationId xmlns="" xmlns:a16="http://schemas.microsoft.com/office/drawing/2014/main" id="{00000000-0008-0000-0000-00008F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73" name="Text Box 394744">
          <a:extLst>
            <a:ext uri="{FF2B5EF4-FFF2-40B4-BE49-F238E27FC236}">
              <a16:creationId xmlns="" xmlns:a16="http://schemas.microsoft.com/office/drawing/2014/main" id="{00000000-0008-0000-0000-000090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74" name="Text Box 394360">
          <a:extLst>
            <a:ext uri="{FF2B5EF4-FFF2-40B4-BE49-F238E27FC236}">
              <a16:creationId xmlns="" xmlns:a16="http://schemas.microsoft.com/office/drawing/2014/main" id="{00000000-0008-0000-0000-000091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75" name="Text Box 394744">
          <a:extLst>
            <a:ext uri="{FF2B5EF4-FFF2-40B4-BE49-F238E27FC236}">
              <a16:creationId xmlns="" xmlns:a16="http://schemas.microsoft.com/office/drawing/2014/main" id="{00000000-0008-0000-0000-000092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76" name="Text Box 394360">
          <a:extLst>
            <a:ext uri="{FF2B5EF4-FFF2-40B4-BE49-F238E27FC236}">
              <a16:creationId xmlns="" xmlns:a16="http://schemas.microsoft.com/office/drawing/2014/main" id="{00000000-0008-0000-0000-000093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77" name="Text Box 394744">
          <a:extLst>
            <a:ext uri="{FF2B5EF4-FFF2-40B4-BE49-F238E27FC236}">
              <a16:creationId xmlns="" xmlns:a16="http://schemas.microsoft.com/office/drawing/2014/main" id="{00000000-0008-0000-0000-000094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78" name="Text Box 394360">
          <a:extLst>
            <a:ext uri="{FF2B5EF4-FFF2-40B4-BE49-F238E27FC236}">
              <a16:creationId xmlns="" xmlns:a16="http://schemas.microsoft.com/office/drawing/2014/main" id="{00000000-0008-0000-0000-000095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79" name="Text Box 394744">
          <a:extLst>
            <a:ext uri="{FF2B5EF4-FFF2-40B4-BE49-F238E27FC236}">
              <a16:creationId xmlns="" xmlns:a16="http://schemas.microsoft.com/office/drawing/2014/main" id="{00000000-0008-0000-0000-000096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80" name="Text Box 394360">
          <a:extLst>
            <a:ext uri="{FF2B5EF4-FFF2-40B4-BE49-F238E27FC236}">
              <a16:creationId xmlns="" xmlns:a16="http://schemas.microsoft.com/office/drawing/2014/main" id="{00000000-0008-0000-0000-000097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81" name="Text Box 394744">
          <a:extLst>
            <a:ext uri="{FF2B5EF4-FFF2-40B4-BE49-F238E27FC236}">
              <a16:creationId xmlns="" xmlns:a16="http://schemas.microsoft.com/office/drawing/2014/main" id="{00000000-0008-0000-0000-000098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82" name="Text Box 394360">
          <a:extLst>
            <a:ext uri="{FF2B5EF4-FFF2-40B4-BE49-F238E27FC236}">
              <a16:creationId xmlns="" xmlns:a16="http://schemas.microsoft.com/office/drawing/2014/main" id="{00000000-0008-0000-0000-000099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83" name="Text Box 394744">
          <a:extLst>
            <a:ext uri="{FF2B5EF4-FFF2-40B4-BE49-F238E27FC236}">
              <a16:creationId xmlns="" xmlns:a16="http://schemas.microsoft.com/office/drawing/2014/main" id="{00000000-0008-0000-0000-00009A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84" name="Text Box 394360">
          <a:extLst>
            <a:ext uri="{FF2B5EF4-FFF2-40B4-BE49-F238E27FC236}">
              <a16:creationId xmlns="" xmlns:a16="http://schemas.microsoft.com/office/drawing/2014/main" id="{00000000-0008-0000-0000-00009B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85" name="Text Box 394744">
          <a:extLst>
            <a:ext uri="{FF2B5EF4-FFF2-40B4-BE49-F238E27FC236}">
              <a16:creationId xmlns="" xmlns:a16="http://schemas.microsoft.com/office/drawing/2014/main" id="{00000000-0008-0000-0000-00009C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86" name="Text Box 394360">
          <a:extLst>
            <a:ext uri="{FF2B5EF4-FFF2-40B4-BE49-F238E27FC236}">
              <a16:creationId xmlns="" xmlns:a16="http://schemas.microsoft.com/office/drawing/2014/main" id="{00000000-0008-0000-0000-00009D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87" name="Text Box 394744">
          <a:extLst>
            <a:ext uri="{FF2B5EF4-FFF2-40B4-BE49-F238E27FC236}">
              <a16:creationId xmlns="" xmlns:a16="http://schemas.microsoft.com/office/drawing/2014/main" id="{00000000-0008-0000-0000-00009E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88" name="Text Box 394360">
          <a:extLst>
            <a:ext uri="{FF2B5EF4-FFF2-40B4-BE49-F238E27FC236}">
              <a16:creationId xmlns="" xmlns:a16="http://schemas.microsoft.com/office/drawing/2014/main" id="{00000000-0008-0000-0000-00009F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89" name="Text Box 394744">
          <a:extLst>
            <a:ext uri="{FF2B5EF4-FFF2-40B4-BE49-F238E27FC236}">
              <a16:creationId xmlns="" xmlns:a16="http://schemas.microsoft.com/office/drawing/2014/main" id="{00000000-0008-0000-0000-0000A0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90" name="Text Box 394360">
          <a:extLst>
            <a:ext uri="{FF2B5EF4-FFF2-40B4-BE49-F238E27FC236}">
              <a16:creationId xmlns="" xmlns:a16="http://schemas.microsoft.com/office/drawing/2014/main" id="{00000000-0008-0000-0000-0000A1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91" name="Text Box 394744">
          <a:extLst>
            <a:ext uri="{FF2B5EF4-FFF2-40B4-BE49-F238E27FC236}">
              <a16:creationId xmlns="" xmlns:a16="http://schemas.microsoft.com/office/drawing/2014/main" id="{00000000-0008-0000-0000-0000A2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92" name="Text Box 394360">
          <a:extLst>
            <a:ext uri="{FF2B5EF4-FFF2-40B4-BE49-F238E27FC236}">
              <a16:creationId xmlns="" xmlns:a16="http://schemas.microsoft.com/office/drawing/2014/main" id="{00000000-0008-0000-0000-0000A3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393" name="Text Box 394744">
          <a:extLst>
            <a:ext uri="{FF2B5EF4-FFF2-40B4-BE49-F238E27FC236}">
              <a16:creationId xmlns="" xmlns:a16="http://schemas.microsoft.com/office/drawing/2014/main" id="{00000000-0008-0000-0000-0000A4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94" name="Text Box 394360">
          <a:extLst>
            <a:ext uri="{FF2B5EF4-FFF2-40B4-BE49-F238E27FC236}">
              <a16:creationId xmlns="" xmlns:a16="http://schemas.microsoft.com/office/drawing/2014/main" id="{00000000-0008-0000-0000-0000A5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95" name="Text Box 394744">
          <a:extLst>
            <a:ext uri="{FF2B5EF4-FFF2-40B4-BE49-F238E27FC236}">
              <a16:creationId xmlns="" xmlns:a16="http://schemas.microsoft.com/office/drawing/2014/main" id="{00000000-0008-0000-0000-0000A6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96" name="Text Box 394360">
          <a:extLst>
            <a:ext uri="{FF2B5EF4-FFF2-40B4-BE49-F238E27FC236}">
              <a16:creationId xmlns="" xmlns:a16="http://schemas.microsoft.com/office/drawing/2014/main" id="{00000000-0008-0000-0000-0000A7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97" name="Text Box 394744">
          <a:extLst>
            <a:ext uri="{FF2B5EF4-FFF2-40B4-BE49-F238E27FC236}">
              <a16:creationId xmlns="" xmlns:a16="http://schemas.microsoft.com/office/drawing/2014/main" id="{00000000-0008-0000-0000-0000A8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98" name="Text Box 394360">
          <a:extLst>
            <a:ext uri="{FF2B5EF4-FFF2-40B4-BE49-F238E27FC236}">
              <a16:creationId xmlns="" xmlns:a16="http://schemas.microsoft.com/office/drawing/2014/main" id="{00000000-0008-0000-0000-0000A9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399" name="Text Box 394744">
          <a:extLst>
            <a:ext uri="{FF2B5EF4-FFF2-40B4-BE49-F238E27FC236}">
              <a16:creationId xmlns="" xmlns:a16="http://schemas.microsoft.com/office/drawing/2014/main" id="{00000000-0008-0000-0000-0000AA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00" name="Text Box 394360">
          <a:extLst>
            <a:ext uri="{FF2B5EF4-FFF2-40B4-BE49-F238E27FC236}">
              <a16:creationId xmlns="" xmlns:a16="http://schemas.microsoft.com/office/drawing/2014/main" id="{00000000-0008-0000-0000-0000AB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01" name="Text Box 394744">
          <a:extLst>
            <a:ext uri="{FF2B5EF4-FFF2-40B4-BE49-F238E27FC236}">
              <a16:creationId xmlns="" xmlns:a16="http://schemas.microsoft.com/office/drawing/2014/main" id="{00000000-0008-0000-0000-0000AC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02" name="Text Box 394360">
          <a:extLst>
            <a:ext uri="{FF2B5EF4-FFF2-40B4-BE49-F238E27FC236}">
              <a16:creationId xmlns="" xmlns:a16="http://schemas.microsoft.com/office/drawing/2014/main" id="{00000000-0008-0000-0000-0000AD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03" name="Text Box 394744">
          <a:extLst>
            <a:ext uri="{FF2B5EF4-FFF2-40B4-BE49-F238E27FC236}">
              <a16:creationId xmlns="" xmlns:a16="http://schemas.microsoft.com/office/drawing/2014/main" id="{00000000-0008-0000-0000-0000AE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04" name="Text Box 394360">
          <a:extLst>
            <a:ext uri="{FF2B5EF4-FFF2-40B4-BE49-F238E27FC236}">
              <a16:creationId xmlns="" xmlns:a16="http://schemas.microsoft.com/office/drawing/2014/main" id="{00000000-0008-0000-0000-0000AF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05" name="Text Box 394744">
          <a:extLst>
            <a:ext uri="{FF2B5EF4-FFF2-40B4-BE49-F238E27FC236}">
              <a16:creationId xmlns="" xmlns:a16="http://schemas.microsoft.com/office/drawing/2014/main" id="{00000000-0008-0000-0000-0000B0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06" name="Text Box 394360">
          <a:extLst>
            <a:ext uri="{FF2B5EF4-FFF2-40B4-BE49-F238E27FC236}">
              <a16:creationId xmlns="" xmlns:a16="http://schemas.microsoft.com/office/drawing/2014/main" id="{00000000-0008-0000-0000-0000B1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07" name="Text Box 394744">
          <a:extLst>
            <a:ext uri="{FF2B5EF4-FFF2-40B4-BE49-F238E27FC236}">
              <a16:creationId xmlns="" xmlns:a16="http://schemas.microsoft.com/office/drawing/2014/main" id="{00000000-0008-0000-0000-0000B2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08" name="Text Box 394360">
          <a:extLst>
            <a:ext uri="{FF2B5EF4-FFF2-40B4-BE49-F238E27FC236}">
              <a16:creationId xmlns="" xmlns:a16="http://schemas.microsoft.com/office/drawing/2014/main" id="{00000000-0008-0000-0000-0000B3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09" name="Text Box 394744">
          <a:extLst>
            <a:ext uri="{FF2B5EF4-FFF2-40B4-BE49-F238E27FC236}">
              <a16:creationId xmlns="" xmlns:a16="http://schemas.microsoft.com/office/drawing/2014/main" id="{00000000-0008-0000-0000-0000B4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10" name="Text Box 394360">
          <a:extLst>
            <a:ext uri="{FF2B5EF4-FFF2-40B4-BE49-F238E27FC236}">
              <a16:creationId xmlns="" xmlns:a16="http://schemas.microsoft.com/office/drawing/2014/main" id="{00000000-0008-0000-0000-0000B5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11" name="Text Box 394744">
          <a:extLst>
            <a:ext uri="{FF2B5EF4-FFF2-40B4-BE49-F238E27FC236}">
              <a16:creationId xmlns="" xmlns:a16="http://schemas.microsoft.com/office/drawing/2014/main" id="{00000000-0008-0000-0000-0000B6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12" name="Text Box 394360">
          <a:extLst>
            <a:ext uri="{FF2B5EF4-FFF2-40B4-BE49-F238E27FC236}">
              <a16:creationId xmlns="" xmlns:a16="http://schemas.microsoft.com/office/drawing/2014/main" id="{00000000-0008-0000-0000-0000B7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13" name="Text Box 394744">
          <a:extLst>
            <a:ext uri="{FF2B5EF4-FFF2-40B4-BE49-F238E27FC236}">
              <a16:creationId xmlns="" xmlns:a16="http://schemas.microsoft.com/office/drawing/2014/main" id="{00000000-0008-0000-0000-0000B8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14" name="Text Box 394360">
          <a:extLst>
            <a:ext uri="{FF2B5EF4-FFF2-40B4-BE49-F238E27FC236}">
              <a16:creationId xmlns="" xmlns:a16="http://schemas.microsoft.com/office/drawing/2014/main" id="{00000000-0008-0000-0000-0000B9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15" name="Text Box 394744">
          <a:extLst>
            <a:ext uri="{FF2B5EF4-FFF2-40B4-BE49-F238E27FC236}">
              <a16:creationId xmlns="" xmlns:a16="http://schemas.microsoft.com/office/drawing/2014/main" id="{00000000-0008-0000-0000-0000BA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16" name="Text Box 394360">
          <a:extLst>
            <a:ext uri="{FF2B5EF4-FFF2-40B4-BE49-F238E27FC236}">
              <a16:creationId xmlns="" xmlns:a16="http://schemas.microsoft.com/office/drawing/2014/main" id="{00000000-0008-0000-0000-0000BB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17" name="Text Box 394744">
          <a:extLst>
            <a:ext uri="{FF2B5EF4-FFF2-40B4-BE49-F238E27FC236}">
              <a16:creationId xmlns="" xmlns:a16="http://schemas.microsoft.com/office/drawing/2014/main" id="{00000000-0008-0000-0000-0000BC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18" name="Text Box 394360">
          <a:extLst>
            <a:ext uri="{FF2B5EF4-FFF2-40B4-BE49-F238E27FC236}">
              <a16:creationId xmlns="" xmlns:a16="http://schemas.microsoft.com/office/drawing/2014/main" id="{00000000-0008-0000-0000-0000BD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19" name="Text Box 394744">
          <a:extLst>
            <a:ext uri="{FF2B5EF4-FFF2-40B4-BE49-F238E27FC236}">
              <a16:creationId xmlns="" xmlns:a16="http://schemas.microsoft.com/office/drawing/2014/main" id="{00000000-0008-0000-0000-0000BE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20" name="Text Box 394360">
          <a:extLst>
            <a:ext uri="{FF2B5EF4-FFF2-40B4-BE49-F238E27FC236}">
              <a16:creationId xmlns="" xmlns:a16="http://schemas.microsoft.com/office/drawing/2014/main" id="{00000000-0008-0000-0000-0000BF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21" name="Text Box 394744">
          <a:extLst>
            <a:ext uri="{FF2B5EF4-FFF2-40B4-BE49-F238E27FC236}">
              <a16:creationId xmlns="" xmlns:a16="http://schemas.microsoft.com/office/drawing/2014/main" id="{00000000-0008-0000-0000-0000C0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22" name="Text Box 394360">
          <a:extLst>
            <a:ext uri="{FF2B5EF4-FFF2-40B4-BE49-F238E27FC236}">
              <a16:creationId xmlns="" xmlns:a16="http://schemas.microsoft.com/office/drawing/2014/main" id="{00000000-0008-0000-0000-0000C1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23" name="Text Box 394744">
          <a:extLst>
            <a:ext uri="{FF2B5EF4-FFF2-40B4-BE49-F238E27FC236}">
              <a16:creationId xmlns="" xmlns:a16="http://schemas.microsoft.com/office/drawing/2014/main" id="{00000000-0008-0000-0000-0000C2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24" name="Text Box 394360">
          <a:extLst>
            <a:ext uri="{FF2B5EF4-FFF2-40B4-BE49-F238E27FC236}">
              <a16:creationId xmlns="" xmlns:a16="http://schemas.microsoft.com/office/drawing/2014/main" id="{00000000-0008-0000-0000-0000C3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25" name="Text Box 394744">
          <a:extLst>
            <a:ext uri="{FF2B5EF4-FFF2-40B4-BE49-F238E27FC236}">
              <a16:creationId xmlns="" xmlns:a16="http://schemas.microsoft.com/office/drawing/2014/main" id="{00000000-0008-0000-0000-0000C4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26" name="Text Box 394360">
          <a:extLst>
            <a:ext uri="{FF2B5EF4-FFF2-40B4-BE49-F238E27FC236}">
              <a16:creationId xmlns="" xmlns:a16="http://schemas.microsoft.com/office/drawing/2014/main" id="{00000000-0008-0000-0000-0000C5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27" name="Text Box 394744">
          <a:extLst>
            <a:ext uri="{FF2B5EF4-FFF2-40B4-BE49-F238E27FC236}">
              <a16:creationId xmlns="" xmlns:a16="http://schemas.microsoft.com/office/drawing/2014/main" id="{00000000-0008-0000-0000-0000C6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28" name="Text Box 394360">
          <a:extLst>
            <a:ext uri="{FF2B5EF4-FFF2-40B4-BE49-F238E27FC236}">
              <a16:creationId xmlns="" xmlns:a16="http://schemas.microsoft.com/office/drawing/2014/main" id="{00000000-0008-0000-0000-0000C7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29" name="Text Box 394744">
          <a:extLst>
            <a:ext uri="{FF2B5EF4-FFF2-40B4-BE49-F238E27FC236}">
              <a16:creationId xmlns="" xmlns:a16="http://schemas.microsoft.com/office/drawing/2014/main" id="{00000000-0008-0000-0000-0000C8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30" name="Text Box 394360">
          <a:extLst>
            <a:ext uri="{FF2B5EF4-FFF2-40B4-BE49-F238E27FC236}">
              <a16:creationId xmlns="" xmlns:a16="http://schemas.microsoft.com/office/drawing/2014/main" id="{00000000-0008-0000-0000-0000C9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31" name="Text Box 394744">
          <a:extLst>
            <a:ext uri="{FF2B5EF4-FFF2-40B4-BE49-F238E27FC236}">
              <a16:creationId xmlns="" xmlns:a16="http://schemas.microsoft.com/office/drawing/2014/main" id="{00000000-0008-0000-0000-0000CA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32" name="Text Box 394360">
          <a:extLst>
            <a:ext uri="{FF2B5EF4-FFF2-40B4-BE49-F238E27FC236}">
              <a16:creationId xmlns="" xmlns:a16="http://schemas.microsoft.com/office/drawing/2014/main" id="{00000000-0008-0000-0000-0000CB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33" name="Text Box 394744">
          <a:extLst>
            <a:ext uri="{FF2B5EF4-FFF2-40B4-BE49-F238E27FC236}">
              <a16:creationId xmlns="" xmlns:a16="http://schemas.microsoft.com/office/drawing/2014/main" id="{00000000-0008-0000-0000-0000CC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34" name="Text Box 394360">
          <a:extLst>
            <a:ext uri="{FF2B5EF4-FFF2-40B4-BE49-F238E27FC236}">
              <a16:creationId xmlns="" xmlns:a16="http://schemas.microsoft.com/office/drawing/2014/main" id="{00000000-0008-0000-0000-0000CD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35" name="Text Box 394744">
          <a:extLst>
            <a:ext uri="{FF2B5EF4-FFF2-40B4-BE49-F238E27FC236}">
              <a16:creationId xmlns="" xmlns:a16="http://schemas.microsoft.com/office/drawing/2014/main" id="{00000000-0008-0000-0000-0000CE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436" name="Text Box 394360">
          <a:extLst>
            <a:ext uri="{FF2B5EF4-FFF2-40B4-BE49-F238E27FC236}">
              <a16:creationId xmlns="" xmlns:a16="http://schemas.microsoft.com/office/drawing/2014/main" id="{00000000-0008-0000-0000-0000CF01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437" name="Text Box 39474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438" name="Text Box 394360">
          <a:extLst>
            <a:ext uri="{FF2B5EF4-FFF2-40B4-BE49-F238E27FC236}">
              <a16:creationId xmlns="" xmlns:a16="http://schemas.microsoft.com/office/drawing/2014/main" id="{00000000-0008-0000-0000-0000D101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439" name="Text Box 39474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440" name="Text Box 394360">
          <a:extLst>
            <a:ext uri="{FF2B5EF4-FFF2-40B4-BE49-F238E27FC236}">
              <a16:creationId xmlns="" xmlns:a16="http://schemas.microsoft.com/office/drawing/2014/main" id="{00000000-0008-0000-0000-0000D301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441" name="Text Box 39474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42" name="Text Box 394360">
          <a:extLst>
            <a:ext uri="{FF2B5EF4-FFF2-40B4-BE49-F238E27FC236}">
              <a16:creationId xmlns="" xmlns:a16="http://schemas.microsoft.com/office/drawing/2014/main" id="{00000000-0008-0000-0000-0000D5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43" name="Text Box 39474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44" name="Text Box 394360">
          <a:extLst>
            <a:ext uri="{FF2B5EF4-FFF2-40B4-BE49-F238E27FC236}">
              <a16:creationId xmlns="" xmlns:a16="http://schemas.microsoft.com/office/drawing/2014/main" id="{00000000-0008-0000-0000-0000D7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45" name="Text Box 39474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46" name="Text Box 394360">
          <a:extLst>
            <a:ext uri="{FF2B5EF4-FFF2-40B4-BE49-F238E27FC236}">
              <a16:creationId xmlns="" xmlns:a16="http://schemas.microsoft.com/office/drawing/2014/main" id="{00000000-0008-0000-0000-0000D9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47" name="Text Box 39474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48" name="Text Box 394360">
          <a:extLst>
            <a:ext uri="{FF2B5EF4-FFF2-40B4-BE49-F238E27FC236}">
              <a16:creationId xmlns="" xmlns:a16="http://schemas.microsoft.com/office/drawing/2014/main" id="{00000000-0008-0000-0000-0000DB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49" name="Text Box 39474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50" name="Text Box 394360">
          <a:extLst>
            <a:ext uri="{FF2B5EF4-FFF2-40B4-BE49-F238E27FC236}">
              <a16:creationId xmlns="" xmlns:a16="http://schemas.microsoft.com/office/drawing/2014/main" id="{00000000-0008-0000-0000-0000DD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51" name="Text Box 39474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52" name="Text Box 394360">
          <a:extLst>
            <a:ext uri="{FF2B5EF4-FFF2-40B4-BE49-F238E27FC236}">
              <a16:creationId xmlns="" xmlns:a16="http://schemas.microsoft.com/office/drawing/2014/main" id="{00000000-0008-0000-0000-0000DF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53" name="Text Box 39474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54" name="Text Box 394360">
          <a:extLst>
            <a:ext uri="{FF2B5EF4-FFF2-40B4-BE49-F238E27FC236}">
              <a16:creationId xmlns="" xmlns:a16="http://schemas.microsoft.com/office/drawing/2014/main" id="{00000000-0008-0000-0000-0000E1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55" name="Text Box 39474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56" name="Text Box 394360">
          <a:extLst>
            <a:ext uri="{FF2B5EF4-FFF2-40B4-BE49-F238E27FC236}">
              <a16:creationId xmlns="" xmlns:a16="http://schemas.microsoft.com/office/drawing/2014/main" id="{00000000-0008-0000-0000-0000E3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57" name="Text Box 39474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58" name="Text Box 394360">
          <a:extLst>
            <a:ext uri="{FF2B5EF4-FFF2-40B4-BE49-F238E27FC236}">
              <a16:creationId xmlns="" xmlns:a16="http://schemas.microsoft.com/office/drawing/2014/main" id="{00000000-0008-0000-0000-0000E5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59" name="Text Box 39474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60" name="Text Box 394360">
          <a:extLst>
            <a:ext uri="{FF2B5EF4-FFF2-40B4-BE49-F238E27FC236}">
              <a16:creationId xmlns="" xmlns:a16="http://schemas.microsoft.com/office/drawing/2014/main" id="{00000000-0008-0000-0000-0000E7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61" name="Text Box 39474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62" name="Text Box 394360">
          <a:extLst>
            <a:ext uri="{FF2B5EF4-FFF2-40B4-BE49-F238E27FC236}">
              <a16:creationId xmlns="" xmlns:a16="http://schemas.microsoft.com/office/drawing/2014/main" id="{00000000-0008-0000-0000-0000E9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63" name="Text Box 39474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64" name="Text Box 394360">
          <a:extLst>
            <a:ext uri="{FF2B5EF4-FFF2-40B4-BE49-F238E27FC236}">
              <a16:creationId xmlns="" xmlns:a16="http://schemas.microsoft.com/office/drawing/2014/main" id="{00000000-0008-0000-0000-0000EB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65" name="Text Box 39474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66" name="Text Box 394360">
          <a:extLst>
            <a:ext uri="{FF2B5EF4-FFF2-40B4-BE49-F238E27FC236}">
              <a16:creationId xmlns="" xmlns:a16="http://schemas.microsoft.com/office/drawing/2014/main" id="{00000000-0008-0000-0000-0000ED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67" name="Text Box 39474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68" name="Text Box 394360">
          <a:extLst>
            <a:ext uri="{FF2B5EF4-FFF2-40B4-BE49-F238E27FC236}">
              <a16:creationId xmlns="" xmlns:a16="http://schemas.microsoft.com/office/drawing/2014/main" id="{00000000-0008-0000-0000-0000EF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69" name="Text Box 39474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70" name="Text Box 394360">
          <a:extLst>
            <a:ext uri="{FF2B5EF4-FFF2-40B4-BE49-F238E27FC236}">
              <a16:creationId xmlns="" xmlns:a16="http://schemas.microsoft.com/office/drawing/2014/main" id="{00000000-0008-0000-0000-0000F1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71" name="Text Box 39474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72" name="Text Box 394360">
          <a:extLst>
            <a:ext uri="{FF2B5EF4-FFF2-40B4-BE49-F238E27FC236}">
              <a16:creationId xmlns="" xmlns:a16="http://schemas.microsoft.com/office/drawing/2014/main" id="{00000000-0008-0000-0000-0000F3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73" name="Text Box 39474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74" name="Text Box 394360">
          <a:extLst>
            <a:ext uri="{FF2B5EF4-FFF2-40B4-BE49-F238E27FC236}">
              <a16:creationId xmlns="" xmlns:a16="http://schemas.microsoft.com/office/drawing/2014/main" id="{00000000-0008-0000-0000-0000F5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75" name="Text Box 39474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76" name="Text Box 394360">
          <a:extLst>
            <a:ext uri="{FF2B5EF4-FFF2-40B4-BE49-F238E27FC236}">
              <a16:creationId xmlns="" xmlns:a16="http://schemas.microsoft.com/office/drawing/2014/main" id="{00000000-0008-0000-0000-0000F7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77" name="Text Box 39474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78" name="Text Box 394360">
          <a:extLst>
            <a:ext uri="{FF2B5EF4-FFF2-40B4-BE49-F238E27FC236}">
              <a16:creationId xmlns="" xmlns:a16="http://schemas.microsoft.com/office/drawing/2014/main" id="{00000000-0008-0000-0000-0000F9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79" name="Text Box 39474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80" name="Text Box 394360">
          <a:extLst>
            <a:ext uri="{FF2B5EF4-FFF2-40B4-BE49-F238E27FC236}">
              <a16:creationId xmlns="" xmlns:a16="http://schemas.microsoft.com/office/drawing/2014/main" id="{00000000-0008-0000-0000-0000FB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81" name="Text Box 39474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82" name="Text Box 394360">
          <a:extLst>
            <a:ext uri="{FF2B5EF4-FFF2-40B4-BE49-F238E27FC236}">
              <a16:creationId xmlns="" xmlns:a16="http://schemas.microsoft.com/office/drawing/2014/main" id="{00000000-0008-0000-0000-0000FD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83" name="Text Box 39474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84" name="Text Box 394360">
          <a:extLst>
            <a:ext uri="{FF2B5EF4-FFF2-40B4-BE49-F238E27FC236}">
              <a16:creationId xmlns="" xmlns:a16="http://schemas.microsoft.com/office/drawing/2014/main" id="{00000000-0008-0000-0000-0000FF01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85" name="Text Box 39474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86" name="Text Box 394360">
          <a:extLst>
            <a:ext uri="{FF2B5EF4-FFF2-40B4-BE49-F238E27FC236}">
              <a16:creationId xmlns="" xmlns:a16="http://schemas.microsoft.com/office/drawing/2014/main" id="{00000000-0008-0000-0000-000001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87" name="Text Box 39474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88" name="Text Box 394360">
          <a:extLst>
            <a:ext uri="{FF2B5EF4-FFF2-40B4-BE49-F238E27FC236}">
              <a16:creationId xmlns="" xmlns:a16="http://schemas.microsoft.com/office/drawing/2014/main" id="{00000000-0008-0000-0000-000003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89" name="Text Box 39474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90" name="Text Box 394360">
          <a:extLst>
            <a:ext uri="{FF2B5EF4-FFF2-40B4-BE49-F238E27FC236}">
              <a16:creationId xmlns="" xmlns:a16="http://schemas.microsoft.com/office/drawing/2014/main" id="{00000000-0008-0000-0000-000005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91" name="Text Box 39474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92" name="Text Box 394360">
          <a:extLst>
            <a:ext uri="{FF2B5EF4-FFF2-40B4-BE49-F238E27FC236}">
              <a16:creationId xmlns="" xmlns:a16="http://schemas.microsoft.com/office/drawing/2014/main" id="{00000000-0008-0000-0000-000007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93" name="Text Box 39474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94" name="Text Box 394360">
          <a:extLst>
            <a:ext uri="{FF2B5EF4-FFF2-40B4-BE49-F238E27FC236}">
              <a16:creationId xmlns="" xmlns:a16="http://schemas.microsoft.com/office/drawing/2014/main" id="{00000000-0008-0000-0000-000009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495" name="Text Box 39474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96" name="Text Box 394360">
          <a:extLst>
            <a:ext uri="{FF2B5EF4-FFF2-40B4-BE49-F238E27FC236}">
              <a16:creationId xmlns="" xmlns:a16="http://schemas.microsoft.com/office/drawing/2014/main" id="{00000000-0008-0000-0000-00000B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97" name="Text Box 39474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98" name="Text Box 394360">
          <a:extLst>
            <a:ext uri="{FF2B5EF4-FFF2-40B4-BE49-F238E27FC236}">
              <a16:creationId xmlns="" xmlns:a16="http://schemas.microsoft.com/office/drawing/2014/main" id="{00000000-0008-0000-0000-00000D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499" name="Text Box 39474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00" name="Text Box 394360">
          <a:extLst>
            <a:ext uri="{FF2B5EF4-FFF2-40B4-BE49-F238E27FC236}">
              <a16:creationId xmlns="" xmlns:a16="http://schemas.microsoft.com/office/drawing/2014/main" id="{00000000-0008-0000-0000-00000F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01" name="Text Box 39474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02" name="Text Box 394360">
          <a:extLst>
            <a:ext uri="{FF2B5EF4-FFF2-40B4-BE49-F238E27FC236}">
              <a16:creationId xmlns="" xmlns:a16="http://schemas.microsoft.com/office/drawing/2014/main" id="{00000000-0008-0000-0000-000011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03" name="Text Box 39474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04" name="Text Box 394360">
          <a:extLst>
            <a:ext uri="{FF2B5EF4-FFF2-40B4-BE49-F238E27FC236}">
              <a16:creationId xmlns="" xmlns:a16="http://schemas.microsoft.com/office/drawing/2014/main" id="{00000000-0008-0000-0000-000013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05" name="Text Box 39474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06" name="Text Box 394360">
          <a:extLst>
            <a:ext uri="{FF2B5EF4-FFF2-40B4-BE49-F238E27FC236}">
              <a16:creationId xmlns="" xmlns:a16="http://schemas.microsoft.com/office/drawing/2014/main" id="{00000000-0008-0000-0000-000015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07" name="Text Box 39474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08" name="Text Box 394360">
          <a:extLst>
            <a:ext uri="{FF2B5EF4-FFF2-40B4-BE49-F238E27FC236}">
              <a16:creationId xmlns="" xmlns:a16="http://schemas.microsoft.com/office/drawing/2014/main" id="{00000000-0008-0000-0000-000017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09" name="Text Box 39474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10" name="Text Box 394360">
          <a:extLst>
            <a:ext uri="{FF2B5EF4-FFF2-40B4-BE49-F238E27FC236}">
              <a16:creationId xmlns="" xmlns:a16="http://schemas.microsoft.com/office/drawing/2014/main" id="{00000000-0008-0000-0000-000019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11" name="Text Box 39474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12" name="Text Box 394360">
          <a:extLst>
            <a:ext uri="{FF2B5EF4-FFF2-40B4-BE49-F238E27FC236}">
              <a16:creationId xmlns="" xmlns:a16="http://schemas.microsoft.com/office/drawing/2014/main" id="{00000000-0008-0000-0000-00001B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13" name="Text Box 39474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14" name="Text Box 394360">
          <a:extLst>
            <a:ext uri="{FF2B5EF4-FFF2-40B4-BE49-F238E27FC236}">
              <a16:creationId xmlns="" xmlns:a16="http://schemas.microsoft.com/office/drawing/2014/main" id="{00000000-0008-0000-0000-00001D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15" name="Text Box 394744">
          <a:extLst>
            <a:ext uri="{FF2B5EF4-FFF2-40B4-BE49-F238E27FC236}">
              <a16:creationId xmlns="" xmlns:a16="http://schemas.microsoft.com/office/drawing/2014/main" id="{00000000-0008-0000-0000-00001E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16" name="Text Box 394360">
          <a:extLst>
            <a:ext uri="{FF2B5EF4-FFF2-40B4-BE49-F238E27FC236}">
              <a16:creationId xmlns="" xmlns:a16="http://schemas.microsoft.com/office/drawing/2014/main" id="{00000000-0008-0000-0000-00001F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17" name="Text Box 394744">
          <a:extLst>
            <a:ext uri="{FF2B5EF4-FFF2-40B4-BE49-F238E27FC236}">
              <a16:creationId xmlns="" xmlns:a16="http://schemas.microsoft.com/office/drawing/2014/main" id="{00000000-0008-0000-0000-000020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18" name="Text Box 394360">
          <a:extLst>
            <a:ext uri="{FF2B5EF4-FFF2-40B4-BE49-F238E27FC236}">
              <a16:creationId xmlns="" xmlns:a16="http://schemas.microsoft.com/office/drawing/2014/main" id="{00000000-0008-0000-0000-000021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19" name="Text Box 394744">
          <a:extLst>
            <a:ext uri="{FF2B5EF4-FFF2-40B4-BE49-F238E27FC236}">
              <a16:creationId xmlns="" xmlns:a16="http://schemas.microsoft.com/office/drawing/2014/main" id="{00000000-0008-0000-0000-000022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20" name="Text Box 394360">
          <a:extLst>
            <a:ext uri="{FF2B5EF4-FFF2-40B4-BE49-F238E27FC236}">
              <a16:creationId xmlns="" xmlns:a16="http://schemas.microsoft.com/office/drawing/2014/main" id="{00000000-0008-0000-0000-000023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21" name="Text Box 394744">
          <a:extLst>
            <a:ext uri="{FF2B5EF4-FFF2-40B4-BE49-F238E27FC236}">
              <a16:creationId xmlns="" xmlns:a16="http://schemas.microsoft.com/office/drawing/2014/main" id="{00000000-0008-0000-0000-000024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22" name="Text Box 394360">
          <a:extLst>
            <a:ext uri="{FF2B5EF4-FFF2-40B4-BE49-F238E27FC236}">
              <a16:creationId xmlns="" xmlns:a16="http://schemas.microsoft.com/office/drawing/2014/main" id="{00000000-0008-0000-0000-000025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23" name="Text Box 394744">
          <a:extLst>
            <a:ext uri="{FF2B5EF4-FFF2-40B4-BE49-F238E27FC236}">
              <a16:creationId xmlns="" xmlns:a16="http://schemas.microsoft.com/office/drawing/2014/main" id="{00000000-0008-0000-0000-000026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24" name="Text Box 394360">
          <a:extLst>
            <a:ext uri="{FF2B5EF4-FFF2-40B4-BE49-F238E27FC236}">
              <a16:creationId xmlns="" xmlns:a16="http://schemas.microsoft.com/office/drawing/2014/main" id="{00000000-0008-0000-0000-000027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25" name="Text Box 394744">
          <a:extLst>
            <a:ext uri="{FF2B5EF4-FFF2-40B4-BE49-F238E27FC236}">
              <a16:creationId xmlns="" xmlns:a16="http://schemas.microsoft.com/office/drawing/2014/main" id="{00000000-0008-0000-0000-000028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26" name="Text Box 394360">
          <a:extLst>
            <a:ext uri="{FF2B5EF4-FFF2-40B4-BE49-F238E27FC236}">
              <a16:creationId xmlns="" xmlns:a16="http://schemas.microsoft.com/office/drawing/2014/main" id="{00000000-0008-0000-0000-000029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27" name="Text Box 394744">
          <a:extLst>
            <a:ext uri="{FF2B5EF4-FFF2-40B4-BE49-F238E27FC236}">
              <a16:creationId xmlns="" xmlns:a16="http://schemas.microsoft.com/office/drawing/2014/main" id="{00000000-0008-0000-0000-00002A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28" name="Text Box 394360">
          <a:extLst>
            <a:ext uri="{FF2B5EF4-FFF2-40B4-BE49-F238E27FC236}">
              <a16:creationId xmlns="" xmlns:a16="http://schemas.microsoft.com/office/drawing/2014/main" id="{00000000-0008-0000-0000-00002B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29" name="Text Box 394744">
          <a:extLst>
            <a:ext uri="{FF2B5EF4-FFF2-40B4-BE49-F238E27FC236}">
              <a16:creationId xmlns="" xmlns:a16="http://schemas.microsoft.com/office/drawing/2014/main" id="{00000000-0008-0000-0000-00002C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30" name="Text Box 394360">
          <a:extLst>
            <a:ext uri="{FF2B5EF4-FFF2-40B4-BE49-F238E27FC236}">
              <a16:creationId xmlns="" xmlns:a16="http://schemas.microsoft.com/office/drawing/2014/main" id="{00000000-0008-0000-0000-00002D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31" name="Text Box 394744">
          <a:extLst>
            <a:ext uri="{FF2B5EF4-FFF2-40B4-BE49-F238E27FC236}">
              <a16:creationId xmlns="" xmlns:a16="http://schemas.microsoft.com/office/drawing/2014/main" id="{00000000-0008-0000-0000-00002E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32" name="Text Box 394360">
          <a:extLst>
            <a:ext uri="{FF2B5EF4-FFF2-40B4-BE49-F238E27FC236}">
              <a16:creationId xmlns="" xmlns:a16="http://schemas.microsoft.com/office/drawing/2014/main" id="{00000000-0008-0000-0000-00002F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33" name="Text Box 394744">
          <a:extLst>
            <a:ext uri="{FF2B5EF4-FFF2-40B4-BE49-F238E27FC236}">
              <a16:creationId xmlns="" xmlns:a16="http://schemas.microsoft.com/office/drawing/2014/main" id="{00000000-0008-0000-0000-000030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34" name="Text Box 394360">
          <a:extLst>
            <a:ext uri="{FF2B5EF4-FFF2-40B4-BE49-F238E27FC236}">
              <a16:creationId xmlns="" xmlns:a16="http://schemas.microsoft.com/office/drawing/2014/main" id="{00000000-0008-0000-0000-000031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35" name="Text Box 394744">
          <a:extLst>
            <a:ext uri="{FF2B5EF4-FFF2-40B4-BE49-F238E27FC236}">
              <a16:creationId xmlns="" xmlns:a16="http://schemas.microsoft.com/office/drawing/2014/main" id="{00000000-0008-0000-0000-000032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36" name="Text Box 394360">
          <a:extLst>
            <a:ext uri="{FF2B5EF4-FFF2-40B4-BE49-F238E27FC236}">
              <a16:creationId xmlns="" xmlns:a16="http://schemas.microsoft.com/office/drawing/2014/main" id="{00000000-0008-0000-0000-000033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37" name="Text Box 394744">
          <a:extLst>
            <a:ext uri="{FF2B5EF4-FFF2-40B4-BE49-F238E27FC236}">
              <a16:creationId xmlns="" xmlns:a16="http://schemas.microsoft.com/office/drawing/2014/main" id="{00000000-0008-0000-0000-000034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538" name="Text Box 394360">
          <a:extLst>
            <a:ext uri="{FF2B5EF4-FFF2-40B4-BE49-F238E27FC236}">
              <a16:creationId xmlns="" xmlns:a16="http://schemas.microsoft.com/office/drawing/2014/main" id="{00000000-0008-0000-0000-00003502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539" name="Text Box 394744">
          <a:extLst>
            <a:ext uri="{FF2B5EF4-FFF2-40B4-BE49-F238E27FC236}">
              <a16:creationId xmlns="" xmlns:a16="http://schemas.microsoft.com/office/drawing/2014/main" id="{00000000-0008-0000-0000-00003602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540" name="Text Box 394360">
          <a:extLst>
            <a:ext uri="{FF2B5EF4-FFF2-40B4-BE49-F238E27FC236}">
              <a16:creationId xmlns="" xmlns:a16="http://schemas.microsoft.com/office/drawing/2014/main" id="{00000000-0008-0000-0000-00003702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541" name="Text Box 394744">
          <a:extLst>
            <a:ext uri="{FF2B5EF4-FFF2-40B4-BE49-F238E27FC236}">
              <a16:creationId xmlns="" xmlns:a16="http://schemas.microsoft.com/office/drawing/2014/main" id="{00000000-0008-0000-0000-00003802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542" name="Text Box 394360">
          <a:extLst>
            <a:ext uri="{FF2B5EF4-FFF2-40B4-BE49-F238E27FC236}">
              <a16:creationId xmlns="" xmlns:a16="http://schemas.microsoft.com/office/drawing/2014/main" id="{00000000-0008-0000-0000-00003902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543" name="Text Box 394744">
          <a:extLst>
            <a:ext uri="{FF2B5EF4-FFF2-40B4-BE49-F238E27FC236}">
              <a16:creationId xmlns="" xmlns:a16="http://schemas.microsoft.com/office/drawing/2014/main" id="{00000000-0008-0000-0000-00003A02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44" name="Text Box 394360">
          <a:extLst>
            <a:ext uri="{FF2B5EF4-FFF2-40B4-BE49-F238E27FC236}">
              <a16:creationId xmlns="" xmlns:a16="http://schemas.microsoft.com/office/drawing/2014/main" id="{00000000-0008-0000-0000-00003B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45" name="Text Box 394744">
          <a:extLst>
            <a:ext uri="{FF2B5EF4-FFF2-40B4-BE49-F238E27FC236}">
              <a16:creationId xmlns="" xmlns:a16="http://schemas.microsoft.com/office/drawing/2014/main" id="{00000000-0008-0000-0000-00003C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46" name="Text Box 394360">
          <a:extLst>
            <a:ext uri="{FF2B5EF4-FFF2-40B4-BE49-F238E27FC236}">
              <a16:creationId xmlns="" xmlns:a16="http://schemas.microsoft.com/office/drawing/2014/main" id="{00000000-0008-0000-0000-00003D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47" name="Text Box 394744">
          <a:extLst>
            <a:ext uri="{FF2B5EF4-FFF2-40B4-BE49-F238E27FC236}">
              <a16:creationId xmlns="" xmlns:a16="http://schemas.microsoft.com/office/drawing/2014/main" id="{00000000-0008-0000-0000-00003E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48" name="Text Box 394360">
          <a:extLst>
            <a:ext uri="{FF2B5EF4-FFF2-40B4-BE49-F238E27FC236}">
              <a16:creationId xmlns="" xmlns:a16="http://schemas.microsoft.com/office/drawing/2014/main" id="{00000000-0008-0000-0000-00003F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49" name="Text Box 394744">
          <a:extLst>
            <a:ext uri="{FF2B5EF4-FFF2-40B4-BE49-F238E27FC236}">
              <a16:creationId xmlns="" xmlns:a16="http://schemas.microsoft.com/office/drawing/2014/main" id="{00000000-0008-0000-0000-000040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50" name="Text Box 394360">
          <a:extLst>
            <a:ext uri="{FF2B5EF4-FFF2-40B4-BE49-F238E27FC236}">
              <a16:creationId xmlns="" xmlns:a16="http://schemas.microsoft.com/office/drawing/2014/main" id="{00000000-0008-0000-0000-000041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51" name="Text Box 394744">
          <a:extLst>
            <a:ext uri="{FF2B5EF4-FFF2-40B4-BE49-F238E27FC236}">
              <a16:creationId xmlns="" xmlns:a16="http://schemas.microsoft.com/office/drawing/2014/main" id="{00000000-0008-0000-0000-000042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52" name="Text Box 394360">
          <a:extLst>
            <a:ext uri="{FF2B5EF4-FFF2-40B4-BE49-F238E27FC236}">
              <a16:creationId xmlns="" xmlns:a16="http://schemas.microsoft.com/office/drawing/2014/main" id="{00000000-0008-0000-0000-000043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53" name="Text Box 394744">
          <a:extLst>
            <a:ext uri="{FF2B5EF4-FFF2-40B4-BE49-F238E27FC236}">
              <a16:creationId xmlns="" xmlns:a16="http://schemas.microsoft.com/office/drawing/2014/main" id="{00000000-0008-0000-0000-000044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54" name="Text Box 394360">
          <a:extLst>
            <a:ext uri="{FF2B5EF4-FFF2-40B4-BE49-F238E27FC236}">
              <a16:creationId xmlns="" xmlns:a16="http://schemas.microsoft.com/office/drawing/2014/main" id="{00000000-0008-0000-0000-000045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55" name="Text Box 394744">
          <a:extLst>
            <a:ext uri="{FF2B5EF4-FFF2-40B4-BE49-F238E27FC236}">
              <a16:creationId xmlns="" xmlns:a16="http://schemas.microsoft.com/office/drawing/2014/main" id="{00000000-0008-0000-0000-000046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56" name="Text Box 394360">
          <a:extLst>
            <a:ext uri="{FF2B5EF4-FFF2-40B4-BE49-F238E27FC236}">
              <a16:creationId xmlns="" xmlns:a16="http://schemas.microsoft.com/office/drawing/2014/main" id="{00000000-0008-0000-0000-000047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57" name="Text Box 394744">
          <a:extLst>
            <a:ext uri="{FF2B5EF4-FFF2-40B4-BE49-F238E27FC236}">
              <a16:creationId xmlns="" xmlns:a16="http://schemas.microsoft.com/office/drawing/2014/main" id="{00000000-0008-0000-0000-000048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58" name="Text Box 394360">
          <a:extLst>
            <a:ext uri="{FF2B5EF4-FFF2-40B4-BE49-F238E27FC236}">
              <a16:creationId xmlns="" xmlns:a16="http://schemas.microsoft.com/office/drawing/2014/main" id="{00000000-0008-0000-0000-000049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59" name="Text Box 394744">
          <a:extLst>
            <a:ext uri="{FF2B5EF4-FFF2-40B4-BE49-F238E27FC236}">
              <a16:creationId xmlns="" xmlns:a16="http://schemas.microsoft.com/office/drawing/2014/main" id="{00000000-0008-0000-0000-00004A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60" name="Text Box 394360">
          <a:extLst>
            <a:ext uri="{FF2B5EF4-FFF2-40B4-BE49-F238E27FC236}">
              <a16:creationId xmlns="" xmlns:a16="http://schemas.microsoft.com/office/drawing/2014/main" id="{00000000-0008-0000-0000-00004B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61" name="Text Box 394744">
          <a:extLst>
            <a:ext uri="{FF2B5EF4-FFF2-40B4-BE49-F238E27FC236}">
              <a16:creationId xmlns="" xmlns:a16="http://schemas.microsoft.com/office/drawing/2014/main" id="{00000000-0008-0000-0000-00004C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62" name="Text Box 394360">
          <a:extLst>
            <a:ext uri="{FF2B5EF4-FFF2-40B4-BE49-F238E27FC236}">
              <a16:creationId xmlns="" xmlns:a16="http://schemas.microsoft.com/office/drawing/2014/main" id="{00000000-0008-0000-0000-00004D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63" name="Text Box 394744">
          <a:extLst>
            <a:ext uri="{FF2B5EF4-FFF2-40B4-BE49-F238E27FC236}">
              <a16:creationId xmlns="" xmlns:a16="http://schemas.microsoft.com/office/drawing/2014/main" id="{00000000-0008-0000-0000-00004E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64" name="Text Box 394360">
          <a:extLst>
            <a:ext uri="{FF2B5EF4-FFF2-40B4-BE49-F238E27FC236}">
              <a16:creationId xmlns="" xmlns:a16="http://schemas.microsoft.com/office/drawing/2014/main" id="{00000000-0008-0000-0000-00004F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65" name="Text Box 394744">
          <a:extLst>
            <a:ext uri="{FF2B5EF4-FFF2-40B4-BE49-F238E27FC236}">
              <a16:creationId xmlns="" xmlns:a16="http://schemas.microsoft.com/office/drawing/2014/main" id="{00000000-0008-0000-0000-000050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66" name="Text Box 394360">
          <a:extLst>
            <a:ext uri="{FF2B5EF4-FFF2-40B4-BE49-F238E27FC236}">
              <a16:creationId xmlns="" xmlns:a16="http://schemas.microsoft.com/office/drawing/2014/main" id="{00000000-0008-0000-0000-000051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67" name="Text Box 394744">
          <a:extLst>
            <a:ext uri="{FF2B5EF4-FFF2-40B4-BE49-F238E27FC236}">
              <a16:creationId xmlns="" xmlns:a16="http://schemas.microsoft.com/office/drawing/2014/main" id="{00000000-0008-0000-0000-000052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68" name="Text Box 394360">
          <a:extLst>
            <a:ext uri="{FF2B5EF4-FFF2-40B4-BE49-F238E27FC236}">
              <a16:creationId xmlns="" xmlns:a16="http://schemas.microsoft.com/office/drawing/2014/main" id="{00000000-0008-0000-0000-000053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69" name="Text Box 394744">
          <a:extLst>
            <a:ext uri="{FF2B5EF4-FFF2-40B4-BE49-F238E27FC236}">
              <a16:creationId xmlns="" xmlns:a16="http://schemas.microsoft.com/office/drawing/2014/main" id="{00000000-0008-0000-0000-000054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70" name="Text Box 394360">
          <a:extLst>
            <a:ext uri="{FF2B5EF4-FFF2-40B4-BE49-F238E27FC236}">
              <a16:creationId xmlns="" xmlns:a16="http://schemas.microsoft.com/office/drawing/2014/main" id="{00000000-0008-0000-0000-000055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71" name="Text Box 394744">
          <a:extLst>
            <a:ext uri="{FF2B5EF4-FFF2-40B4-BE49-F238E27FC236}">
              <a16:creationId xmlns="" xmlns:a16="http://schemas.microsoft.com/office/drawing/2014/main" id="{00000000-0008-0000-0000-000056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72" name="Text Box 394360">
          <a:extLst>
            <a:ext uri="{FF2B5EF4-FFF2-40B4-BE49-F238E27FC236}">
              <a16:creationId xmlns="" xmlns:a16="http://schemas.microsoft.com/office/drawing/2014/main" id="{00000000-0008-0000-0000-000057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73" name="Text Box 394744">
          <a:extLst>
            <a:ext uri="{FF2B5EF4-FFF2-40B4-BE49-F238E27FC236}">
              <a16:creationId xmlns="" xmlns:a16="http://schemas.microsoft.com/office/drawing/2014/main" id="{00000000-0008-0000-0000-000058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74" name="Text Box 394360">
          <a:extLst>
            <a:ext uri="{FF2B5EF4-FFF2-40B4-BE49-F238E27FC236}">
              <a16:creationId xmlns="" xmlns:a16="http://schemas.microsoft.com/office/drawing/2014/main" id="{00000000-0008-0000-0000-000059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75" name="Text Box 394744">
          <a:extLst>
            <a:ext uri="{FF2B5EF4-FFF2-40B4-BE49-F238E27FC236}">
              <a16:creationId xmlns="" xmlns:a16="http://schemas.microsoft.com/office/drawing/2014/main" id="{00000000-0008-0000-0000-00005A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76" name="Text Box 394360">
          <a:extLst>
            <a:ext uri="{FF2B5EF4-FFF2-40B4-BE49-F238E27FC236}">
              <a16:creationId xmlns="" xmlns:a16="http://schemas.microsoft.com/office/drawing/2014/main" id="{00000000-0008-0000-0000-00005B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77" name="Text Box 394744">
          <a:extLst>
            <a:ext uri="{FF2B5EF4-FFF2-40B4-BE49-F238E27FC236}">
              <a16:creationId xmlns="" xmlns:a16="http://schemas.microsoft.com/office/drawing/2014/main" id="{00000000-0008-0000-0000-00005C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78" name="Text Box 394360">
          <a:extLst>
            <a:ext uri="{FF2B5EF4-FFF2-40B4-BE49-F238E27FC236}">
              <a16:creationId xmlns="" xmlns:a16="http://schemas.microsoft.com/office/drawing/2014/main" id="{00000000-0008-0000-0000-00005D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79" name="Text Box 394744">
          <a:extLst>
            <a:ext uri="{FF2B5EF4-FFF2-40B4-BE49-F238E27FC236}">
              <a16:creationId xmlns="" xmlns:a16="http://schemas.microsoft.com/office/drawing/2014/main" id="{00000000-0008-0000-0000-00005E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80" name="Text Box 394360">
          <a:extLst>
            <a:ext uri="{FF2B5EF4-FFF2-40B4-BE49-F238E27FC236}">
              <a16:creationId xmlns="" xmlns:a16="http://schemas.microsoft.com/office/drawing/2014/main" id="{00000000-0008-0000-0000-00005F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81" name="Text Box 394744">
          <a:extLst>
            <a:ext uri="{FF2B5EF4-FFF2-40B4-BE49-F238E27FC236}">
              <a16:creationId xmlns="" xmlns:a16="http://schemas.microsoft.com/office/drawing/2014/main" id="{00000000-0008-0000-0000-000060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82" name="Text Box 394360">
          <a:extLst>
            <a:ext uri="{FF2B5EF4-FFF2-40B4-BE49-F238E27FC236}">
              <a16:creationId xmlns="" xmlns:a16="http://schemas.microsoft.com/office/drawing/2014/main" id="{00000000-0008-0000-0000-000061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83" name="Text Box 394744">
          <a:extLst>
            <a:ext uri="{FF2B5EF4-FFF2-40B4-BE49-F238E27FC236}">
              <a16:creationId xmlns="" xmlns:a16="http://schemas.microsoft.com/office/drawing/2014/main" id="{00000000-0008-0000-0000-000062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84" name="Text Box 394360">
          <a:extLst>
            <a:ext uri="{FF2B5EF4-FFF2-40B4-BE49-F238E27FC236}">
              <a16:creationId xmlns="" xmlns:a16="http://schemas.microsoft.com/office/drawing/2014/main" id="{00000000-0008-0000-0000-000063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85" name="Text Box 394744">
          <a:extLst>
            <a:ext uri="{FF2B5EF4-FFF2-40B4-BE49-F238E27FC236}">
              <a16:creationId xmlns="" xmlns:a16="http://schemas.microsoft.com/office/drawing/2014/main" id="{00000000-0008-0000-0000-000064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86" name="Text Box 394360">
          <a:extLst>
            <a:ext uri="{FF2B5EF4-FFF2-40B4-BE49-F238E27FC236}">
              <a16:creationId xmlns="" xmlns:a16="http://schemas.microsoft.com/office/drawing/2014/main" id="{00000000-0008-0000-0000-000065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87" name="Text Box 394744">
          <a:extLst>
            <a:ext uri="{FF2B5EF4-FFF2-40B4-BE49-F238E27FC236}">
              <a16:creationId xmlns="" xmlns:a16="http://schemas.microsoft.com/office/drawing/2014/main" id="{00000000-0008-0000-0000-000066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88" name="Text Box 394360">
          <a:extLst>
            <a:ext uri="{FF2B5EF4-FFF2-40B4-BE49-F238E27FC236}">
              <a16:creationId xmlns="" xmlns:a16="http://schemas.microsoft.com/office/drawing/2014/main" id="{00000000-0008-0000-0000-000067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89" name="Text Box 394744">
          <a:extLst>
            <a:ext uri="{FF2B5EF4-FFF2-40B4-BE49-F238E27FC236}">
              <a16:creationId xmlns="" xmlns:a16="http://schemas.microsoft.com/office/drawing/2014/main" id="{00000000-0008-0000-0000-000068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90" name="Text Box 394360">
          <a:extLst>
            <a:ext uri="{FF2B5EF4-FFF2-40B4-BE49-F238E27FC236}">
              <a16:creationId xmlns="" xmlns:a16="http://schemas.microsoft.com/office/drawing/2014/main" id="{00000000-0008-0000-0000-000069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91" name="Text Box 394744">
          <a:extLst>
            <a:ext uri="{FF2B5EF4-FFF2-40B4-BE49-F238E27FC236}">
              <a16:creationId xmlns="" xmlns:a16="http://schemas.microsoft.com/office/drawing/2014/main" id="{00000000-0008-0000-0000-00006A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92" name="Text Box 394360">
          <a:extLst>
            <a:ext uri="{FF2B5EF4-FFF2-40B4-BE49-F238E27FC236}">
              <a16:creationId xmlns="" xmlns:a16="http://schemas.microsoft.com/office/drawing/2014/main" id="{00000000-0008-0000-0000-00006B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93" name="Text Box 394744">
          <a:extLst>
            <a:ext uri="{FF2B5EF4-FFF2-40B4-BE49-F238E27FC236}">
              <a16:creationId xmlns="" xmlns:a16="http://schemas.microsoft.com/office/drawing/2014/main" id="{00000000-0008-0000-0000-00006C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94" name="Text Box 394360">
          <a:extLst>
            <a:ext uri="{FF2B5EF4-FFF2-40B4-BE49-F238E27FC236}">
              <a16:creationId xmlns="" xmlns:a16="http://schemas.microsoft.com/office/drawing/2014/main" id="{00000000-0008-0000-0000-00006D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95" name="Text Box 394744">
          <a:extLst>
            <a:ext uri="{FF2B5EF4-FFF2-40B4-BE49-F238E27FC236}">
              <a16:creationId xmlns="" xmlns:a16="http://schemas.microsoft.com/office/drawing/2014/main" id="{00000000-0008-0000-0000-00006E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96" name="Text Box 394360">
          <a:extLst>
            <a:ext uri="{FF2B5EF4-FFF2-40B4-BE49-F238E27FC236}">
              <a16:creationId xmlns="" xmlns:a16="http://schemas.microsoft.com/office/drawing/2014/main" id="{00000000-0008-0000-0000-00006F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597" name="Text Box 394744">
          <a:extLst>
            <a:ext uri="{FF2B5EF4-FFF2-40B4-BE49-F238E27FC236}">
              <a16:creationId xmlns="" xmlns:a16="http://schemas.microsoft.com/office/drawing/2014/main" id="{00000000-0008-0000-0000-000070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98" name="Text Box 394360">
          <a:extLst>
            <a:ext uri="{FF2B5EF4-FFF2-40B4-BE49-F238E27FC236}">
              <a16:creationId xmlns="" xmlns:a16="http://schemas.microsoft.com/office/drawing/2014/main" id="{00000000-0008-0000-0000-000071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599" name="Text Box 394744">
          <a:extLst>
            <a:ext uri="{FF2B5EF4-FFF2-40B4-BE49-F238E27FC236}">
              <a16:creationId xmlns="" xmlns:a16="http://schemas.microsoft.com/office/drawing/2014/main" id="{00000000-0008-0000-0000-000072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00" name="Text Box 394360">
          <a:extLst>
            <a:ext uri="{FF2B5EF4-FFF2-40B4-BE49-F238E27FC236}">
              <a16:creationId xmlns="" xmlns:a16="http://schemas.microsoft.com/office/drawing/2014/main" id="{00000000-0008-0000-0000-000073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01" name="Text Box 394744">
          <a:extLst>
            <a:ext uri="{FF2B5EF4-FFF2-40B4-BE49-F238E27FC236}">
              <a16:creationId xmlns="" xmlns:a16="http://schemas.microsoft.com/office/drawing/2014/main" id="{00000000-0008-0000-0000-000074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02" name="Text Box 394360">
          <a:extLst>
            <a:ext uri="{FF2B5EF4-FFF2-40B4-BE49-F238E27FC236}">
              <a16:creationId xmlns="" xmlns:a16="http://schemas.microsoft.com/office/drawing/2014/main" id="{00000000-0008-0000-0000-000075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03" name="Text Box 394744">
          <a:extLst>
            <a:ext uri="{FF2B5EF4-FFF2-40B4-BE49-F238E27FC236}">
              <a16:creationId xmlns="" xmlns:a16="http://schemas.microsoft.com/office/drawing/2014/main" id="{00000000-0008-0000-0000-000076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04" name="Text Box 394360">
          <a:extLst>
            <a:ext uri="{FF2B5EF4-FFF2-40B4-BE49-F238E27FC236}">
              <a16:creationId xmlns="" xmlns:a16="http://schemas.microsoft.com/office/drawing/2014/main" id="{00000000-0008-0000-0000-000077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05" name="Text Box 394744">
          <a:extLst>
            <a:ext uri="{FF2B5EF4-FFF2-40B4-BE49-F238E27FC236}">
              <a16:creationId xmlns="" xmlns:a16="http://schemas.microsoft.com/office/drawing/2014/main" id="{00000000-0008-0000-0000-000078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06" name="Text Box 394360">
          <a:extLst>
            <a:ext uri="{FF2B5EF4-FFF2-40B4-BE49-F238E27FC236}">
              <a16:creationId xmlns="" xmlns:a16="http://schemas.microsoft.com/office/drawing/2014/main" id="{00000000-0008-0000-0000-000079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07" name="Text Box 394744">
          <a:extLst>
            <a:ext uri="{FF2B5EF4-FFF2-40B4-BE49-F238E27FC236}">
              <a16:creationId xmlns="" xmlns:a16="http://schemas.microsoft.com/office/drawing/2014/main" id="{00000000-0008-0000-0000-00007A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08" name="Text Box 394360">
          <a:extLst>
            <a:ext uri="{FF2B5EF4-FFF2-40B4-BE49-F238E27FC236}">
              <a16:creationId xmlns="" xmlns:a16="http://schemas.microsoft.com/office/drawing/2014/main" id="{00000000-0008-0000-0000-00007B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09" name="Text Box 394744">
          <a:extLst>
            <a:ext uri="{FF2B5EF4-FFF2-40B4-BE49-F238E27FC236}">
              <a16:creationId xmlns="" xmlns:a16="http://schemas.microsoft.com/office/drawing/2014/main" id="{00000000-0008-0000-0000-00007C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10" name="Text Box 394360">
          <a:extLst>
            <a:ext uri="{FF2B5EF4-FFF2-40B4-BE49-F238E27FC236}">
              <a16:creationId xmlns="" xmlns:a16="http://schemas.microsoft.com/office/drawing/2014/main" id="{00000000-0008-0000-0000-00007D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11" name="Text Box 394744">
          <a:extLst>
            <a:ext uri="{FF2B5EF4-FFF2-40B4-BE49-F238E27FC236}">
              <a16:creationId xmlns="" xmlns:a16="http://schemas.microsoft.com/office/drawing/2014/main" id="{00000000-0008-0000-0000-00007E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12" name="Text Box 394360">
          <a:extLst>
            <a:ext uri="{FF2B5EF4-FFF2-40B4-BE49-F238E27FC236}">
              <a16:creationId xmlns="" xmlns:a16="http://schemas.microsoft.com/office/drawing/2014/main" id="{00000000-0008-0000-0000-00007F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13" name="Text Box 394744">
          <a:extLst>
            <a:ext uri="{FF2B5EF4-FFF2-40B4-BE49-F238E27FC236}">
              <a16:creationId xmlns="" xmlns:a16="http://schemas.microsoft.com/office/drawing/2014/main" id="{00000000-0008-0000-0000-000080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14" name="Text Box 394360">
          <a:extLst>
            <a:ext uri="{FF2B5EF4-FFF2-40B4-BE49-F238E27FC236}">
              <a16:creationId xmlns="" xmlns:a16="http://schemas.microsoft.com/office/drawing/2014/main" id="{00000000-0008-0000-0000-000081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15" name="Text Box 394744">
          <a:extLst>
            <a:ext uri="{FF2B5EF4-FFF2-40B4-BE49-F238E27FC236}">
              <a16:creationId xmlns="" xmlns:a16="http://schemas.microsoft.com/office/drawing/2014/main" id="{00000000-0008-0000-0000-000082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16" name="Text Box 39474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17" name="Text Box 394360">
          <a:extLst>
            <a:ext uri="{FF2B5EF4-FFF2-40B4-BE49-F238E27FC236}">
              <a16:creationId xmlns="" xmlns:a16="http://schemas.microsoft.com/office/drawing/2014/main" id="{00000000-0008-0000-0000-000084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18" name="Text Box 39474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19" name="Text Box 394360">
          <a:extLst>
            <a:ext uri="{FF2B5EF4-FFF2-40B4-BE49-F238E27FC236}">
              <a16:creationId xmlns="" xmlns:a16="http://schemas.microsoft.com/office/drawing/2014/main" id="{00000000-0008-0000-0000-000086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20" name="Text Box 39474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21" name="Text Box 394360">
          <a:extLst>
            <a:ext uri="{FF2B5EF4-FFF2-40B4-BE49-F238E27FC236}">
              <a16:creationId xmlns="" xmlns:a16="http://schemas.microsoft.com/office/drawing/2014/main" id="{00000000-0008-0000-0000-000088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22" name="Text Box 39474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23" name="Text Box 394360">
          <a:extLst>
            <a:ext uri="{FF2B5EF4-FFF2-40B4-BE49-F238E27FC236}">
              <a16:creationId xmlns="" xmlns:a16="http://schemas.microsoft.com/office/drawing/2014/main" id="{00000000-0008-0000-0000-00008A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24" name="Text Box 39474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25" name="Text Box 394360">
          <a:extLst>
            <a:ext uri="{FF2B5EF4-FFF2-40B4-BE49-F238E27FC236}">
              <a16:creationId xmlns="" xmlns:a16="http://schemas.microsoft.com/office/drawing/2014/main" id="{00000000-0008-0000-0000-00008C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26" name="Text Box 39474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27" name="Text Box 394360">
          <a:extLst>
            <a:ext uri="{FF2B5EF4-FFF2-40B4-BE49-F238E27FC236}">
              <a16:creationId xmlns="" xmlns:a16="http://schemas.microsoft.com/office/drawing/2014/main" id="{00000000-0008-0000-0000-00008E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28" name="Text Box 39474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29" name="Text Box 394360">
          <a:extLst>
            <a:ext uri="{FF2B5EF4-FFF2-40B4-BE49-F238E27FC236}">
              <a16:creationId xmlns="" xmlns:a16="http://schemas.microsoft.com/office/drawing/2014/main" id="{00000000-0008-0000-0000-000090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30" name="Text Box 39474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31" name="Text Box 394360">
          <a:extLst>
            <a:ext uri="{FF2B5EF4-FFF2-40B4-BE49-F238E27FC236}">
              <a16:creationId xmlns="" xmlns:a16="http://schemas.microsoft.com/office/drawing/2014/main" id="{00000000-0008-0000-0000-000092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32" name="Text Box 39474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33" name="Text Box 394360">
          <a:extLst>
            <a:ext uri="{FF2B5EF4-FFF2-40B4-BE49-F238E27FC236}">
              <a16:creationId xmlns="" xmlns:a16="http://schemas.microsoft.com/office/drawing/2014/main" id="{00000000-0008-0000-0000-000094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34" name="Text Box 39474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35" name="Text Box 394360">
          <a:extLst>
            <a:ext uri="{FF2B5EF4-FFF2-40B4-BE49-F238E27FC236}">
              <a16:creationId xmlns="" xmlns:a16="http://schemas.microsoft.com/office/drawing/2014/main" id="{00000000-0008-0000-0000-000096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36" name="Text Box 39474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37" name="Text Box 394360">
          <a:extLst>
            <a:ext uri="{FF2B5EF4-FFF2-40B4-BE49-F238E27FC236}">
              <a16:creationId xmlns="" xmlns:a16="http://schemas.microsoft.com/office/drawing/2014/main" id="{00000000-0008-0000-0000-000098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38" name="Text Box 39474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39"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40"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41"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42"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43"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44"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45"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46"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47"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48"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49"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50"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51"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52"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53"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54"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55"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56"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57"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58"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59"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60"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61"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62"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663"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664"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665"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666"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667"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668"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69"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70"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71"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72"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73"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74"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75"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76"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77"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78"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79"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80"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81"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82"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83"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84"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85"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86"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87"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88"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89"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90"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91"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92"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93"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94"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95"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96"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97"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698"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699"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00"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01"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02"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03"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04"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05"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06"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07"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08"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09"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10"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11"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12"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13"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14"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15"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16"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17"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18"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19"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20"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21"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22"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23"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24"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25"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26"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27"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28"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29"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30"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31"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32"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33"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34"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35"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36"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37"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38"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39"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40"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741" name="Text Box 394360">
          <a:extLst>
            <a:ext uri="{FF2B5EF4-FFF2-40B4-BE49-F238E27FC236}">
              <a16:creationId xmlns="" xmlns:a16="http://schemas.microsoft.com/office/drawing/2014/main" id="{00000000-0008-0000-0000-000094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742" name="Text Box 394744">
          <a:extLst>
            <a:ext uri="{FF2B5EF4-FFF2-40B4-BE49-F238E27FC236}">
              <a16:creationId xmlns="" xmlns:a16="http://schemas.microsoft.com/office/drawing/2014/main" id="{00000000-0008-0000-0000-000095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743" name="Text Box 394360">
          <a:extLst>
            <a:ext uri="{FF2B5EF4-FFF2-40B4-BE49-F238E27FC236}">
              <a16:creationId xmlns="" xmlns:a16="http://schemas.microsoft.com/office/drawing/2014/main" id="{00000000-0008-0000-0000-000096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744" name="Text Box 394744">
          <a:extLst>
            <a:ext uri="{FF2B5EF4-FFF2-40B4-BE49-F238E27FC236}">
              <a16:creationId xmlns="" xmlns:a16="http://schemas.microsoft.com/office/drawing/2014/main" id="{00000000-0008-0000-0000-000097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745" name="Text Box 394360">
          <a:extLst>
            <a:ext uri="{FF2B5EF4-FFF2-40B4-BE49-F238E27FC236}">
              <a16:creationId xmlns="" xmlns:a16="http://schemas.microsoft.com/office/drawing/2014/main" id="{00000000-0008-0000-0000-000098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746" name="Text Box 394744">
          <a:extLst>
            <a:ext uri="{FF2B5EF4-FFF2-40B4-BE49-F238E27FC236}">
              <a16:creationId xmlns="" xmlns:a16="http://schemas.microsoft.com/office/drawing/2014/main" id="{00000000-0008-0000-0000-000099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47" name="Text Box 394360">
          <a:extLst>
            <a:ext uri="{FF2B5EF4-FFF2-40B4-BE49-F238E27FC236}">
              <a16:creationId xmlns="" xmlns:a16="http://schemas.microsoft.com/office/drawing/2014/main" id="{00000000-0008-0000-0000-00009A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48" name="Text Box 394744">
          <a:extLst>
            <a:ext uri="{FF2B5EF4-FFF2-40B4-BE49-F238E27FC236}">
              <a16:creationId xmlns="" xmlns:a16="http://schemas.microsoft.com/office/drawing/2014/main" id="{00000000-0008-0000-0000-00009B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49" name="Text Box 394360">
          <a:extLst>
            <a:ext uri="{FF2B5EF4-FFF2-40B4-BE49-F238E27FC236}">
              <a16:creationId xmlns="" xmlns:a16="http://schemas.microsoft.com/office/drawing/2014/main" id="{00000000-0008-0000-0000-00009C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50" name="Text Box 394744">
          <a:extLst>
            <a:ext uri="{FF2B5EF4-FFF2-40B4-BE49-F238E27FC236}">
              <a16:creationId xmlns="" xmlns:a16="http://schemas.microsoft.com/office/drawing/2014/main" id="{00000000-0008-0000-0000-00009D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51" name="Text Box 394360">
          <a:extLst>
            <a:ext uri="{FF2B5EF4-FFF2-40B4-BE49-F238E27FC236}">
              <a16:creationId xmlns="" xmlns:a16="http://schemas.microsoft.com/office/drawing/2014/main" id="{00000000-0008-0000-0000-00009E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52" name="Text Box 394744">
          <a:extLst>
            <a:ext uri="{FF2B5EF4-FFF2-40B4-BE49-F238E27FC236}">
              <a16:creationId xmlns="" xmlns:a16="http://schemas.microsoft.com/office/drawing/2014/main" id="{00000000-0008-0000-0000-00009F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53" name="Text Box 394360">
          <a:extLst>
            <a:ext uri="{FF2B5EF4-FFF2-40B4-BE49-F238E27FC236}">
              <a16:creationId xmlns="" xmlns:a16="http://schemas.microsoft.com/office/drawing/2014/main" id="{00000000-0008-0000-0000-0000A0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54" name="Text Box 394744">
          <a:extLst>
            <a:ext uri="{FF2B5EF4-FFF2-40B4-BE49-F238E27FC236}">
              <a16:creationId xmlns="" xmlns:a16="http://schemas.microsoft.com/office/drawing/2014/main" id="{00000000-0008-0000-0000-0000A1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55" name="Text Box 394360">
          <a:extLst>
            <a:ext uri="{FF2B5EF4-FFF2-40B4-BE49-F238E27FC236}">
              <a16:creationId xmlns="" xmlns:a16="http://schemas.microsoft.com/office/drawing/2014/main" id="{00000000-0008-0000-0000-0000A2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56" name="Text Box 394744">
          <a:extLst>
            <a:ext uri="{FF2B5EF4-FFF2-40B4-BE49-F238E27FC236}">
              <a16:creationId xmlns="" xmlns:a16="http://schemas.microsoft.com/office/drawing/2014/main" id="{00000000-0008-0000-0000-0000A3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57" name="Text Box 394360">
          <a:extLst>
            <a:ext uri="{FF2B5EF4-FFF2-40B4-BE49-F238E27FC236}">
              <a16:creationId xmlns="" xmlns:a16="http://schemas.microsoft.com/office/drawing/2014/main" id="{00000000-0008-0000-0000-0000A4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58" name="Text Box 394744">
          <a:extLst>
            <a:ext uri="{FF2B5EF4-FFF2-40B4-BE49-F238E27FC236}">
              <a16:creationId xmlns="" xmlns:a16="http://schemas.microsoft.com/office/drawing/2014/main" id="{00000000-0008-0000-0000-0000A5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59" name="Text Box 394360">
          <a:extLst>
            <a:ext uri="{FF2B5EF4-FFF2-40B4-BE49-F238E27FC236}">
              <a16:creationId xmlns="" xmlns:a16="http://schemas.microsoft.com/office/drawing/2014/main" id="{00000000-0008-0000-0000-0000A6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60" name="Text Box 394744">
          <a:extLst>
            <a:ext uri="{FF2B5EF4-FFF2-40B4-BE49-F238E27FC236}">
              <a16:creationId xmlns="" xmlns:a16="http://schemas.microsoft.com/office/drawing/2014/main" id="{00000000-0008-0000-0000-0000A7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61" name="Text Box 394360">
          <a:extLst>
            <a:ext uri="{FF2B5EF4-FFF2-40B4-BE49-F238E27FC236}">
              <a16:creationId xmlns="" xmlns:a16="http://schemas.microsoft.com/office/drawing/2014/main" id="{00000000-0008-0000-0000-0000A8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62" name="Text Box 394744">
          <a:extLst>
            <a:ext uri="{FF2B5EF4-FFF2-40B4-BE49-F238E27FC236}">
              <a16:creationId xmlns="" xmlns:a16="http://schemas.microsoft.com/office/drawing/2014/main" id="{00000000-0008-0000-0000-0000A9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63" name="Text Box 394360">
          <a:extLst>
            <a:ext uri="{FF2B5EF4-FFF2-40B4-BE49-F238E27FC236}">
              <a16:creationId xmlns="" xmlns:a16="http://schemas.microsoft.com/office/drawing/2014/main" id="{00000000-0008-0000-0000-0000AA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64" name="Text Box 394744">
          <a:extLst>
            <a:ext uri="{FF2B5EF4-FFF2-40B4-BE49-F238E27FC236}">
              <a16:creationId xmlns="" xmlns:a16="http://schemas.microsoft.com/office/drawing/2014/main" id="{00000000-0008-0000-0000-0000AB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65" name="Text Box 394360">
          <a:extLst>
            <a:ext uri="{FF2B5EF4-FFF2-40B4-BE49-F238E27FC236}">
              <a16:creationId xmlns="" xmlns:a16="http://schemas.microsoft.com/office/drawing/2014/main" id="{00000000-0008-0000-0000-0000AC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66" name="Text Box 394744">
          <a:extLst>
            <a:ext uri="{FF2B5EF4-FFF2-40B4-BE49-F238E27FC236}">
              <a16:creationId xmlns="" xmlns:a16="http://schemas.microsoft.com/office/drawing/2014/main" id="{00000000-0008-0000-0000-0000AD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67" name="Text Box 394360">
          <a:extLst>
            <a:ext uri="{FF2B5EF4-FFF2-40B4-BE49-F238E27FC236}">
              <a16:creationId xmlns="" xmlns:a16="http://schemas.microsoft.com/office/drawing/2014/main" id="{00000000-0008-0000-0000-0000AE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68" name="Text Box 394744">
          <a:extLst>
            <a:ext uri="{FF2B5EF4-FFF2-40B4-BE49-F238E27FC236}">
              <a16:creationId xmlns="" xmlns:a16="http://schemas.microsoft.com/office/drawing/2014/main" id="{00000000-0008-0000-0000-0000AF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69" name="Text Box 394360">
          <a:extLst>
            <a:ext uri="{FF2B5EF4-FFF2-40B4-BE49-F238E27FC236}">
              <a16:creationId xmlns="" xmlns:a16="http://schemas.microsoft.com/office/drawing/2014/main" id="{00000000-0008-0000-0000-0000B0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70" name="Text Box 394744">
          <a:extLst>
            <a:ext uri="{FF2B5EF4-FFF2-40B4-BE49-F238E27FC236}">
              <a16:creationId xmlns="" xmlns:a16="http://schemas.microsoft.com/office/drawing/2014/main" id="{00000000-0008-0000-0000-0000B1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71" name="Text Box 394360">
          <a:extLst>
            <a:ext uri="{FF2B5EF4-FFF2-40B4-BE49-F238E27FC236}">
              <a16:creationId xmlns="" xmlns:a16="http://schemas.microsoft.com/office/drawing/2014/main" id="{00000000-0008-0000-0000-0000B2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72" name="Text Box 394744">
          <a:extLst>
            <a:ext uri="{FF2B5EF4-FFF2-40B4-BE49-F238E27FC236}">
              <a16:creationId xmlns="" xmlns:a16="http://schemas.microsoft.com/office/drawing/2014/main" id="{00000000-0008-0000-0000-0000B3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73" name="Text Box 394360">
          <a:extLst>
            <a:ext uri="{FF2B5EF4-FFF2-40B4-BE49-F238E27FC236}">
              <a16:creationId xmlns="" xmlns:a16="http://schemas.microsoft.com/office/drawing/2014/main" id="{00000000-0008-0000-0000-0000B4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74" name="Text Box 394744">
          <a:extLst>
            <a:ext uri="{FF2B5EF4-FFF2-40B4-BE49-F238E27FC236}">
              <a16:creationId xmlns="" xmlns:a16="http://schemas.microsoft.com/office/drawing/2014/main" id="{00000000-0008-0000-0000-0000B5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75" name="Text Box 394360">
          <a:extLst>
            <a:ext uri="{FF2B5EF4-FFF2-40B4-BE49-F238E27FC236}">
              <a16:creationId xmlns="" xmlns:a16="http://schemas.microsoft.com/office/drawing/2014/main" id="{00000000-0008-0000-0000-0000B6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76" name="Text Box 394744">
          <a:extLst>
            <a:ext uri="{FF2B5EF4-FFF2-40B4-BE49-F238E27FC236}">
              <a16:creationId xmlns="" xmlns:a16="http://schemas.microsoft.com/office/drawing/2014/main" id="{00000000-0008-0000-0000-0000B7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77" name="Text Box 394360">
          <a:extLst>
            <a:ext uri="{FF2B5EF4-FFF2-40B4-BE49-F238E27FC236}">
              <a16:creationId xmlns="" xmlns:a16="http://schemas.microsoft.com/office/drawing/2014/main" id="{00000000-0008-0000-0000-0000B8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78" name="Text Box 394744">
          <a:extLst>
            <a:ext uri="{FF2B5EF4-FFF2-40B4-BE49-F238E27FC236}">
              <a16:creationId xmlns="" xmlns:a16="http://schemas.microsoft.com/office/drawing/2014/main" id="{00000000-0008-0000-0000-0000B9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79" name="Text Box 394360">
          <a:extLst>
            <a:ext uri="{FF2B5EF4-FFF2-40B4-BE49-F238E27FC236}">
              <a16:creationId xmlns="" xmlns:a16="http://schemas.microsoft.com/office/drawing/2014/main" id="{00000000-0008-0000-0000-0000BA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80" name="Text Box 394744">
          <a:extLst>
            <a:ext uri="{FF2B5EF4-FFF2-40B4-BE49-F238E27FC236}">
              <a16:creationId xmlns="" xmlns:a16="http://schemas.microsoft.com/office/drawing/2014/main" id="{00000000-0008-0000-0000-0000BB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81" name="Text Box 394360">
          <a:extLst>
            <a:ext uri="{FF2B5EF4-FFF2-40B4-BE49-F238E27FC236}">
              <a16:creationId xmlns="" xmlns:a16="http://schemas.microsoft.com/office/drawing/2014/main" id="{00000000-0008-0000-0000-0000BC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82" name="Text Box 394744">
          <a:extLst>
            <a:ext uri="{FF2B5EF4-FFF2-40B4-BE49-F238E27FC236}">
              <a16:creationId xmlns="" xmlns:a16="http://schemas.microsoft.com/office/drawing/2014/main" id="{00000000-0008-0000-0000-0000BD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83" name="Text Box 394360">
          <a:extLst>
            <a:ext uri="{FF2B5EF4-FFF2-40B4-BE49-F238E27FC236}">
              <a16:creationId xmlns="" xmlns:a16="http://schemas.microsoft.com/office/drawing/2014/main" id="{00000000-0008-0000-0000-0000BE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84" name="Text Box 394744">
          <a:extLst>
            <a:ext uri="{FF2B5EF4-FFF2-40B4-BE49-F238E27FC236}">
              <a16:creationId xmlns="" xmlns:a16="http://schemas.microsoft.com/office/drawing/2014/main" id="{00000000-0008-0000-0000-0000BF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85" name="Text Box 394360">
          <a:extLst>
            <a:ext uri="{FF2B5EF4-FFF2-40B4-BE49-F238E27FC236}">
              <a16:creationId xmlns="" xmlns:a16="http://schemas.microsoft.com/office/drawing/2014/main" id="{00000000-0008-0000-0000-0000C0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86" name="Text Box 394744">
          <a:extLst>
            <a:ext uri="{FF2B5EF4-FFF2-40B4-BE49-F238E27FC236}">
              <a16:creationId xmlns="" xmlns:a16="http://schemas.microsoft.com/office/drawing/2014/main" id="{00000000-0008-0000-0000-0000C1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87" name="Text Box 394360">
          <a:extLst>
            <a:ext uri="{FF2B5EF4-FFF2-40B4-BE49-F238E27FC236}">
              <a16:creationId xmlns="" xmlns:a16="http://schemas.microsoft.com/office/drawing/2014/main" id="{00000000-0008-0000-0000-0000C2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88" name="Text Box 394744">
          <a:extLst>
            <a:ext uri="{FF2B5EF4-FFF2-40B4-BE49-F238E27FC236}">
              <a16:creationId xmlns="" xmlns:a16="http://schemas.microsoft.com/office/drawing/2014/main" id="{00000000-0008-0000-0000-0000C3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89" name="Text Box 394360">
          <a:extLst>
            <a:ext uri="{FF2B5EF4-FFF2-40B4-BE49-F238E27FC236}">
              <a16:creationId xmlns="" xmlns:a16="http://schemas.microsoft.com/office/drawing/2014/main" id="{00000000-0008-0000-0000-0000C4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90" name="Text Box 394744">
          <a:extLst>
            <a:ext uri="{FF2B5EF4-FFF2-40B4-BE49-F238E27FC236}">
              <a16:creationId xmlns="" xmlns:a16="http://schemas.microsoft.com/office/drawing/2014/main" id="{00000000-0008-0000-0000-0000C5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91" name="Text Box 394360">
          <a:extLst>
            <a:ext uri="{FF2B5EF4-FFF2-40B4-BE49-F238E27FC236}">
              <a16:creationId xmlns="" xmlns:a16="http://schemas.microsoft.com/office/drawing/2014/main" id="{00000000-0008-0000-0000-0000C6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92" name="Text Box 394744">
          <a:extLst>
            <a:ext uri="{FF2B5EF4-FFF2-40B4-BE49-F238E27FC236}">
              <a16:creationId xmlns="" xmlns:a16="http://schemas.microsoft.com/office/drawing/2014/main" id="{00000000-0008-0000-0000-0000C7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93" name="Text Box 394360">
          <a:extLst>
            <a:ext uri="{FF2B5EF4-FFF2-40B4-BE49-F238E27FC236}">
              <a16:creationId xmlns="" xmlns:a16="http://schemas.microsoft.com/office/drawing/2014/main" id="{00000000-0008-0000-0000-0000C8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794" name="Text Box 394744">
          <a:extLst>
            <a:ext uri="{FF2B5EF4-FFF2-40B4-BE49-F238E27FC236}">
              <a16:creationId xmlns="" xmlns:a16="http://schemas.microsoft.com/office/drawing/2014/main" id="{00000000-0008-0000-0000-0000C9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95" name="Text Box 394360">
          <a:extLst>
            <a:ext uri="{FF2B5EF4-FFF2-40B4-BE49-F238E27FC236}">
              <a16:creationId xmlns="" xmlns:a16="http://schemas.microsoft.com/office/drawing/2014/main" id="{00000000-0008-0000-0000-0000CA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96" name="Text Box 394744">
          <a:extLst>
            <a:ext uri="{FF2B5EF4-FFF2-40B4-BE49-F238E27FC236}">
              <a16:creationId xmlns="" xmlns:a16="http://schemas.microsoft.com/office/drawing/2014/main" id="{00000000-0008-0000-0000-0000CB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97" name="Text Box 394360">
          <a:extLst>
            <a:ext uri="{FF2B5EF4-FFF2-40B4-BE49-F238E27FC236}">
              <a16:creationId xmlns="" xmlns:a16="http://schemas.microsoft.com/office/drawing/2014/main" id="{00000000-0008-0000-0000-0000CC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98" name="Text Box 394744">
          <a:extLst>
            <a:ext uri="{FF2B5EF4-FFF2-40B4-BE49-F238E27FC236}">
              <a16:creationId xmlns="" xmlns:a16="http://schemas.microsoft.com/office/drawing/2014/main" id="{00000000-0008-0000-0000-0000CD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799" name="Text Box 394360">
          <a:extLst>
            <a:ext uri="{FF2B5EF4-FFF2-40B4-BE49-F238E27FC236}">
              <a16:creationId xmlns="" xmlns:a16="http://schemas.microsoft.com/office/drawing/2014/main" id="{00000000-0008-0000-0000-0000CE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00" name="Text Box 394744">
          <a:extLst>
            <a:ext uri="{FF2B5EF4-FFF2-40B4-BE49-F238E27FC236}">
              <a16:creationId xmlns="" xmlns:a16="http://schemas.microsoft.com/office/drawing/2014/main" id="{00000000-0008-0000-0000-0000CF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01" name="Text Box 394360">
          <a:extLst>
            <a:ext uri="{FF2B5EF4-FFF2-40B4-BE49-F238E27FC236}">
              <a16:creationId xmlns="" xmlns:a16="http://schemas.microsoft.com/office/drawing/2014/main" id="{00000000-0008-0000-0000-0000D0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02" name="Text Box 394744">
          <a:extLst>
            <a:ext uri="{FF2B5EF4-FFF2-40B4-BE49-F238E27FC236}">
              <a16:creationId xmlns="" xmlns:a16="http://schemas.microsoft.com/office/drawing/2014/main" id="{00000000-0008-0000-0000-0000D1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03" name="Text Box 394360">
          <a:extLst>
            <a:ext uri="{FF2B5EF4-FFF2-40B4-BE49-F238E27FC236}">
              <a16:creationId xmlns="" xmlns:a16="http://schemas.microsoft.com/office/drawing/2014/main" id="{00000000-0008-0000-0000-0000D2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04" name="Text Box 394744">
          <a:extLst>
            <a:ext uri="{FF2B5EF4-FFF2-40B4-BE49-F238E27FC236}">
              <a16:creationId xmlns="" xmlns:a16="http://schemas.microsoft.com/office/drawing/2014/main" id="{00000000-0008-0000-0000-0000D3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05" name="Text Box 394360">
          <a:extLst>
            <a:ext uri="{FF2B5EF4-FFF2-40B4-BE49-F238E27FC236}">
              <a16:creationId xmlns="" xmlns:a16="http://schemas.microsoft.com/office/drawing/2014/main" id="{00000000-0008-0000-0000-0000D4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06" name="Text Box 394744">
          <a:extLst>
            <a:ext uri="{FF2B5EF4-FFF2-40B4-BE49-F238E27FC236}">
              <a16:creationId xmlns="" xmlns:a16="http://schemas.microsoft.com/office/drawing/2014/main" id="{00000000-0008-0000-0000-0000D5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07" name="Text Box 394360">
          <a:extLst>
            <a:ext uri="{FF2B5EF4-FFF2-40B4-BE49-F238E27FC236}">
              <a16:creationId xmlns="" xmlns:a16="http://schemas.microsoft.com/office/drawing/2014/main" id="{00000000-0008-0000-0000-0000D6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08" name="Text Box 394744">
          <a:extLst>
            <a:ext uri="{FF2B5EF4-FFF2-40B4-BE49-F238E27FC236}">
              <a16:creationId xmlns="" xmlns:a16="http://schemas.microsoft.com/office/drawing/2014/main" id="{00000000-0008-0000-0000-0000D7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09" name="Text Box 394360">
          <a:extLst>
            <a:ext uri="{FF2B5EF4-FFF2-40B4-BE49-F238E27FC236}">
              <a16:creationId xmlns="" xmlns:a16="http://schemas.microsoft.com/office/drawing/2014/main" id="{00000000-0008-0000-0000-0000D8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10" name="Text Box 394744">
          <a:extLst>
            <a:ext uri="{FF2B5EF4-FFF2-40B4-BE49-F238E27FC236}">
              <a16:creationId xmlns="" xmlns:a16="http://schemas.microsoft.com/office/drawing/2014/main" id="{00000000-0008-0000-0000-0000D9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11" name="Text Box 394360">
          <a:extLst>
            <a:ext uri="{FF2B5EF4-FFF2-40B4-BE49-F238E27FC236}">
              <a16:creationId xmlns="" xmlns:a16="http://schemas.microsoft.com/office/drawing/2014/main" id="{00000000-0008-0000-0000-0000DA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12" name="Text Box 394744">
          <a:extLst>
            <a:ext uri="{FF2B5EF4-FFF2-40B4-BE49-F238E27FC236}">
              <a16:creationId xmlns="" xmlns:a16="http://schemas.microsoft.com/office/drawing/2014/main" id="{00000000-0008-0000-0000-0000DB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13" name="Text Box 394360">
          <a:extLst>
            <a:ext uri="{FF2B5EF4-FFF2-40B4-BE49-F238E27FC236}">
              <a16:creationId xmlns="" xmlns:a16="http://schemas.microsoft.com/office/drawing/2014/main" id="{00000000-0008-0000-0000-0000DC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14" name="Text Box 394744">
          <a:extLst>
            <a:ext uri="{FF2B5EF4-FFF2-40B4-BE49-F238E27FC236}">
              <a16:creationId xmlns="" xmlns:a16="http://schemas.microsoft.com/office/drawing/2014/main" id="{00000000-0008-0000-0000-0000DD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15" name="Text Box 394360">
          <a:extLst>
            <a:ext uri="{FF2B5EF4-FFF2-40B4-BE49-F238E27FC236}">
              <a16:creationId xmlns="" xmlns:a16="http://schemas.microsoft.com/office/drawing/2014/main" id="{00000000-0008-0000-0000-0000DE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16" name="Text Box 394744">
          <a:extLst>
            <a:ext uri="{FF2B5EF4-FFF2-40B4-BE49-F238E27FC236}">
              <a16:creationId xmlns="" xmlns:a16="http://schemas.microsoft.com/office/drawing/2014/main" id="{00000000-0008-0000-0000-0000DF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17" name="Text Box 394360">
          <a:extLst>
            <a:ext uri="{FF2B5EF4-FFF2-40B4-BE49-F238E27FC236}">
              <a16:creationId xmlns="" xmlns:a16="http://schemas.microsoft.com/office/drawing/2014/main" id="{00000000-0008-0000-0000-0000E0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18" name="Text Box 394744">
          <a:extLst>
            <a:ext uri="{FF2B5EF4-FFF2-40B4-BE49-F238E27FC236}">
              <a16:creationId xmlns="" xmlns:a16="http://schemas.microsoft.com/office/drawing/2014/main" id="{00000000-0008-0000-0000-0000E1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19"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20"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21"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22"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23"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24"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25"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26"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27"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28"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29"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30"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31"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32"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33"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34"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35"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36"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37"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38"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39"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40"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41"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42"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843"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844"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845"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846"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847"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0"/>
    <xdr:sp macro="" textlink="">
      <xdr:nvSpPr>
        <xdr:cNvPr id="3848"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61737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49"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50"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51"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52"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53"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54"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55"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56"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57"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58"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59"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60"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61"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62"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63"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64"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65"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66"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67"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68"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69"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70"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71"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72"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73"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74"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75"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76"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77"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78"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79"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80"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81"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82"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83"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84"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85"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86"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87"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88"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89"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90"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91"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92"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93"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94"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95"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896"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97"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98"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899"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00"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01"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02"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03"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04"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05"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06"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07"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08"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09"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10"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11"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12"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13"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14"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15"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16"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17"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18"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19"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20"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21" name="Text Box 394744">
          <a:extLst>
            <a:ext uri="{FF2B5EF4-FFF2-40B4-BE49-F238E27FC236}">
              <a16:creationId xmlns="" xmlns:a16="http://schemas.microsoft.com/office/drawing/2014/main" id="{00000000-0008-0000-0000-000048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22" name="Text Box 394360">
          <a:extLst>
            <a:ext uri="{FF2B5EF4-FFF2-40B4-BE49-F238E27FC236}">
              <a16:creationId xmlns="" xmlns:a16="http://schemas.microsoft.com/office/drawing/2014/main" id="{00000000-0008-0000-0000-000049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23" name="Text Box 394744">
          <a:extLst>
            <a:ext uri="{FF2B5EF4-FFF2-40B4-BE49-F238E27FC236}">
              <a16:creationId xmlns="" xmlns:a16="http://schemas.microsoft.com/office/drawing/2014/main" id="{00000000-0008-0000-0000-00004A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24" name="Text Box 394360">
          <a:extLst>
            <a:ext uri="{FF2B5EF4-FFF2-40B4-BE49-F238E27FC236}">
              <a16:creationId xmlns="" xmlns:a16="http://schemas.microsoft.com/office/drawing/2014/main" id="{00000000-0008-0000-0000-00004B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25" name="Text Box 394744">
          <a:extLst>
            <a:ext uri="{FF2B5EF4-FFF2-40B4-BE49-F238E27FC236}">
              <a16:creationId xmlns="" xmlns:a16="http://schemas.microsoft.com/office/drawing/2014/main" id="{00000000-0008-0000-0000-00004C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26" name="Text Box 394360">
          <a:extLst>
            <a:ext uri="{FF2B5EF4-FFF2-40B4-BE49-F238E27FC236}">
              <a16:creationId xmlns="" xmlns:a16="http://schemas.microsoft.com/office/drawing/2014/main" id="{00000000-0008-0000-0000-00004D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27" name="Text Box 394744">
          <a:extLst>
            <a:ext uri="{FF2B5EF4-FFF2-40B4-BE49-F238E27FC236}">
              <a16:creationId xmlns="" xmlns:a16="http://schemas.microsoft.com/office/drawing/2014/main" id="{00000000-0008-0000-0000-00004E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28" name="Text Box 394360">
          <a:extLst>
            <a:ext uri="{FF2B5EF4-FFF2-40B4-BE49-F238E27FC236}">
              <a16:creationId xmlns="" xmlns:a16="http://schemas.microsoft.com/office/drawing/2014/main" id="{00000000-0008-0000-0000-00004F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29" name="Text Box 394744">
          <a:extLst>
            <a:ext uri="{FF2B5EF4-FFF2-40B4-BE49-F238E27FC236}">
              <a16:creationId xmlns="" xmlns:a16="http://schemas.microsoft.com/office/drawing/2014/main" id="{00000000-0008-0000-0000-000050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30" name="Text Box 394360">
          <a:extLst>
            <a:ext uri="{FF2B5EF4-FFF2-40B4-BE49-F238E27FC236}">
              <a16:creationId xmlns="" xmlns:a16="http://schemas.microsoft.com/office/drawing/2014/main" id="{00000000-0008-0000-0000-000051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31" name="Text Box 394744">
          <a:extLst>
            <a:ext uri="{FF2B5EF4-FFF2-40B4-BE49-F238E27FC236}">
              <a16:creationId xmlns="" xmlns:a16="http://schemas.microsoft.com/office/drawing/2014/main" id="{00000000-0008-0000-0000-000052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32" name="Text Box 394360">
          <a:extLst>
            <a:ext uri="{FF2B5EF4-FFF2-40B4-BE49-F238E27FC236}">
              <a16:creationId xmlns="" xmlns:a16="http://schemas.microsoft.com/office/drawing/2014/main" id="{00000000-0008-0000-0000-000053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33" name="Text Box 394744">
          <a:extLst>
            <a:ext uri="{FF2B5EF4-FFF2-40B4-BE49-F238E27FC236}">
              <a16:creationId xmlns="" xmlns:a16="http://schemas.microsoft.com/office/drawing/2014/main" id="{00000000-0008-0000-0000-000054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34" name="Text Box 394360">
          <a:extLst>
            <a:ext uri="{FF2B5EF4-FFF2-40B4-BE49-F238E27FC236}">
              <a16:creationId xmlns="" xmlns:a16="http://schemas.microsoft.com/office/drawing/2014/main" id="{00000000-0008-0000-0000-000055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35" name="Text Box 394744">
          <a:extLst>
            <a:ext uri="{FF2B5EF4-FFF2-40B4-BE49-F238E27FC236}">
              <a16:creationId xmlns="" xmlns:a16="http://schemas.microsoft.com/office/drawing/2014/main" id="{00000000-0008-0000-0000-000056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36" name="Text Box 394360">
          <a:extLst>
            <a:ext uri="{FF2B5EF4-FFF2-40B4-BE49-F238E27FC236}">
              <a16:creationId xmlns="" xmlns:a16="http://schemas.microsoft.com/office/drawing/2014/main" id="{00000000-0008-0000-0000-000057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2326"/>
    <xdr:sp macro="" textlink="">
      <xdr:nvSpPr>
        <xdr:cNvPr id="3937" name="Text Box 394744">
          <a:extLst>
            <a:ext uri="{FF2B5EF4-FFF2-40B4-BE49-F238E27FC236}">
              <a16:creationId xmlns="" xmlns:a16="http://schemas.microsoft.com/office/drawing/2014/main" id="{00000000-0008-0000-0000-000058080000}"/>
            </a:ext>
          </a:extLst>
        </xdr:cNvPr>
        <xdr:cNvSpPr txBox="1">
          <a:spLocks noChangeArrowheads="1"/>
        </xdr:cNvSpPr>
      </xdr:nvSpPr>
      <xdr:spPr bwMode="auto">
        <a:xfrm>
          <a:off x="922020" y="61737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38" name="Text Box 394360">
          <a:extLst>
            <a:ext uri="{FF2B5EF4-FFF2-40B4-BE49-F238E27FC236}">
              <a16:creationId xmlns="" xmlns:a16="http://schemas.microsoft.com/office/drawing/2014/main" id="{00000000-0008-0000-0000-000059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39" name="Text Box 394744">
          <a:extLst>
            <a:ext uri="{FF2B5EF4-FFF2-40B4-BE49-F238E27FC236}">
              <a16:creationId xmlns="" xmlns:a16="http://schemas.microsoft.com/office/drawing/2014/main" id="{00000000-0008-0000-0000-00005A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40" name="Text Box 394360">
          <a:extLst>
            <a:ext uri="{FF2B5EF4-FFF2-40B4-BE49-F238E27FC236}">
              <a16:creationId xmlns="" xmlns:a16="http://schemas.microsoft.com/office/drawing/2014/main" id="{00000000-0008-0000-0000-00005B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41" name="Text Box 394744">
          <a:extLst>
            <a:ext uri="{FF2B5EF4-FFF2-40B4-BE49-F238E27FC236}">
              <a16:creationId xmlns="" xmlns:a16="http://schemas.microsoft.com/office/drawing/2014/main" id="{00000000-0008-0000-0000-00005C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42" name="Text Box 394360">
          <a:extLst>
            <a:ext uri="{FF2B5EF4-FFF2-40B4-BE49-F238E27FC236}">
              <a16:creationId xmlns="" xmlns:a16="http://schemas.microsoft.com/office/drawing/2014/main" id="{00000000-0008-0000-0000-00005D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198</xdr:row>
      <xdr:rowOff>0</xdr:rowOff>
    </xdr:from>
    <xdr:ext cx="57150" cy="81461"/>
    <xdr:sp macro="" textlink="">
      <xdr:nvSpPr>
        <xdr:cNvPr id="3943" name="Text Box 394744">
          <a:extLst>
            <a:ext uri="{FF2B5EF4-FFF2-40B4-BE49-F238E27FC236}">
              <a16:creationId xmlns="" xmlns:a16="http://schemas.microsoft.com/office/drawing/2014/main" id="{00000000-0008-0000-0000-00005E080000}"/>
            </a:ext>
          </a:extLst>
        </xdr:cNvPr>
        <xdr:cNvSpPr txBox="1">
          <a:spLocks noChangeArrowheads="1"/>
        </xdr:cNvSpPr>
      </xdr:nvSpPr>
      <xdr:spPr bwMode="auto">
        <a:xfrm>
          <a:off x="922020" y="61737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3944" name="Text Box 394360">
          <a:extLst>
            <a:ext uri="{FF2B5EF4-FFF2-40B4-BE49-F238E27FC236}">
              <a16:creationId xmlns="" xmlns:a16="http://schemas.microsoft.com/office/drawing/2014/main" id="{00000000-0008-0000-0000-0000A809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3945" name="Text Box 394744">
          <a:extLst>
            <a:ext uri="{FF2B5EF4-FFF2-40B4-BE49-F238E27FC236}">
              <a16:creationId xmlns="" xmlns:a16="http://schemas.microsoft.com/office/drawing/2014/main" id="{00000000-0008-0000-0000-0000A909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3946" name="Text Box 394360">
          <a:extLst>
            <a:ext uri="{FF2B5EF4-FFF2-40B4-BE49-F238E27FC236}">
              <a16:creationId xmlns="" xmlns:a16="http://schemas.microsoft.com/office/drawing/2014/main" id="{00000000-0008-0000-0000-0000AA09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3947" name="Text Box 394744">
          <a:extLst>
            <a:ext uri="{FF2B5EF4-FFF2-40B4-BE49-F238E27FC236}">
              <a16:creationId xmlns="" xmlns:a16="http://schemas.microsoft.com/office/drawing/2014/main" id="{00000000-0008-0000-0000-0000AB09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3948" name="Text Box 394360">
          <a:extLst>
            <a:ext uri="{FF2B5EF4-FFF2-40B4-BE49-F238E27FC236}">
              <a16:creationId xmlns="" xmlns:a16="http://schemas.microsoft.com/office/drawing/2014/main" id="{00000000-0008-0000-0000-0000AC09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3949" name="Text Box 394744">
          <a:extLst>
            <a:ext uri="{FF2B5EF4-FFF2-40B4-BE49-F238E27FC236}">
              <a16:creationId xmlns="" xmlns:a16="http://schemas.microsoft.com/office/drawing/2014/main" id="{00000000-0008-0000-0000-0000AD09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50" name="Text Box 394360">
          <a:extLst>
            <a:ext uri="{FF2B5EF4-FFF2-40B4-BE49-F238E27FC236}">
              <a16:creationId xmlns="" xmlns:a16="http://schemas.microsoft.com/office/drawing/2014/main" id="{00000000-0008-0000-0000-0000AE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51" name="Text Box 394744">
          <a:extLst>
            <a:ext uri="{FF2B5EF4-FFF2-40B4-BE49-F238E27FC236}">
              <a16:creationId xmlns="" xmlns:a16="http://schemas.microsoft.com/office/drawing/2014/main" id="{00000000-0008-0000-0000-0000AF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52" name="Text Box 394360">
          <a:extLst>
            <a:ext uri="{FF2B5EF4-FFF2-40B4-BE49-F238E27FC236}">
              <a16:creationId xmlns="" xmlns:a16="http://schemas.microsoft.com/office/drawing/2014/main" id="{00000000-0008-0000-0000-0000B0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53" name="Text Box 394744">
          <a:extLst>
            <a:ext uri="{FF2B5EF4-FFF2-40B4-BE49-F238E27FC236}">
              <a16:creationId xmlns="" xmlns:a16="http://schemas.microsoft.com/office/drawing/2014/main" id="{00000000-0008-0000-0000-0000B1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54" name="Text Box 394360">
          <a:extLst>
            <a:ext uri="{FF2B5EF4-FFF2-40B4-BE49-F238E27FC236}">
              <a16:creationId xmlns="" xmlns:a16="http://schemas.microsoft.com/office/drawing/2014/main" id="{00000000-0008-0000-0000-0000B2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55" name="Text Box 394744">
          <a:extLst>
            <a:ext uri="{FF2B5EF4-FFF2-40B4-BE49-F238E27FC236}">
              <a16:creationId xmlns="" xmlns:a16="http://schemas.microsoft.com/office/drawing/2014/main" id="{00000000-0008-0000-0000-0000B3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56" name="Text Box 394360">
          <a:extLst>
            <a:ext uri="{FF2B5EF4-FFF2-40B4-BE49-F238E27FC236}">
              <a16:creationId xmlns="" xmlns:a16="http://schemas.microsoft.com/office/drawing/2014/main" id="{00000000-0008-0000-0000-0000B4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57" name="Text Box 394744">
          <a:extLst>
            <a:ext uri="{FF2B5EF4-FFF2-40B4-BE49-F238E27FC236}">
              <a16:creationId xmlns="" xmlns:a16="http://schemas.microsoft.com/office/drawing/2014/main" id="{00000000-0008-0000-0000-0000B5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58" name="Text Box 394360">
          <a:extLst>
            <a:ext uri="{FF2B5EF4-FFF2-40B4-BE49-F238E27FC236}">
              <a16:creationId xmlns="" xmlns:a16="http://schemas.microsoft.com/office/drawing/2014/main" id="{00000000-0008-0000-0000-0000B6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59" name="Text Box 394744">
          <a:extLst>
            <a:ext uri="{FF2B5EF4-FFF2-40B4-BE49-F238E27FC236}">
              <a16:creationId xmlns="" xmlns:a16="http://schemas.microsoft.com/office/drawing/2014/main" id="{00000000-0008-0000-0000-0000B7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60" name="Text Box 394360">
          <a:extLst>
            <a:ext uri="{FF2B5EF4-FFF2-40B4-BE49-F238E27FC236}">
              <a16:creationId xmlns="" xmlns:a16="http://schemas.microsoft.com/office/drawing/2014/main" id="{00000000-0008-0000-0000-0000B8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61" name="Text Box 394744">
          <a:extLst>
            <a:ext uri="{FF2B5EF4-FFF2-40B4-BE49-F238E27FC236}">
              <a16:creationId xmlns="" xmlns:a16="http://schemas.microsoft.com/office/drawing/2014/main" id="{00000000-0008-0000-0000-0000B9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62" name="Text Box 394360">
          <a:extLst>
            <a:ext uri="{FF2B5EF4-FFF2-40B4-BE49-F238E27FC236}">
              <a16:creationId xmlns="" xmlns:a16="http://schemas.microsoft.com/office/drawing/2014/main" id="{00000000-0008-0000-0000-0000BA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63" name="Text Box 394744">
          <a:extLst>
            <a:ext uri="{FF2B5EF4-FFF2-40B4-BE49-F238E27FC236}">
              <a16:creationId xmlns="" xmlns:a16="http://schemas.microsoft.com/office/drawing/2014/main" id="{00000000-0008-0000-0000-0000BB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64" name="Text Box 394360">
          <a:extLst>
            <a:ext uri="{FF2B5EF4-FFF2-40B4-BE49-F238E27FC236}">
              <a16:creationId xmlns="" xmlns:a16="http://schemas.microsoft.com/office/drawing/2014/main" id="{00000000-0008-0000-0000-0000BC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65" name="Text Box 394744">
          <a:extLst>
            <a:ext uri="{FF2B5EF4-FFF2-40B4-BE49-F238E27FC236}">
              <a16:creationId xmlns="" xmlns:a16="http://schemas.microsoft.com/office/drawing/2014/main" id="{00000000-0008-0000-0000-0000BD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66" name="Text Box 394360">
          <a:extLst>
            <a:ext uri="{FF2B5EF4-FFF2-40B4-BE49-F238E27FC236}">
              <a16:creationId xmlns="" xmlns:a16="http://schemas.microsoft.com/office/drawing/2014/main" id="{00000000-0008-0000-0000-0000BE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67" name="Text Box 394744">
          <a:extLst>
            <a:ext uri="{FF2B5EF4-FFF2-40B4-BE49-F238E27FC236}">
              <a16:creationId xmlns="" xmlns:a16="http://schemas.microsoft.com/office/drawing/2014/main" id="{00000000-0008-0000-0000-0000BF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68" name="Text Box 394360">
          <a:extLst>
            <a:ext uri="{FF2B5EF4-FFF2-40B4-BE49-F238E27FC236}">
              <a16:creationId xmlns="" xmlns:a16="http://schemas.microsoft.com/office/drawing/2014/main" id="{00000000-0008-0000-0000-0000C0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69" name="Text Box 394744">
          <a:extLst>
            <a:ext uri="{FF2B5EF4-FFF2-40B4-BE49-F238E27FC236}">
              <a16:creationId xmlns="" xmlns:a16="http://schemas.microsoft.com/office/drawing/2014/main" id="{00000000-0008-0000-0000-0000C1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70" name="Text Box 394360">
          <a:extLst>
            <a:ext uri="{FF2B5EF4-FFF2-40B4-BE49-F238E27FC236}">
              <a16:creationId xmlns="" xmlns:a16="http://schemas.microsoft.com/office/drawing/2014/main" id="{00000000-0008-0000-0000-0000C2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71" name="Text Box 394744">
          <a:extLst>
            <a:ext uri="{FF2B5EF4-FFF2-40B4-BE49-F238E27FC236}">
              <a16:creationId xmlns="" xmlns:a16="http://schemas.microsoft.com/office/drawing/2014/main" id="{00000000-0008-0000-0000-0000C3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72" name="Text Box 394360">
          <a:extLst>
            <a:ext uri="{FF2B5EF4-FFF2-40B4-BE49-F238E27FC236}">
              <a16:creationId xmlns="" xmlns:a16="http://schemas.microsoft.com/office/drawing/2014/main" id="{00000000-0008-0000-0000-0000C4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73" name="Text Box 394744">
          <a:extLst>
            <a:ext uri="{FF2B5EF4-FFF2-40B4-BE49-F238E27FC236}">
              <a16:creationId xmlns="" xmlns:a16="http://schemas.microsoft.com/office/drawing/2014/main" id="{00000000-0008-0000-0000-0000C5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74" name="Text Box 394360">
          <a:extLst>
            <a:ext uri="{FF2B5EF4-FFF2-40B4-BE49-F238E27FC236}">
              <a16:creationId xmlns="" xmlns:a16="http://schemas.microsoft.com/office/drawing/2014/main" id="{00000000-0008-0000-0000-0000C6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75" name="Text Box 394744">
          <a:extLst>
            <a:ext uri="{FF2B5EF4-FFF2-40B4-BE49-F238E27FC236}">
              <a16:creationId xmlns="" xmlns:a16="http://schemas.microsoft.com/office/drawing/2014/main" id="{00000000-0008-0000-0000-0000C7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76" name="Text Box 394360">
          <a:extLst>
            <a:ext uri="{FF2B5EF4-FFF2-40B4-BE49-F238E27FC236}">
              <a16:creationId xmlns="" xmlns:a16="http://schemas.microsoft.com/office/drawing/2014/main" id="{00000000-0008-0000-0000-0000C8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77" name="Text Box 394744">
          <a:extLst>
            <a:ext uri="{FF2B5EF4-FFF2-40B4-BE49-F238E27FC236}">
              <a16:creationId xmlns="" xmlns:a16="http://schemas.microsoft.com/office/drawing/2014/main" id="{00000000-0008-0000-0000-0000C9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78" name="Text Box 394360">
          <a:extLst>
            <a:ext uri="{FF2B5EF4-FFF2-40B4-BE49-F238E27FC236}">
              <a16:creationId xmlns="" xmlns:a16="http://schemas.microsoft.com/office/drawing/2014/main" id="{00000000-0008-0000-0000-0000CA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79" name="Text Box 394744">
          <a:extLst>
            <a:ext uri="{FF2B5EF4-FFF2-40B4-BE49-F238E27FC236}">
              <a16:creationId xmlns="" xmlns:a16="http://schemas.microsoft.com/office/drawing/2014/main" id="{00000000-0008-0000-0000-0000CB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80" name="Text Box 394360">
          <a:extLst>
            <a:ext uri="{FF2B5EF4-FFF2-40B4-BE49-F238E27FC236}">
              <a16:creationId xmlns="" xmlns:a16="http://schemas.microsoft.com/office/drawing/2014/main" id="{00000000-0008-0000-0000-0000CC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81" name="Text Box 394744">
          <a:extLst>
            <a:ext uri="{FF2B5EF4-FFF2-40B4-BE49-F238E27FC236}">
              <a16:creationId xmlns="" xmlns:a16="http://schemas.microsoft.com/office/drawing/2014/main" id="{00000000-0008-0000-0000-0000CD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82" name="Text Box 394360">
          <a:extLst>
            <a:ext uri="{FF2B5EF4-FFF2-40B4-BE49-F238E27FC236}">
              <a16:creationId xmlns="" xmlns:a16="http://schemas.microsoft.com/office/drawing/2014/main" id="{00000000-0008-0000-0000-0000CE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83" name="Text Box 394744">
          <a:extLst>
            <a:ext uri="{FF2B5EF4-FFF2-40B4-BE49-F238E27FC236}">
              <a16:creationId xmlns="" xmlns:a16="http://schemas.microsoft.com/office/drawing/2014/main" id="{00000000-0008-0000-0000-0000CF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84" name="Text Box 394360">
          <a:extLst>
            <a:ext uri="{FF2B5EF4-FFF2-40B4-BE49-F238E27FC236}">
              <a16:creationId xmlns="" xmlns:a16="http://schemas.microsoft.com/office/drawing/2014/main" id="{00000000-0008-0000-0000-0000D0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85" name="Text Box 394744">
          <a:extLst>
            <a:ext uri="{FF2B5EF4-FFF2-40B4-BE49-F238E27FC236}">
              <a16:creationId xmlns="" xmlns:a16="http://schemas.microsoft.com/office/drawing/2014/main" id="{00000000-0008-0000-0000-0000D1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86" name="Text Box 394360">
          <a:extLst>
            <a:ext uri="{FF2B5EF4-FFF2-40B4-BE49-F238E27FC236}">
              <a16:creationId xmlns="" xmlns:a16="http://schemas.microsoft.com/office/drawing/2014/main" id="{00000000-0008-0000-0000-0000D2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87" name="Text Box 394744">
          <a:extLst>
            <a:ext uri="{FF2B5EF4-FFF2-40B4-BE49-F238E27FC236}">
              <a16:creationId xmlns="" xmlns:a16="http://schemas.microsoft.com/office/drawing/2014/main" id="{00000000-0008-0000-0000-0000D3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88" name="Text Box 394360">
          <a:extLst>
            <a:ext uri="{FF2B5EF4-FFF2-40B4-BE49-F238E27FC236}">
              <a16:creationId xmlns="" xmlns:a16="http://schemas.microsoft.com/office/drawing/2014/main" id="{00000000-0008-0000-0000-0000D4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89" name="Text Box 394744">
          <a:extLst>
            <a:ext uri="{FF2B5EF4-FFF2-40B4-BE49-F238E27FC236}">
              <a16:creationId xmlns="" xmlns:a16="http://schemas.microsoft.com/office/drawing/2014/main" id="{00000000-0008-0000-0000-0000D5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90" name="Text Box 394360">
          <a:extLst>
            <a:ext uri="{FF2B5EF4-FFF2-40B4-BE49-F238E27FC236}">
              <a16:creationId xmlns="" xmlns:a16="http://schemas.microsoft.com/office/drawing/2014/main" id="{00000000-0008-0000-0000-0000D6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91" name="Text Box 394744">
          <a:extLst>
            <a:ext uri="{FF2B5EF4-FFF2-40B4-BE49-F238E27FC236}">
              <a16:creationId xmlns="" xmlns:a16="http://schemas.microsoft.com/office/drawing/2014/main" id="{00000000-0008-0000-0000-0000D7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92" name="Text Box 394360">
          <a:extLst>
            <a:ext uri="{FF2B5EF4-FFF2-40B4-BE49-F238E27FC236}">
              <a16:creationId xmlns="" xmlns:a16="http://schemas.microsoft.com/office/drawing/2014/main" id="{00000000-0008-0000-0000-0000D8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93" name="Text Box 394744">
          <a:extLst>
            <a:ext uri="{FF2B5EF4-FFF2-40B4-BE49-F238E27FC236}">
              <a16:creationId xmlns="" xmlns:a16="http://schemas.microsoft.com/office/drawing/2014/main" id="{00000000-0008-0000-0000-0000D9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94" name="Text Box 394360">
          <a:extLst>
            <a:ext uri="{FF2B5EF4-FFF2-40B4-BE49-F238E27FC236}">
              <a16:creationId xmlns="" xmlns:a16="http://schemas.microsoft.com/office/drawing/2014/main" id="{00000000-0008-0000-0000-0000DA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95" name="Text Box 394744">
          <a:extLst>
            <a:ext uri="{FF2B5EF4-FFF2-40B4-BE49-F238E27FC236}">
              <a16:creationId xmlns="" xmlns:a16="http://schemas.microsoft.com/office/drawing/2014/main" id="{00000000-0008-0000-0000-0000DB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96" name="Text Box 394360">
          <a:extLst>
            <a:ext uri="{FF2B5EF4-FFF2-40B4-BE49-F238E27FC236}">
              <a16:creationId xmlns="" xmlns:a16="http://schemas.microsoft.com/office/drawing/2014/main" id="{00000000-0008-0000-0000-0000DC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3997" name="Text Box 394744">
          <a:extLst>
            <a:ext uri="{FF2B5EF4-FFF2-40B4-BE49-F238E27FC236}">
              <a16:creationId xmlns="" xmlns:a16="http://schemas.microsoft.com/office/drawing/2014/main" id="{00000000-0008-0000-0000-0000DD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98" name="Text Box 394360">
          <a:extLst>
            <a:ext uri="{FF2B5EF4-FFF2-40B4-BE49-F238E27FC236}">
              <a16:creationId xmlns="" xmlns:a16="http://schemas.microsoft.com/office/drawing/2014/main" id="{00000000-0008-0000-0000-0000DE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3999" name="Text Box 394744">
          <a:extLst>
            <a:ext uri="{FF2B5EF4-FFF2-40B4-BE49-F238E27FC236}">
              <a16:creationId xmlns="" xmlns:a16="http://schemas.microsoft.com/office/drawing/2014/main" id="{00000000-0008-0000-0000-0000DF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000" name="Text Box 394360">
          <a:extLst>
            <a:ext uri="{FF2B5EF4-FFF2-40B4-BE49-F238E27FC236}">
              <a16:creationId xmlns="" xmlns:a16="http://schemas.microsoft.com/office/drawing/2014/main" id="{00000000-0008-0000-0000-0000E0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001" name="Text Box 394744">
          <a:extLst>
            <a:ext uri="{FF2B5EF4-FFF2-40B4-BE49-F238E27FC236}">
              <a16:creationId xmlns="" xmlns:a16="http://schemas.microsoft.com/office/drawing/2014/main" id="{00000000-0008-0000-0000-0000E1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002" name="Text Box 394360">
          <a:extLst>
            <a:ext uri="{FF2B5EF4-FFF2-40B4-BE49-F238E27FC236}">
              <a16:creationId xmlns="" xmlns:a16="http://schemas.microsoft.com/office/drawing/2014/main" id="{00000000-0008-0000-0000-0000E2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003" name="Text Box 394744">
          <a:extLst>
            <a:ext uri="{FF2B5EF4-FFF2-40B4-BE49-F238E27FC236}">
              <a16:creationId xmlns="" xmlns:a16="http://schemas.microsoft.com/office/drawing/2014/main" id="{00000000-0008-0000-0000-0000E3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004" name="Text Box 394360">
          <a:extLst>
            <a:ext uri="{FF2B5EF4-FFF2-40B4-BE49-F238E27FC236}">
              <a16:creationId xmlns="" xmlns:a16="http://schemas.microsoft.com/office/drawing/2014/main" id="{00000000-0008-0000-0000-0000E4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005" name="Text Box 394744">
          <a:extLst>
            <a:ext uri="{FF2B5EF4-FFF2-40B4-BE49-F238E27FC236}">
              <a16:creationId xmlns="" xmlns:a16="http://schemas.microsoft.com/office/drawing/2014/main" id="{00000000-0008-0000-0000-0000E5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006" name="Text Box 394360">
          <a:extLst>
            <a:ext uri="{FF2B5EF4-FFF2-40B4-BE49-F238E27FC236}">
              <a16:creationId xmlns="" xmlns:a16="http://schemas.microsoft.com/office/drawing/2014/main" id="{00000000-0008-0000-0000-0000E6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007" name="Text Box 394744">
          <a:extLst>
            <a:ext uri="{FF2B5EF4-FFF2-40B4-BE49-F238E27FC236}">
              <a16:creationId xmlns="" xmlns:a16="http://schemas.microsoft.com/office/drawing/2014/main" id="{00000000-0008-0000-0000-0000E7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008" name="Text Box 394360">
          <a:extLst>
            <a:ext uri="{FF2B5EF4-FFF2-40B4-BE49-F238E27FC236}">
              <a16:creationId xmlns="" xmlns:a16="http://schemas.microsoft.com/office/drawing/2014/main" id="{00000000-0008-0000-0000-0000E8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009" name="Text Box 394744">
          <a:extLst>
            <a:ext uri="{FF2B5EF4-FFF2-40B4-BE49-F238E27FC236}">
              <a16:creationId xmlns="" xmlns:a16="http://schemas.microsoft.com/office/drawing/2014/main" id="{00000000-0008-0000-0000-0000E9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010" name="Text Box 394360">
          <a:extLst>
            <a:ext uri="{FF2B5EF4-FFF2-40B4-BE49-F238E27FC236}">
              <a16:creationId xmlns="" xmlns:a16="http://schemas.microsoft.com/office/drawing/2014/main" id="{00000000-0008-0000-0000-0000EA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011" name="Text Box 394744">
          <a:extLst>
            <a:ext uri="{FF2B5EF4-FFF2-40B4-BE49-F238E27FC236}">
              <a16:creationId xmlns="" xmlns:a16="http://schemas.microsoft.com/office/drawing/2014/main" id="{00000000-0008-0000-0000-0000EB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012" name="Text Box 394360">
          <a:extLst>
            <a:ext uri="{FF2B5EF4-FFF2-40B4-BE49-F238E27FC236}">
              <a16:creationId xmlns="" xmlns:a16="http://schemas.microsoft.com/office/drawing/2014/main" id="{00000000-0008-0000-0000-0000EC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013" name="Text Box 394744">
          <a:extLst>
            <a:ext uri="{FF2B5EF4-FFF2-40B4-BE49-F238E27FC236}">
              <a16:creationId xmlns="" xmlns:a16="http://schemas.microsoft.com/office/drawing/2014/main" id="{00000000-0008-0000-0000-0000ED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014" name="Text Box 394360">
          <a:extLst>
            <a:ext uri="{FF2B5EF4-FFF2-40B4-BE49-F238E27FC236}">
              <a16:creationId xmlns="" xmlns:a16="http://schemas.microsoft.com/office/drawing/2014/main" id="{00000000-0008-0000-0000-0000EE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015" name="Text Box 394744">
          <a:extLst>
            <a:ext uri="{FF2B5EF4-FFF2-40B4-BE49-F238E27FC236}">
              <a16:creationId xmlns="" xmlns:a16="http://schemas.microsoft.com/office/drawing/2014/main" id="{00000000-0008-0000-0000-0000EF09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016" name="Text Box 394360">
          <a:extLst>
            <a:ext uri="{FF2B5EF4-FFF2-40B4-BE49-F238E27FC236}">
              <a16:creationId xmlns="" xmlns:a16="http://schemas.microsoft.com/office/drawing/2014/main" id="{00000000-0008-0000-0000-0000F0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017" name="Text Box 394744">
          <a:extLst>
            <a:ext uri="{FF2B5EF4-FFF2-40B4-BE49-F238E27FC236}">
              <a16:creationId xmlns="" xmlns:a16="http://schemas.microsoft.com/office/drawing/2014/main" id="{00000000-0008-0000-0000-0000F1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018" name="Text Box 394360">
          <a:extLst>
            <a:ext uri="{FF2B5EF4-FFF2-40B4-BE49-F238E27FC236}">
              <a16:creationId xmlns="" xmlns:a16="http://schemas.microsoft.com/office/drawing/2014/main" id="{00000000-0008-0000-0000-0000F2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019" name="Text Box 394744">
          <a:extLst>
            <a:ext uri="{FF2B5EF4-FFF2-40B4-BE49-F238E27FC236}">
              <a16:creationId xmlns="" xmlns:a16="http://schemas.microsoft.com/office/drawing/2014/main" id="{00000000-0008-0000-0000-0000F3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020" name="Text Box 394360">
          <a:extLst>
            <a:ext uri="{FF2B5EF4-FFF2-40B4-BE49-F238E27FC236}">
              <a16:creationId xmlns="" xmlns:a16="http://schemas.microsoft.com/office/drawing/2014/main" id="{00000000-0008-0000-0000-0000F4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021" name="Text Box 394744">
          <a:extLst>
            <a:ext uri="{FF2B5EF4-FFF2-40B4-BE49-F238E27FC236}">
              <a16:creationId xmlns="" xmlns:a16="http://schemas.microsoft.com/office/drawing/2014/main" id="{00000000-0008-0000-0000-0000F509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0"/>
    <xdr:sp macro="" textlink="">
      <xdr:nvSpPr>
        <xdr:cNvPr id="4022" name="Text Box 394360">
          <a:extLst>
            <a:ext uri="{FF2B5EF4-FFF2-40B4-BE49-F238E27FC236}">
              <a16:creationId xmlns="" xmlns:a16="http://schemas.microsoft.com/office/drawing/2014/main" id="{00000000-0008-0000-0000-0000F6090000}"/>
            </a:ext>
          </a:extLst>
        </xdr:cNvPr>
        <xdr:cNvSpPr txBox="1">
          <a:spLocks noChangeArrowheads="1"/>
        </xdr:cNvSpPr>
      </xdr:nvSpPr>
      <xdr:spPr bwMode="auto">
        <a:xfrm>
          <a:off x="922020" y="573252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0"/>
    <xdr:sp macro="" textlink="">
      <xdr:nvSpPr>
        <xdr:cNvPr id="4023" name="Text Box 394744">
          <a:extLst>
            <a:ext uri="{FF2B5EF4-FFF2-40B4-BE49-F238E27FC236}">
              <a16:creationId xmlns="" xmlns:a16="http://schemas.microsoft.com/office/drawing/2014/main" id="{00000000-0008-0000-0000-0000F7090000}"/>
            </a:ext>
          </a:extLst>
        </xdr:cNvPr>
        <xdr:cNvSpPr txBox="1">
          <a:spLocks noChangeArrowheads="1"/>
        </xdr:cNvSpPr>
      </xdr:nvSpPr>
      <xdr:spPr bwMode="auto">
        <a:xfrm>
          <a:off x="922020" y="573252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0"/>
    <xdr:sp macro="" textlink="">
      <xdr:nvSpPr>
        <xdr:cNvPr id="4024" name="Text Box 394360">
          <a:extLst>
            <a:ext uri="{FF2B5EF4-FFF2-40B4-BE49-F238E27FC236}">
              <a16:creationId xmlns="" xmlns:a16="http://schemas.microsoft.com/office/drawing/2014/main" id="{00000000-0008-0000-0000-0000F8090000}"/>
            </a:ext>
          </a:extLst>
        </xdr:cNvPr>
        <xdr:cNvSpPr txBox="1">
          <a:spLocks noChangeArrowheads="1"/>
        </xdr:cNvSpPr>
      </xdr:nvSpPr>
      <xdr:spPr bwMode="auto">
        <a:xfrm>
          <a:off x="922020" y="573252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0"/>
    <xdr:sp macro="" textlink="">
      <xdr:nvSpPr>
        <xdr:cNvPr id="4025" name="Text Box 394744">
          <a:extLst>
            <a:ext uri="{FF2B5EF4-FFF2-40B4-BE49-F238E27FC236}">
              <a16:creationId xmlns="" xmlns:a16="http://schemas.microsoft.com/office/drawing/2014/main" id="{00000000-0008-0000-0000-0000F9090000}"/>
            </a:ext>
          </a:extLst>
        </xdr:cNvPr>
        <xdr:cNvSpPr txBox="1">
          <a:spLocks noChangeArrowheads="1"/>
        </xdr:cNvSpPr>
      </xdr:nvSpPr>
      <xdr:spPr bwMode="auto">
        <a:xfrm>
          <a:off x="922020" y="573252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0"/>
    <xdr:sp macro="" textlink="">
      <xdr:nvSpPr>
        <xdr:cNvPr id="4026" name="Text Box 394360">
          <a:extLst>
            <a:ext uri="{FF2B5EF4-FFF2-40B4-BE49-F238E27FC236}">
              <a16:creationId xmlns="" xmlns:a16="http://schemas.microsoft.com/office/drawing/2014/main" id="{00000000-0008-0000-0000-0000FA090000}"/>
            </a:ext>
          </a:extLst>
        </xdr:cNvPr>
        <xdr:cNvSpPr txBox="1">
          <a:spLocks noChangeArrowheads="1"/>
        </xdr:cNvSpPr>
      </xdr:nvSpPr>
      <xdr:spPr bwMode="auto">
        <a:xfrm>
          <a:off x="922020" y="573252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0"/>
    <xdr:sp macro="" textlink="">
      <xdr:nvSpPr>
        <xdr:cNvPr id="4027" name="Text Box 394744">
          <a:extLst>
            <a:ext uri="{FF2B5EF4-FFF2-40B4-BE49-F238E27FC236}">
              <a16:creationId xmlns="" xmlns:a16="http://schemas.microsoft.com/office/drawing/2014/main" id="{00000000-0008-0000-0000-0000FB090000}"/>
            </a:ext>
          </a:extLst>
        </xdr:cNvPr>
        <xdr:cNvSpPr txBox="1">
          <a:spLocks noChangeArrowheads="1"/>
        </xdr:cNvSpPr>
      </xdr:nvSpPr>
      <xdr:spPr bwMode="auto">
        <a:xfrm>
          <a:off x="922020" y="573252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28" name="Text Box 394360">
          <a:extLst>
            <a:ext uri="{FF2B5EF4-FFF2-40B4-BE49-F238E27FC236}">
              <a16:creationId xmlns="" xmlns:a16="http://schemas.microsoft.com/office/drawing/2014/main" id="{00000000-0008-0000-0000-0000FC09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29" name="Text Box 394744">
          <a:extLst>
            <a:ext uri="{FF2B5EF4-FFF2-40B4-BE49-F238E27FC236}">
              <a16:creationId xmlns="" xmlns:a16="http://schemas.microsoft.com/office/drawing/2014/main" id="{00000000-0008-0000-0000-0000FD09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30" name="Text Box 394360">
          <a:extLst>
            <a:ext uri="{FF2B5EF4-FFF2-40B4-BE49-F238E27FC236}">
              <a16:creationId xmlns="" xmlns:a16="http://schemas.microsoft.com/office/drawing/2014/main" id="{00000000-0008-0000-0000-0000FE09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31" name="Text Box 394744">
          <a:extLst>
            <a:ext uri="{FF2B5EF4-FFF2-40B4-BE49-F238E27FC236}">
              <a16:creationId xmlns="" xmlns:a16="http://schemas.microsoft.com/office/drawing/2014/main" id="{00000000-0008-0000-0000-0000FF09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32" name="Text Box 394360">
          <a:extLst>
            <a:ext uri="{FF2B5EF4-FFF2-40B4-BE49-F238E27FC236}">
              <a16:creationId xmlns="" xmlns:a16="http://schemas.microsoft.com/office/drawing/2014/main" id="{00000000-0008-0000-0000-000000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33" name="Text Box 394744">
          <a:extLst>
            <a:ext uri="{FF2B5EF4-FFF2-40B4-BE49-F238E27FC236}">
              <a16:creationId xmlns="" xmlns:a16="http://schemas.microsoft.com/office/drawing/2014/main" id="{00000000-0008-0000-0000-000001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34" name="Text Box 394360">
          <a:extLst>
            <a:ext uri="{FF2B5EF4-FFF2-40B4-BE49-F238E27FC236}">
              <a16:creationId xmlns="" xmlns:a16="http://schemas.microsoft.com/office/drawing/2014/main" id="{00000000-0008-0000-0000-000002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35" name="Text Box 394744">
          <a:extLst>
            <a:ext uri="{FF2B5EF4-FFF2-40B4-BE49-F238E27FC236}">
              <a16:creationId xmlns="" xmlns:a16="http://schemas.microsoft.com/office/drawing/2014/main" id="{00000000-0008-0000-0000-000003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36" name="Text Box 394360">
          <a:extLst>
            <a:ext uri="{FF2B5EF4-FFF2-40B4-BE49-F238E27FC236}">
              <a16:creationId xmlns="" xmlns:a16="http://schemas.microsoft.com/office/drawing/2014/main" id="{00000000-0008-0000-0000-000004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37" name="Text Box 394744">
          <a:extLst>
            <a:ext uri="{FF2B5EF4-FFF2-40B4-BE49-F238E27FC236}">
              <a16:creationId xmlns="" xmlns:a16="http://schemas.microsoft.com/office/drawing/2014/main" id="{00000000-0008-0000-0000-000005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38" name="Text Box 394360">
          <a:extLst>
            <a:ext uri="{FF2B5EF4-FFF2-40B4-BE49-F238E27FC236}">
              <a16:creationId xmlns="" xmlns:a16="http://schemas.microsoft.com/office/drawing/2014/main" id="{00000000-0008-0000-0000-000006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39" name="Text Box 394744">
          <a:extLst>
            <a:ext uri="{FF2B5EF4-FFF2-40B4-BE49-F238E27FC236}">
              <a16:creationId xmlns="" xmlns:a16="http://schemas.microsoft.com/office/drawing/2014/main" id="{00000000-0008-0000-0000-000007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40" name="Text Box 394360">
          <a:extLst>
            <a:ext uri="{FF2B5EF4-FFF2-40B4-BE49-F238E27FC236}">
              <a16:creationId xmlns="" xmlns:a16="http://schemas.microsoft.com/office/drawing/2014/main" id="{00000000-0008-0000-0000-000008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41" name="Text Box 394744">
          <a:extLst>
            <a:ext uri="{FF2B5EF4-FFF2-40B4-BE49-F238E27FC236}">
              <a16:creationId xmlns="" xmlns:a16="http://schemas.microsoft.com/office/drawing/2014/main" id="{00000000-0008-0000-0000-000009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42" name="Text Box 394360">
          <a:extLst>
            <a:ext uri="{FF2B5EF4-FFF2-40B4-BE49-F238E27FC236}">
              <a16:creationId xmlns="" xmlns:a16="http://schemas.microsoft.com/office/drawing/2014/main" id="{00000000-0008-0000-0000-00000A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43" name="Text Box 394744">
          <a:extLst>
            <a:ext uri="{FF2B5EF4-FFF2-40B4-BE49-F238E27FC236}">
              <a16:creationId xmlns="" xmlns:a16="http://schemas.microsoft.com/office/drawing/2014/main" id="{00000000-0008-0000-0000-00000B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44" name="Text Box 394360">
          <a:extLst>
            <a:ext uri="{FF2B5EF4-FFF2-40B4-BE49-F238E27FC236}">
              <a16:creationId xmlns="" xmlns:a16="http://schemas.microsoft.com/office/drawing/2014/main" id="{00000000-0008-0000-0000-00000C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45" name="Text Box 394744">
          <a:extLst>
            <a:ext uri="{FF2B5EF4-FFF2-40B4-BE49-F238E27FC236}">
              <a16:creationId xmlns="" xmlns:a16="http://schemas.microsoft.com/office/drawing/2014/main" id="{00000000-0008-0000-0000-00000D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46" name="Text Box 394360">
          <a:extLst>
            <a:ext uri="{FF2B5EF4-FFF2-40B4-BE49-F238E27FC236}">
              <a16:creationId xmlns="" xmlns:a16="http://schemas.microsoft.com/office/drawing/2014/main" id="{00000000-0008-0000-0000-00000E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47" name="Text Box 394744">
          <a:extLst>
            <a:ext uri="{FF2B5EF4-FFF2-40B4-BE49-F238E27FC236}">
              <a16:creationId xmlns="" xmlns:a16="http://schemas.microsoft.com/office/drawing/2014/main" id="{00000000-0008-0000-0000-00000F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48" name="Text Box 394360">
          <a:extLst>
            <a:ext uri="{FF2B5EF4-FFF2-40B4-BE49-F238E27FC236}">
              <a16:creationId xmlns="" xmlns:a16="http://schemas.microsoft.com/office/drawing/2014/main" id="{00000000-0008-0000-0000-000010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49" name="Text Box 394744">
          <a:extLst>
            <a:ext uri="{FF2B5EF4-FFF2-40B4-BE49-F238E27FC236}">
              <a16:creationId xmlns="" xmlns:a16="http://schemas.microsoft.com/office/drawing/2014/main" id="{00000000-0008-0000-0000-000011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50" name="Text Box 394360">
          <a:extLst>
            <a:ext uri="{FF2B5EF4-FFF2-40B4-BE49-F238E27FC236}">
              <a16:creationId xmlns="" xmlns:a16="http://schemas.microsoft.com/office/drawing/2014/main" id="{00000000-0008-0000-0000-000012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51" name="Text Box 394744">
          <a:extLst>
            <a:ext uri="{FF2B5EF4-FFF2-40B4-BE49-F238E27FC236}">
              <a16:creationId xmlns="" xmlns:a16="http://schemas.microsoft.com/office/drawing/2014/main" id="{00000000-0008-0000-0000-000013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52" name="Text Box 394360">
          <a:extLst>
            <a:ext uri="{FF2B5EF4-FFF2-40B4-BE49-F238E27FC236}">
              <a16:creationId xmlns="" xmlns:a16="http://schemas.microsoft.com/office/drawing/2014/main" id="{00000000-0008-0000-0000-000014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53" name="Text Box 394744">
          <a:extLst>
            <a:ext uri="{FF2B5EF4-FFF2-40B4-BE49-F238E27FC236}">
              <a16:creationId xmlns="" xmlns:a16="http://schemas.microsoft.com/office/drawing/2014/main" id="{00000000-0008-0000-0000-000015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54" name="Text Box 394360">
          <a:extLst>
            <a:ext uri="{FF2B5EF4-FFF2-40B4-BE49-F238E27FC236}">
              <a16:creationId xmlns="" xmlns:a16="http://schemas.microsoft.com/office/drawing/2014/main" id="{00000000-0008-0000-0000-000016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55" name="Text Box 394744">
          <a:extLst>
            <a:ext uri="{FF2B5EF4-FFF2-40B4-BE49-F238E27FC236}">
              <a16:creationId xmlns="" xmlns:a16="http://schemas.microsoft.com/office/drawing/2014/main" id="{00000000-0008-0000-0000-000017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56" name="Text Box 394360">
          <a:extLst>
            <a:ext uri="{FF2B5EF4-FFF2-40B4-BE49-F238E27FC236}">
              <a16:creationId xmlns="" xmlns:a16="http://schemas.microsoft.com/office/drawing/2014/main" id="{00000000-0008-0000-0000-000018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57" name="Text Box 394744">
          <a:extLst>
            <a:ext uri="{FF2B5EF4-FFF2-40B4-BE49-F238E27FC236}">
              <a16:creationId xmlns="" xmlns:a16="http://schemas.microsoft.com/office/drawing/2014/main" id="{00000000-0008-0000-0000-000019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58" name="Text Box 394360">
          <a:extLst>
            <a:ext uri="{FF2B5EF4-FFF2-40B4-BE49-F238E27FC236}">
              <a16:creationId xmlns="" xmlns:a16="http://schemas.microsoft.com/office/drawing/2014/main" id="{00000000-0008-0000-0000-00001A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59" name="Text Box 394744">
          <a:extLst>
            <a:ext uri="{FF2B5EF4-FFF2-40B4-BE49-F238E27FC236}">
              <a16:creationId xmlns="" xmlns:a16="http://schemas.microsoft.com/office/drawing/2014/main" id="{00000000-0008-0000-0000-00001B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60" name="Text Box 394360">
          <a:extLst>
            <a:ext uri="{FF2B5EF4-FFF2-40B4-BE49-F238E27FC236}">
              <a16:creationId xmlns="" xmlns:a16="http://schemas.microsoft.com/office/drawing/2014/main" id="{00000000-0008-0000-0000-00001C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61" name="Text Box 394744">
          <a:extLst>
            <a:ext uri="{FF2B5EF4-FFF2-40B4-BE49-F238E27FC236}">
              <a16:creationId xmlns="" xmlns:a16="http://schemas.microsoft.com/office/drawing/2014/main" id="{00000000-0008-0000-0000-00001D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62" name="Text Box 394360">
          <a:extLst>
            <a:ext uri="{FF2B5EF4-FFF2-40B4-BE49-F238E27FC236}">
              <a16:creationId xmlns="" xmlns:a16="http://schemas.microsoft.com/office/drawing/2014/main" id="{00000000-0008-0000-0000-00001E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63" name="Text Box 394744">
          <a:extLst>
            <a:ext uri="{FF2B5EF4-FFF2-40B4-BE49-F238E27FC236}">
              <a16:creationId xmlns="" xmlns:a16="http://schemas.microsoft.com/office/drawing/2014/main" id="{00000000-0008-0000-0000-00001F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64" name="Text Box 394360">
          <a:extLst>
            <a:ext uri="{FF2B5EF4-FFF2-40B4-BE49-F238E27FC236}">
              <a16:creationId xmlns="" xmlns:a16="http://schemas.microsoft.com/office/drawing/2014/main" id="{00000000-0008-0000-0000-000020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65" name="Text Box 394744">
          <a:extLst>
            <a:ext uri="{FF2B5EF4-FFF2-40B4-BE49-F238E27FC236}">
              <a16:creationId xmlns="" xmlns:a16="http://schemas.microsoft.com/office/drawing/2014/main" id="{00000000-0008-0000-0000-000021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66" name="Text Box 394360">
          <a:extLst>
            <a:ext uri="{FF2B5EF4-FFF2-40B4-BE49-F238E27FC236}">
              <a16:creationId xmlns="" xmlns:a16="http://schemas.microsoft.com/office/drawing/2014/main" id="{00000000-0008-0000-0000-000022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67" name="Text Box 394744">
          <a:extLst>
            <a:ext uri="{FF2B5EF4-FFF2-40B4-BE49-F238E27FC236}">
              <a16:creationId xmlns="" xmlns:a16="http://schemas.microsoft.com/office/drawing/2014/main" id="{00000000-0008-0000-0000-000023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68" name="Text Box 394360">
          <a:extLst>
            <a:ext uri="{FF2B5EF4-FFF2-40B4-BE49-F238E27FC236}">
              <a16:creationId xmlns="" xmlns:a16="http://schemas.microsoft.com/office/drawing/2014/main" id="{00000000-0008-0000-0000-000024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69" name="Text Box 394744">
          <a:extLst>
            <a:ext uri="{FF2B5EF4-FFF2-40B4-BE49-F238E27FC236}">
              <a16:creationId xmlns="" xmlns:a16="http://schemas.microsoft.com/office/drawing/2014/main" id="{00000000-0008-0000-0000-000025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70" name="Text Box 394360">
          <a:extLst>
            <a:ext uri="{FF2B5EF4-FFF2-40B4-BE49-F238E27FC236}">
              <a16:creationId xmlns="" xmlns:a16="http://schemas.microsoft.com/office/drawing/2014/main" id="{00000000-0008-0000-0000-000026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71" name="Text Box 394744">
          <a:extLst>
            <a:ext uri="{FF2B5EF4-FFF2-40B4-BE49-F238E27FC236}">
              <a16:creationId xmlns="" xmlns:a16="http://schemas.microsoft.com/office/drawing/2014/main" id="{00000000-0008-0000-0000-000027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72" name="Text Box 394360">
          <a:extLst>
            <a:ext uri="{FF2B5EF4-FFF2-40B4-BE49-F238E27FC236}">
              <a16:creationId xmlns="" xmlns:a16="http://schemas.microsoft.com/office/drawing/2014/main" id="{00000000-0008-0000-0000-000028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73" name="Text Box 394744">
          <a:extLst>
            <a:ext uri="{FF2B5EF4-FFF2-40B4-BE49-F238E27FC236}">
              <a16:creationId xmlns="" xmlns:a16="http://schemas.microsoft.com/office/drawing/2014/main" id="{00000000-0008-0000-0000-000029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74" name="Text Box 394360">
          <a:extLst>
            <a:ext uri="{FF2B5EF4-FFF2-40B4-BE49-F238E27FC236}">
              <a16:creationId xmlns="" xmlns:a16="http://schemas.microsoft.com/office/drawing/2014/main" id="{00000000-0008-0000-0000-00002A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75" name="Text Box 394744">
          <a:extLst>
            <a:ext uri="{FF2B5EF4-FFF2-40B4-BE49-F238E27FC236}">
              <a16:creationId xmlns="" xmlns:a16="http://schemas.microsoft.com/office/drawing/2014/main" id="{00000000-0008-0000-0000-00002B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76" name="Text Box 394360">
          <a:extLst>
            <a:ext uri="{FF2B5EF4-FFF2-40B4-BE49-F238E27FC236}">
              <a16:creationId xmlns="" xmlns:a16="http://schemas.microsoft.com/office/drawing/2014/main" id="{00000000-0008-0000-0000-00002C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77" name="Text Box 394744">
          <a:extLst>
            <a:ext uri="{FF2B5EF4-FFF2-40B4-BE49-F238E27FC236}">
              <a16:creationId xmlns="" xmlns:a16="http://schemas.microsoft.com/office/drawing/2014/main" id="{00000000-0008-0000-0000-00002D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78" name="Text Box 394360">
          <a:extLst>
            <a:ext uri="{FF2B5EF4-FFF2-40B4-BE49-F238E27FC236}">
              <a16:creationId xmlns="" xmlns:a16="http://schemas.microsoft.com/office/drawing/2014/main" id="{00000000-0008-0000-0000-00002E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79" name="Text Box 394744">
          <a:extLst>
            <a:ext uri="{FF2B5EF4-FFF2-40B4-BE49-F238E27FC236}">
              <a16:creationId xmlns="" xmlns:a16="http://schemas.microsoft.com/office/drawing/2014/main" id="{00000000-0008-0000-0000-00002F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80" name="Text Box 394360">
          <a:extLst>
            <a:ext uri="{FF2B5EF4-FFF2-40B4-BE49-F238E27FC236}">
              <a16:creationId xmlns="" xmlns:a16="http://schemas.microsoft.com/office/drawing/2014/main" id="{00000000-0008-0000-0000-000030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81" name="Text Box 394744">
          <a:extLst>
            <a:ext uri="{FF2B5EF4-FFF2-40B4-BE49-F238E27FC236}">
              <a16:creationId xmlns="" xmlns:a16="http://schemas.microsoft.com/office/drawing/2014/main" id="{00000000-0008-0000-0000-000031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82" name="Text Box 394360">
          <a:extLst>
            <a:ext uri="{FF2B5EF4-FFF2-40B4-BE49-F238E27FC236}">
              <a16:creationId xmlns="" xmlns:a16="http://schemas.microsoft.com/office/drawing/2014/main" id="{00000000-0008-0000-0000-000032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83" name="Text Box 394744">
          <a:extLst>
            <a:ext uri="{FF2B5EF4-FFF2-40B4-BE49-F238E27FC236}">
              <a16:creationId xmlns="" xmlns:a16="http://schemas.microsoft.com/office/drawing/2014/main" id="{00000000-0008-0000-0000-000033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84" name="Text Box 394360">
          <a:extLst>
            <a:ext uri="{FF2B5EF4-FFF2-40B4-BE49-F238E27FC236}">
              <a16:creationId xmlns="" xmlns:a16="http://schemas.microsoft.com/office/drawing/2014/main" id="{00000000-0008-0000-0000-000034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85" name="Text Box 394744">
          <a:extLst>
            <a:ext uri="{FF2B5EF4-FFF2-40B4-BE49-F238E27FC236}">
              <a16:creationId xmlns="" xmlns:a16="http://schemas.microsoft.com/office/drawing/2014/main" id="{00000000-0008-0000-0000-000035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86" name="Text Box 394360">
          <a:extLst>
            <a:ext uri="{FF2B5EF4-FFF2-40B4-BE49-F238E27FC236}">
              <a16:creationId xmlns="" xmlns:a16="http://schemas.microsoft.com/office/drawing/2014/main" id="{00000000-0008-0000-0000-000036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87" name="Text Box 394744">
          <a:extLst>
            <a:ext uri="{FF2B5EF4-FFF2-40B4-BE49-F238E27FC236}">
              <a16:creationId xmlns="" xmlns:a16="http://schemas.microsoft.com/office/drawing/2014/main" id="{00000000-0008-0000-0000-000037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88" name="Text Box 394360">
          <a:extLst>
            <a:ext uri="{FF2B5EF4-FFF2-40B4-BE49-F238E27FC236}">
              <a16:creationId xmlns="" xmlns:a16="http://schemas.microsoft.com/office/drawing/2014/main" id="{00000000-0008-0000-0000-000038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89" name="Text Box 394744">
          <a:extLst>
            <a:ext uri="{FF2B5EF4-FFF2-40B4-BE49-F238E27FC236}">
              <a16:creationId xmlns="" xmlns:a16="http://schemas.microsoft.com/office/drawing/2014/main" id="{00000000-0008-0000-0000-000039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90" name="Text Box 394360">
          <a:extLst>
            <a:ext uri="{FF2B5EF4-FFF2-40B4-BE49-F238E27FC236}">
              <a16:creationId xmlns="" xmlns:a16="http://schemas.microsoft.com/office/drawing/2014/main" id="{00000000-0008-0000-0000-00003A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91" name="Text Box 394744">
          <a:extLst>
            <a:ext uri="{FF2B5EF4-FFF2-40B4-BE49-F238E27FC236}">
              <a16:creationId xmlns="" xmlns:a16="http://schemas.microsoft.com/office/drawing/2014/main" id="{00000000-0008-0000-0000-00003B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92" name="Text Box 394360">
          <a:extLst>
            <a:ext uri="{FF2B5EF4-FFF2-40B4-BE49-F238E27FC236}">
              <a16:creationId xmlns="" xmlns:a16="http://schemas.microsoft.com/office/drawing/2014/main" id="{00000000-0008-0000-0000-00003C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093" name="Text Box 394744">
          <a:extLst>
            <a:ext uri="{FF2B5EF4-FFF2-40B4-BE49-F238E27FC236}">
              <a16:creationId xmlns="" xmlns:a16="http://schemas.microsoft.com/office/drawing/2014/main" id="{00000000-0008-0000-0000-00003D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94" name="Text Box 394360">
          <a:extLst>
            <a:ext uri="{FF2B5EF4-FFF2-40B4-BE49-F238E27FC236}">
              <a16:creationId xmlns="" xmlns:a16="http://schemas.microsoft.com/office/drawing/2014/main" id="{00000000-0008-0000-0000-00003E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95" name="Text Box 394744">
          <a:extLst>
            <a:ext uri="{FF2B5EF4-FFF2-40B4-BE49-F238E27FC236}">
              <a16:creationId xmlns="" xmlns:a16="http://schemas.microsoft.com/office/drawing/2014/main" id="{00000000-0008-0000-0000-00003F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96" name="Text Box 394360">
          <a:extLst>
            <a:ext uri="{FF2B5EF4-FFF2-40B4-BE49-F238E27FC236}">
              <a16:creationId xmlns="" xmlns:a16="http://schemas.microsoft.com/office/drawing/2014/main" id="{00000000-0008-0000-0000-000040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97" name="Text Box 394744">
          <a:extLst>
            <a:ext uri="{FF2B5EF4-FFF2-40B4-BE49-F238E27FC236}">
              <a16:creationId xmlns="" xmlns:a16="http://schemas.microsoft.com/office/drawing/2014/main" id="{00000000-0008-0000-0000-000041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98" name="Text Box 394360">
          <a:extLst>
            <a:ext uri="{FF2B5EF4-FFF2-40B4-BE49-F238E27FC236}">
              <a16:creationId xmlns="" xmlns:a16="http://schemas.microsoft.com/office/drawing/2014/main" id="{00000000-0008-0000-0000-000042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099" name="Text Box 394744">
          <a:extLst>
            <a:ext uri="{FF2B5EF4-FFF2-40B4-BE49-F238E27FC236}">
              <a16:creationId xmlns="" xmlns:a16="http://schemas.microsoft.com/office/drawing/2014/main" id="{00000000-0008-0000-0000-000043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00" name="Text Box 394360">
          <a:extLst>
            <a:ext uri="{FF2B5EF4-FFF2-40B4-BE49-F238E27FC236}">
              <a16:creationId xmlns="" xmlns:a16="http://schemas.microsoft.com/office/drawing/2014/main" id="{00000000-0008-0000-0000-000044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01" name="Text Box 394744">
          <a:extLst>
            <a:ext uri="{FF2B5EF4-FFF2-40B4-BE49-F238E27FC236}">
              <a16:creationId xmlns="" xmlns:a16="http://schemas.microsoft.com/office/drawing/2014/main" id="{00000000-0008-0000-0000-000045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02" name="Text Box 394360">
          <a:extLst>
            <a:ext uri="{FF2B5EF4-FFF2-40B4-BE49-F238E27FC236}">
              <a16:creationId xmlns="" xmlns:a16="http://schemas.microsoft.com/office/drawing/2014/main" id="{00000000-0008-0000-0000-000046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03" name="Text Box 394744">
          <a:extLst>
            <a:ext uri="{FF2B5EF4-FFF2-40B4-BE49-F238E27FC236}">
              <a16:creationId xmlns="" xmlns:a16="http://schemas.microsoft.com/office/drawing/2014/main" id="{00000000-0008-0000-0000-000047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04" name="Text Box 394360">
          <a:extLst>
            <a:ext uri="{FF2B5EF4-FFF2-40B4-BE49-F238E27FC236}">
              <a16:creationId xmlns="" xmlns:a16="http://schemas.microsoft.com/office/drawing/2014/main" id="{00000000-0008-0000-0000-000048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05" name="Text Box 394744">
          <a:extLst>
            <a:ext uri="{FF2B5EF4-FFF2-40B4-BE49-F238E27FC236}">
              <a16:creationId xmlns="" xmlns:a16="http://schemas.microsoft.com/office/drawing/2014/main" id="{00000000-0008-0000-0000-000049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06" name="Text Box 394360">
          <a:extLst>
            <a:ext uri="{FF2B5EF4-FFF2-40B4-BE49-F238E27FC236}">
              <a16:creationId xmlns="" xmlns:a16="http://schemas.microsoft.com/office/drawing/2014/main" id="{00000000-0008-0000-0000-00004A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07" name="Text Box 394744">
          <a:extLst>
            <a:ext uri="{FF2B5EF4-FFF2-40B4-BE49-F238E27FC236}">
              <a16:creationId xmlns="" xmlns:a16="http://schemas.microsoft.com/office/drawing/2014/main" id="{00000000-0008-0000-0000-00004B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08" name="Text Box 394360">
          <a:extLst>
            <a:ext uri="{FF2B5EF4-FFF2-40B4-BE49-F238E27FC236}">
              <a16:creationId xmlns="" xmlns:a16="http://schemas.microsoft.com/office/drawing/2014/main" id="{00000000-0008-0000-0000-00004C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09" name="Text Box 394744">
          <a:extLst>
            <a:ext uri="{FF2B5EF4-FFF2-40B4-BE49-F238E27FC236}">
              <a16:creationId xmlns="" xmlns:a16="http://schemas.microsoft.com/office/drawing/2014/main" id="{00000000-0008-0000-0000-00004D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10" name="Text Box 394360">
          <a:extLst>
            <a:ext uri="{FF2B5EF4-FFF2-40B4-BE49-F238E27FC236}">
              <a16:creationId xmlns="" xmlns:a16="http://schemas.microsoft.com/office/drawing/2014/main" id="{00000000-0008-0000-0000-00004E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11" name="Text Box 394744">
          <a:extLst>
            <a:ext uri="{FF2B5EF4-FFF2-40B4-BE49-F238E27FC236}">
              <a16:creationId xmlns="" xmlns:a16="http://schemas.microsoft.com/office/drawing/2014/main" id="{00000000-0008-0000-0000-00004F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12" name="Text Box 394360">
          <a:extLst>
            <a:ext uri="{FF2B5EF4-FFF2-40B4-BE49-F238E27FC236}">
              <a16:creationId xmlns="" xmlns:a16="http://schemas.microsoft.com/office/drawing/2014/main" id="{00000000-0008-0000-0000-000050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13" name="Text Box 394744">
          <a:extLst>
            <a:ext uri="{FF2B5EF4-FFF2-40B4-BE49-F238E27FC236}">
              <a16:creationId xmlns="" xmlns:a16="http://schemas.microsoft.com/office/drawing/2014/main" id="{00000000-0008-0000-0000-000051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14" name="Text Box 394360">
          <a:extLst>
            <a:ext uri="{FF2B5EF4-FFF2-40B4-BE49-F238E27FC236}">
              <a16:creationId xmlns="" xmlns:a16="http://schemas.microsoft.com/office/drawing/2014/main" id="{00000000-0008-0000-0000-000052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15" name="Text Box 394744">
          <a:extLst>
            <a:ext uri="{FF2B5EF4-FFF2-40B4-BE49-F238E27FC236}">
              <a16:creationId xmlns="" xmlns:a16="http://schemas.microsoft.com/office/drawing/2014/main" id="{00000000-0008-0000-0000-000053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16" name="Text Box 394360">
          <a:extLst>
            <a:ext uri="{FF2B5EF4-FFF2-40B4-BE49-F238E27FC236}">
              <a16:creationId xmlns="" xmlns:a16="http://schemas.microsoft.com/office/drawing/2014/main" id="{00000000-0008-0000-0000-000054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17" name="Text Box 394744">
          <a:extLst>
            <a:ext uri="{FF2B5EF4-FFF2-40B4-BE49-F238E27FC236}">
              <a16:creationId xmlns="" xmlns:a16="http://schemas.microsoft.com/office/drawing/2014/main" id="{00000000-0008-0000-0000-000055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18" name="Text Box 394360">
          <a:extLst>
            <a:ext uri="{FF2B5EF4-FFF2-40B4-BE49-F238E27FC236}">
              <a16:creationId xmlns="" xmlns:a16="http://schemas.microsoft.com/office/drawing/2014/main" id="{00000000-0008-0000-0000-000056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19" name="Text Box 394744">
          <a:extLst>
            <a:ext uri="{FF2B5EF4-FFF2-40B4-BE49-F238E27FC236}">
              <a16:creationId xmlns="" xmlns:a16="http://schemas.microsoft.com/office/drawing/2014/main" id="{00000000-0008-0000-0000-000057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20" name="Text Box 394360">
          <a:extLst>
            <a:ext uri="{FF2B5EF4-FFF2-40B4-BE49-F238E27FC236}">
              <a16:creationId xmlns="" xmlns:a16="http://schemas.microsoft.com/office/drawing/2014/main" id="{00000000-0008-0000-0000-000058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21" name="Text Box 394744">
          <a:extLst>
            <a:ext uri="{FF2B5EF4-FFF2-40B4-BE49-F238E27FC236}">
              <a16:creationId xmlns="" xmlns:a16="http://schemas.microsoft.com/office/drawing/2014/main" id="{00000000-0008-0000-0000-000059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22" name="Text Box 394360">
          <a:extLst>
            <a:ext uri="{FF2B5EF4-FFF2-40B4-BE49-F238E27FC236}">
              <a16:creationId xmlns="" xmlns:a16="http://schemas.microsoft.com/office/drawing/2014/main" id="{00000000-0008-0000-0000-00005A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23" name="Text Box 394744">
          <a:extLst>
            <a:ext uri="{FF2B5EF4-FFF2-40B4-BE49-F238E27FC236}">
              <a16:creationId xmlns="" xmlns:a16="http://schemas.microsoft.com/office/drawing/2014/main" id="{00000000-0008-0000-0000-00005B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124" name="Text Box 394360">
          <a:extLst>
            <a:ext uri="{FF2B5EF4-FFF2-40B4-BE49-F238E27FC236}">
              <a16:creationId xmlns="" xmlns:a16="http://schemas.microsoft.com/office/drawing/2014/main" id="{00000000-0008-0000-0000-00005C0A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125" name="Text Box 394744">
          <a:extLst>
            <a:ext uri="{FF2B5EF4-FFF2-40B4-BE49-F238E27FC236}">
              <a16:creationId xmlns="" xmlns:a16="http://schemas.microsoft.com/office/drawing/2014/main" id="{00000000-0008-0000-0000-00005D0A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126" name="Text Box 394360">
          <a:extLst>
            <a:ext uri="{FF2B5EF4-FFF2-40B4-BE49-F238E27FC236}">
              <a16:creationId xmlns="" xmlns:a16="http://schemas.microsoft.com/office/drawing/2014/main" id="{00000000-0008-0000-0000-00005E0A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127" name="Text Box 394744">
          <a:extLst>
            <a:ext uri="{FF2B5EF4-FFF2-40B4-BE49-F238E27FC236}">
              <a16:creationId xmlns="" xmlns:a16="http://schemas.microsoft.com/office/drawing/2014/main" id="{00000000-0008-0000-0000-00005F0A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128" name="Text Box 394360">
          <a:extLst>
            <a:ext uri="{FF2B5EF4-FFF2-40B4-BE49-F238E27FC236}">
              <a16:creationId xmlns="" xmlns:a16="http://schemas.microsoft.com/office/drawing/2014/main" id="{00000000-0008-0000-0000-0000600A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129" name="Text Box 394744">
          <a:extLst>
            <a:ext uri="{FF2B5EF4-FFF2-40B4-BE49-F238E27FC236}">
              <a16:creationId xmlns="" xmlns:a16="http://schemas.microsoft.com/office/drawing/2014/main" id="{00000000-0008-0000-0000-0000610A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30" name="Text Box 394360">
          <a:extLst>
            <a:ext uri="{FF2B5EF4-FFF2-40B4-BE49-F238E27FC236}">
              <a16:creationId xmlns="" xmlns:a16="http://schemas.microsoft.com/office/drawing/2014/main" id="{00000000-0008-0000-0000-000062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31" name="Text Box 394744">
          <a:extLst>
            <a:ext uri="{FF2B5EF4-FFF2-40B4-BE49-F238E27FC236}">
              <a16:creationId xmlns="" xmlns:a16="http://schemas.microsoft.com/office/drawing/2014/main" id="{00000000-0008-0000-0000-000063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32" name="Text Box 394360">
          <a:extLst>
            <a:ext uri="{FF2B5EF4-FFF2-40B4-BE49-F238E27FC236}">
              <a16:creationId xmlns="" xmlns:a16="http://schemas.microsoft.com/office/drawing/2014/main" id="{00000000-0008-0000-0000-000064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33" name="Text Box 394744">
          <a:extLst>
            <a:ext uri="{FF2B5EF4-FFF2-40B4-BE49-F238E27FC236}">
              <a16:creationId xmlns="" xmlns:a16="http://schemas.microsoft.com/office/drawing/2014/main" id="{00000000-0008-0000-0000-000065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34" name="Text Box 394360">
          <a:extLst>
            <a:ext uri="{FF2B5EF4-FFF2-40B4-BE49-F238E27FC236}">
              <a16:creationId xmlns="" xmlns:a16="http://schemas.microsoft.com/office/drawing/2014/main" id="{00000000-0008-0000-0000-000066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35" name="Text Box 394744">
          <a:extLst>
            <a:ext uri="{FF2B5EF4-FFF2-40B4-BE49-F238E27FC236}">
              <a16:creationId xmlns="" xmlns:a16="http://schemas.microsoft.com/office/drawing/2014/main" id="{00000000-0008-0000-0000-000067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36" name="Text Box 394360">
          <a:extLst>
            <a:ext uri="{FF2B5EF4-FFF2-40B4-BE49-F238E27FC236}">
              <a16:creationId xmlns="" xmlns:a16="http://schemas.microsoft.com/office/drawing/2014/main" id="{00000000-0008-0000-0000-000068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37" name="Text Box 394744">
          <a:extLst>
            <a:ext uri="{FF2B5EF4-FFF2-40B4-BE49-F238E27FC236}">
              <a16:creationId xmlns="" xmlns:a16="http://schemas.microsoft.com/office/drawing/2014/main" id="{00000000-0008-0000-0000-000069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38" name="Text Box 394360">
          <a:extLst>
            <a:ext uri="{FF2B5EF4-FFF2-40B4-BE49-F238E27FC236}">
              <a16:creationId xmlns="" xmlns:a16="http://schemas.microsoft.com/office/drawing/2014/main" id="{00000000-0008-0000-0000-00006A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39" name="Text Box 394744">
          <a:extLst>
            <a:ext uri="{FF2B5EF4-FFF2-40B4-BE49-F238E27FC236}">
              <a16:creationId xmlns="" xmlns:a16="http://schemas.microsoft.com/office/drawing/2014/main" id="{00000000-0008-0000-0000-00006B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40" name="Text Box 394360">
          <a:extLst>
            <a:ext uri="{FF2B5EF4-FFF2-40B4-BE49-F238E27FC236}">
              <a16:creationId xmlns="" xmlns:a16="http://schemas.microsoft.com/office/drawing/2014/main" id="{00000000-0008-0000-0000-00006C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41" name="Text Box 394744">
          <a:extLst>
            <a:ext uri="{FF2B5EF4-FFF2-40B4-BE49-F238E27FC236}">
              <a16:creationId xmlns="" xmlns:a16="http://schemas.microsoft.com/office/drawing/2014/main" id="{00000000-0008-0000-0000-00006D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42" name="Text Box 394360">
          <a:extLst>
            <a:ext uri="{FF2B5EF4-FFF2-40B4-BE49-F238E27FC236}">
              <a16:creationId xmlns="" xmlns:a16="http://schemas.microsoft.com/office/drawing/2014/main" id="{00000000-0008-0000-0000-00006E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43" name="Text Box 394744">
          <a:extLst>
            <a:ext uri="{FF2B5EF4-FFF2-40B4-BE49-F238E27FC236}">
              <a16:creationId xmlns="" xmlns:a16="http://schemas.microsoft.com/office/drawing/2014/main" id="{00000000-0008-0000-0000-00006F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44" name="Text Box 394360">
          <a:extLst>
            <a:ext uri="{FF2B5EF4-FFF2-40B4-BE49-F238E27FC236}">
              <a16:creationId xmlns="" xmlns:a16="http://schemas.microsoft.com/office/drawing/2014/main" id="{00000000-0008-0000-0000-000070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45" name="Text Box 394744">
          <a:extLst>
            <a:ext uri="{FF2B5EF4-FFF2-40B4-BE49-F238E27FC236}">
              <a16:creationId xmlns="" xmlns:a16="http://schemas.microsoft.com/office/drawing/2014/main" id="{00000000-0008-0000-0000-000071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46" name="Text Box 394360">
          <a:extLst>
            <a:ext uri="{FF2B5EF4-FFF2-40B4-BE49-F238E27FC236}">
              <a16:creationId xmlns="" xmlns:a16="http://schemas.microsoft.com/office/drawing/2014/main" id="{00000000-0008-0000-0000-000072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47" name="Text Box 394744">
          <a:extLst>
            <a:ext uri="{FF2B5EF4-FFF2-40B4-BE49-F238E27FC236}">
              <a16:creationId xmlns="" xmlns:a16="http://schemas.microsoft.com/office/drawing/2014/main" id="{00000000-0008-0000-0000-000073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48" name="Text Box 394360">
          <a:extLst>
            <a:ext uri="{FF2B5EF4-FFF2-40B4-BE49-F238E27FC236}">
              <a16:creationId xmlns="" xmlns:a16="http://schemas.microsoft.com/office/drawing/2014/main" id="{00000000-0008-0000-0000-000074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49" name="Text Box 394744">
          <a:extLst>
            <a:ext uri="{FF2B5EF4-FFF2-40B4-BE49-F238E27FC236}">
              <a16:creationId xmlns="" xmlns:a16="http://schemas.microsoft.com/office/drawing/2014/main" id="{00000000-0008-0000-0000-000075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50" name="Text Box 394360">
          <a:extLst>
            <a:ext uri="{FF2B5EF4-FFF2-40B4-BE49-F238E27FC236}">
              <a16:creationId xmlns="" xmlns:a16="http://schemas.microsoft.com/office/drawing/2014/main" id="{00000000-0008-0000-0000-000076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51" name="Text Box 394744">
          <a:extLst>
            <a:ext uri="{FF2B5EF4-FFF2-40B4-BE49-F238E27FC236}">
              <a16:creationId xmlns="" xmlns:a16="http://schemas.microsoft.com/office/drawing/2014/main" id="{00000000-0008-0000-0000-000077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52" name="Text Box 394360">
          <a:extLst>
            <a:ext uri="{FF2B5EF4-FFF2-40B4-BE49-F238E27FC236}">
              <a16:creationId xmlns="" xmlns:a16="http://schemas.microsoft.com/office/drawing/2014/main" id="{00000000-0008-0000-0000-000078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53" name="Text Box 394744">
          <a:extLst>
            <a:ext uri="{FF2B5EF4-FFF2-40B4-BE49-F238E27FC236}">
              <a16:creationId xmlns="" xmlns:a16="http://schemas.microsoft.com/office/drawing/2014/main" id="{00000000-0008-0000-0000-000079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54" name="Text Box 394360">
          <a:extLst>
            <a:ext uri="{FF2B5EF4-FFF2-40B4-BE49-F238E27FC236}">
              <a16:creationId xmlns="" xmlns:a16="http://schemas.microsoft.com/office/drawing/2014/main" id="{00000000-0008-0000-0000-00007A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55" name="Text Box 394744">
          <a:extLst>
            <a:ext uri="{FF2B5EF4-FFF2-40B4-BE49-F238E27FC236}">
              <a16:creationId xmlns="" xmlns:a16="http://schemas.microsoft.com/office/drawing/2014/main" id="{00000000-0008-0000-0000-00007B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56" name="Text Box 394360">
          <a:extLst>
            <a:ext uri="{FF2B5EF4-FFF2-40B4-BE49-F238E27FC236}">
              <a16:creationId xmlns="" xmlns:a16="http://schemas.microsoft.com/office/drawing/2014/main" id="{00000000-0008-0000-0000-00007C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57" name="Text Box 394744">
          <a:extLst>
            <a:ext uri="{FF2B5EF4-FFF2-40B4-BE49-F238E27FC236}">
              <a16:creationId xmlns="" xmlns:a16="http://schemas.microsoft.com/office/drawing/2014/main" id="{00000000-0008-0000-0000-00007D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58" name="Text Box 394360">
          <a:extLst>
            <a:ext uri="{FF2B5EF4-FFF2-40B4-BE49-F238E27FC236}">
              <a16:creationId xmlns="" xmlns:a16="http://schemas.microsoft.com/office/drawing/2014/main" id="{00000000-0008-0000-0000-00007E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59" name="Text Box 394744">
          <a:extLst>
            <a:ext uri="{FF2B5EF4-FFF2-40B4-BE49-F238E27FC236}">
              <a16:creationId xmlns="" xmlns:a16="http://schemas.microsoft.com/office/drawing/2014/main" id="{00000000-0008-0000-0000-00007F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60" name="Text Box 394360">
          <a:extLst>
            <a:ext uri="{FF2B5EF4-FFF2-40B4-BE49-F238E27FC236}">
              <a16:creationId xmlns="" xmlns:a16="http://schemas.microsoft.com/office/drawing/2014/main" id="{00000000-0008-0000-0000-000080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61" name="Text Box 394744">
          <a:extLst>
            <a:ext uri="{FF2B5EF4-FFF2-40B4-BE49-F238E27FC236}">
              <a16:creationId xmlns="" xmlns:a16="http://schemas.microsoft.com/office/drawing/2014/main" id="{00000000-0008-0000-0000-000081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62" name="Text Box 394360">
          <a:extLst>
            <a:ext uri="{FF2B5EF4-FFF2-40B4-BE49-F238E27FC236}">
              <a16:creationId xmlns="" xmlns:a16="http://schemas.microsoft.com/office/drawing/2014/main" id="{00000000-0008-0000-0000-000082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63" name="Text Box 394744">
          <a:extLst>
            <a:ext uri="{FF2B5EF4-FFF2-40B4-BE49-F238E27FC236}">
              <a16:creationId xmlns="" xmlns:a16="http://schemas.microsoft.com/office/drawing/2014/main" id="{00000000-0008-0000-0000-000083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64" name="Text Box 394360">
          <a:extLst>
            <a:ext uri="{FF2B5EF4-FFF2-40B4-BE49-F238E27FC236}">
              <a16:creationId xmlns="" xmlns:a16="http://schemas.microsoft.com/office/drawing/2014/main" id="{00000000-0008-0000-0000-000084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65" name="Text Box 394744">
          <a:extLst>
            <a:ext uri="{FF2B5EF4-FFF2-40B4-BE49-F238E27FC236}">
              <a16:creationId xmlns="" xmlns:a16="http://schemas.microsoft.com/office/drawing/2014/main" id="{00000000-0008-0000-0000-000085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66" name="Text Box 394360">
          <a:extLst>
            <a:ext uri="{FF2B5EF4-FFF2-40B4-BE49-F238E27FC236}">
              <a16:creationId xmlns="" xmlns:a16="http://schemas.microsoft.com/office/drawing/2014/main" id="{00000000-0008-0000-0000-000086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67" name="Text Box 394744">
          <a:extLst>
            <a:ext uri="{FF2B5EF4-FFF2-40B4-BE49-F238E27FC236}">
              <a16:creationId xmlns="" xmlns:a16="http://schemas.microsoft.com/office/drawing/2014/main" id="{00000000-0008-0000-0000-000087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68" name="Text Box 394360">
          <a:extLst>
            <a:ext uri="{FF2B5EF4-FFF2-40B4-BE49-F238E27FC236}">
              <a16:creationId xmlns="" xmlns:a16="http://schemas.microsoft.com/office/drawing/2014/main" id="{00000000-0008-0000-0000-000088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69" name="Text Box 394744">
          <a:extLst>
            <a:ext uri="{FF2B5EF4-FFF2-40B4-BE49-F238E27FC236}">
              <a16:creationId xmlns="" xmlns:a16="http://schemas.microsoft.com/office/drawing/2014/main" id="{00000000-0008-0000-0000-000089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70" name="Text Box 394360">
          <a:extLst>
            <a:ext uri="{FF2B5EF4-FFF2-40B4-BE49-F238E27FC236}">
              <a16:creationId xmlns="" xmlns:a16="http://schemas.microsoft.com/office/drawing/2014/main" id="{00000000-0008-0000-0000-00008A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71" name="Text Box 394744">
          <a:extLst>
            <a:ext uri="{FF2B5EF4-FFF2-40B4-BE49-F238E27FC236}">
              <a16:creationId xmlns="" xmlns:a16="http://schemas.microsoft.com/office/drawing/2014/main" id="{00000000-0008-0000-0000-00008B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72" name="Text Box 394360">
          <a:extLst>
            <a:ext uri="{FF2B5EF4-FFF2-40B4-BE49-F238E27FC236}">
              <a16:creationId xmlns="" xmlns:a16="http://schemas.microsoft.com/office/drawing/2014/main" id="{00000000-0008-0000-0000-00008C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73" name="Text Box 394744">
          <a:extLst>
            <a:ext uri="{FF2B5EF4-FFF2-40B4-BE49-F238E27FC236}">
              <a16:creationId xmlns="" xmlns:a16="http://schemas.microsoft.com/office/drawing/2014/main" id="{00000000-0008-0000-0000-00008D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74" name="Text Box 394360">
          <a:extLst>
            <a:ext uri="{FF2B5EF4-FFF2-40B4-BE49-F238E27FC236}">
              <a16:creationId xmlns="" xmlns:a16="http://schemas.microsoft.com/office/drawing/2014/main" id="{00000000-0008-0000-0000-00008E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75" name="Text Box 394744">
          <a:extLst>
            <a:ext uri="{FF2B5EF4-FFF2-40B4-BE49-F238E27FC236}">
              <a16:creationId xmlns="" xmlns:a16="http://schemas.microsoft.com/office/drawing/2014/main" id="{00000000-0008-0000-0000-00008F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76" name="Text Box 394360">
          <a:extLst>
            <a:ext uri="{FF2B5EF4-FFF2-40B4-BE49-F238E27FC236}">
              <a16:creationId xmlns="" xmlns:a16="http://schemas.microsoft.com/office/drawing/2014/main" id="{00000000-0008-0000-0000-000090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77" name="Text Box 394744">
          <a:extLst>
            <a:ext uri="{FF2B5EF4-FFF2-40B4-BE49-F238E27FC236}">
              <a16:creationId xmlns="" xmlns:a16="http://schemas.microsoft.com/office/drawing/2014/main" id="{00000000-0008-0000-0000-000091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78" name="Text Box 394360">
          <a:extLst>
            <a:ext uri="{FF2B5EF4-FFF2-40B4-BE49-F238E27FC236}">
              <a16:creationId xmlns="" xmlns:a16="http://schemas.microsoft.com/office/drawing/2014/main" id="{00000000-0008-0000-0000-000092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79" name="Text Box 394744">
          <a:extLst>
            <a:ext uri="{FF2B5EF4-FFF2-40B4-BE49-F238E27FC236}">
              <a16:creationId xmlns="" xmlns:a16="http://schemas.microsoft.com/office/drawing/2014/main" id="{00000000-0008-0000-0000-000093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80" name="Text Box 394360">
          <a:extLst>
            <a:ext uri="{FF2B5EF4-FFF2-40B4-BE49-F238E27FC236}">
              <a16:creationId xmlns="" xmlns:a16="http://schemas.microsoft.com/office/drawing/2014/main" id="{00000000-0008-0000-0000-000094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81" name="Text Box 394744">
          <a:extLst>
            <a:ext uri="{FF2B5EF4-FFF2-40B4-BE49-F238E27FC236}">
              <a16:creationId xmlns="" xmlns:a16="http://schemas.microsoft.com/office/drawing/2014/main" id="{00000000-0008-0000-0000-000095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82" name="Text Box 394360">
          <a:extLst>
            <a:ext uri="{FF2B5EF4-FFF2-40B4-BE49-F238E27FC236}">
              <a16:creationId xmlns="" xmlns:a16="http://schemas.microsoft.com/office/drawing/2014/main" id="{00000000-0008-0000-0000-000096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83" name="Text Box 394744">
          <a:extLst>
            <a:ext uri="{FF2B5EF4-FFF2-40B4-BE49-F238E27FC236}">
              <a16:creationId xmlns="" xmlns:a16="http://schemas.microsoft.com/office/drawing/2014/main" id="{00000000-0008-0000-0000-000097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84" name="Text Box 394360">
          <a:extLst>
            <a:ext uri="{FF2B5EF4-FFF2-40B4-BE49-F238E27FC236}">
              <a16:creationId xmlns="" xmlns:a16="http://schemas.microsoft.com/office/drawing/2014/main" id="{00000000-0008-0000-0000-000098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85" name="Text Box 394744">
          <a:extLst>
            <a:ext uri="{FF2B5EF4-FFF2-40B4-BE49-F238E27FC236}">
              <a16:creationId xmlns="" xmlns:a16="http://schemas.microsoft.com/office/drawing/2014/main" id="{00000000-0008-0000-0000-000099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86" name="Text Box 394360">
          <a:extLst>
            <a:ext uri="{FF2B5EF4-FFF2-40B4-BE49-F238E27FC236}">
              <a16:creationId xmlns="" xmlns:a16="http://schemas.microsoft.com/office/drawing/2014/main" id="{00000000-0008-0000-0000-00009A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87" name="Text Box 394744">
          <a:extLst>
            <a:ext uri="{FF2B5EF4-FFF2-40B4-BE49-F238E27FC236}">
              <a16:creationId xmlns="" xmlns:a16="http://schemas.microsoft.com/office/drawing/2014/main" id="{00000000-0008-0000-0000-00009B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88" name="Text Box 394360">
          <a:extLst>
            <a:ext uri="{FF2B5EF4-FFF2-40B4-BE49-F238E27FC236}">
              <a16:creationId xmlns="" xmlns:a16="http://schemas.microsoft.com/office/drawing/2014/main" id="{00000000-0008-0000-0000-00009C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89" name="Text Box 394744">
          <a:extLst>
            <a:ext uri="{FF2B5EF4-FFF2-40B4-BE49-F238E27FC236}">
              <a16:creationId xmlns="" xmlns:a16="http://schemas.microsoft.com/office/drawing/2014/main" id="{00000000-0008-0000-0000-00009D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90" name="Text Box 394360">
          <a:extLst>
            <a:ext uri="{FF2B5EF4-FFF2-40B4-BE49-F238E27FC236}">
              <a16:creationId xmlns="" xmlns:a16="http://schemas.microsoft.com/office/drawing/2014/main" id="{00000000-0008-0000-0000-00009E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91" name="Text Box 394744">
          <a:extLst>
            <a:ext uri="{FF2B5EF4-FFF2-40B4-BE49-F238E27FC236}">
              <a16:creationId xmlns="" xmlns:a16="http://schemas.microsoft.com/office/drawing/2014/main" id="{00000000-0008-0000-0000-00009F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92" name="Text Box 394360">
          <a:extLst>
            <a:ext uri="{FF2B5EF4-FFF2-40B4-BE49-F238E27FC236}">
              <a16:creationId xmlns="" xmlns:a16="http://schemas.microsoft.com/office/drawing/2014/main" id="{00000000-0008-0000-0000-0000A0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93" name="Text Box 394744">
          <a:extLst>
            <a:ext uri="{FF2B5EF4-FFF2-40B4-BE49-F238E27FC236}">
              <a16:creationId xmlns="" xmlns:a16="http://schemas.microsoft.com/office/drawing/2014/main" id="{00000000-0008-0000-0000-0000A1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94" name="Text Box 394360">
          <a:extLst>
            <a:ext uri="{FF2B5EF4-FFF2-40B4-BE49-F238E27FC236}">
              <a16:creationId xmlns="" xmlns:a16="http://schemas.microsoft.com/office/drawing/2014/main" id="{00000000-0008-0000-0000-0000A2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195" name="Text Box 394744">
          <a:extLst>
            <a:ext uri="{FF2B5EF4-FFF2-40B4-BE49-F238E27FC236}">
              <a16:creationId xmlns="" xmlns:a16="http://schemas.microsoft.com/office/drawing/2014/main" id="{00000000-0008-0000-0000-0000A3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96" name="Text Box 394360">
          <a:extLst>
            <a:ext uri="{FF2B5EF4-FFF2-40B4-BE49-F238E27FC236}">
              <a16:creationId xmlns="" xmlns:a16="http://schemas.microsoft.com/office/drawing/2014/main" id="{00000000-0008-0000-0000-0000A4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97" name="Text Box 394744">
          <a:extLst>
            <a:ext uri="{FF2B5EF4-FFF2-40B4-BE49-F238E27FC236}">
              <a16:creationId xmlns="" xmlns:a16="http://schemas.microsoft.com/office/drawing/2014/main" id="{00000000-0008-0000-0000-0000A5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98" name="Text Box 394360">
          <a:extLst>
            <a:ext uri="{FF2B5EF4-FFF2-40B4-BE49-F238E27FC236}">
              <a16:creationId xmlns="" xmlns:a16="http://schemas.microsoft.com/office/drawing/2014/main" id="{00000000-0008-0000-0000-0000A6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199" name="Text Box 394744">
          <a:extLst>
            <a:ext uri="{FF2B5EF4-FFF2-40B4-BE49-F238E27FC236}">
              <a16:creationId xmlns="" xmlns:a16="http://schemas.microsoft.com/office/drawing/2014/main" id="{00000000-0008-0000-0000-0000A7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00" name="Text Box 394360">
          <a:extLst>
            <a:ext uri="{FF2B5EF4-FFF2-40B4-BE49-F238E27FC236}">
              <a16:creationId xmlns="" xmlns:a16="http://schemas.microsoft.com/office/drawing/2014/main" id="{00000000-0008-0000-0000-0000A8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01" name="Text Box 394744">
          <a:extLst>
            <a:ext uri="{FF2B5EF4-FFF2-40B4-BE49-F238E27FC236}">
              <a16:creationId xmlns="" xmlns:a16="http://schemas.microsoft.com/office/drawing/2014/main" id="{00000000-0008-0000-0000-0000A9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202" name="Text Box 394744">
          <a:extLst>
            <a:ext uri="{FF2B5EF4-FFF2-40B4-BE49-F238E27FC236}">
              <a16:creationId xmlns="" xmlns:a16="http://schemas.microsoft.com/office/drawing/2014/main" id="{00000000-0008-0000-0000-0000AA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203" name="Text Box 394360">
          <a:extLst>
            <a:ext uri="{FF2B5EF4-FFF2-40B4-BE49-F238E27FC236}">
              <a16:creationId xmlns="" xmlns:a16="http://schemas.microsoft.com/office/drawing/2014/main" id="{00000000-0008-0000-0000-0000AB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204" name="Text Box 394744">
          <a:extLst>
            <a:ext uri="{FF2B5EF4-FFF2-40B4-BE49-F238E27FC236}">
              <a16:creationId xmlns="" xmlns:a16="http://schemas.microsoft.com/office/drawing/2014/main" id="{00000000-0008-0000-0000-0000AC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205" name="Text Box 394360">
          <a:extLst>
            <a:ext uri="{FF2B5EF4-FFF2-40B4-BE49-F238E27FC236}">
              <a16:creationId xmlns="" xmlns:a16="http://schemas.microsoft.com/office/drawing/2014/main" id="{00000000-0008-0000-0000-0000AD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206" name="Text Box 394744">
          <a:extLst>
            <a:ext uri="{FF2B5EF4-FFF2-40B4-BE49-F238E27FC236}">
              <a16:creationId xmlns="" xmlns:a16="http://schemas.microsoft.com/office/drawing/2014/main" id="{00000000-0008-0000-0000-0000AE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207" name="Text Box 394360">
          <a:extLst>
            <a:ext uri="{FF2B5EF4-FFF2-40B4-BE49-F238E27FC236}">
              <a16:creationId xmlns="" xmlns:a16="http://schemas.microsoft.com/office/drawing/2014/main" id="{00000000-0008-0000-0000-0000AF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208" name="Text Box 394744">
          <a:extLst>
            <a:ext uri="{FF2B5EF4-FFF2-40B4-BE49-F238E27FC236}">
              <a16:creationId xmlns="" xmlns:a16="http://schemas.microsoft.com/office/drawing/2014/main" id="{00000000-0008-0000-0000-0000B0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209" name="Text Box 394360">
          <a:extLst>
            <a:ext uri="{FF2B5EF4-FFF2-40B4-BE49-F238E27FC236}">
              <a16:creationId xmlns="" xmlns:a16="http://schemas.microsoft.com/office/drawing/2014/main" id="{00000000-0008-0000-0000-0000B1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210" name="Text Box 394744">
          <a:extLst>
            <a:ext uri="{FF2B5EF4-FFF2-40B4-BE49-F238E27FC236}">
              <a16:creationId xmlns="" xmlns:a16="http://schemas.microsoft.com/office/drawing/2014/main" id="{00000000-0008-0000-0000-0000B2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211" name="Text Box 394360">
          <a:extLst>
            <a:ext uri="{FF2B5EF4-FFF2-40B4-BE49-F238E27FC236}">
              <a16:creationId xmlns="" xmlns:a16="http://schemas.microsoft.com/office/drawing/2014/main" id="{00000000-0008-0000-0000-0000B3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212" name="Text Box 394744">
          <a:extLst>
            <a:ext uri="{FF2B5EF4-FFF2-40B4-BE49-F238E27FC236}">
              <a16:creationId xmlns="" xmlns:a16="http://schemas.microsoft.com/office/drawing/2014/main" id="{00000000-0008-0000-0000-0000B4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213" name="Text Box 394360">
          <a:extLst>
            <a:ext uri="{FF2B5EF4-FFF2-40B4-BE49-F238E27FC236}">
              <a16:creationId xmlns="" xmlns:a16="http://schemas.microsoft.com/office/drawing/2014/main" id="{00000000-0008-0000-0000-0000B5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214" name="Text Box 394744">
          <a:extLst>
            <a:ext uri="{FF2B5EF4-FFF2-40B4-BE49-F238E27FC236}">
              <a16:creationId xmlns="" xmlns:a16="http://schemas.microsoft.com/office/drawing/2014/main" id="{00000000-0008-0000-0000-0000B6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215" name="Text Box 394360">
          <a:extLst>
            <a:ext uri="{FF2B5EF4-FFF2-40B4-BE49-F238E27FC236}">
              <a16:creationId xmlns="" xmlns:a16="http://schemas.microsoft.com/office/drawing/2014/main" id="{00000000-0008-0000-0000-0000B7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216" name="Text Box 394744">
          <a:extLst>
            <a:ext uri="{FF2B5EF4-FFF2-40B4-BE49-F238E27FC236}">
              <a16:creationId xmlns="" xmlns:a16="http://schemas.microsoft.com/office/drawing/2014/main" id="{00000000-0008-0000-0000-0000B8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217" name="Text Box 394360">
          <a:extLst>
            <a:ext uri="{FF2B5EF4-FFF2-40B4-BE49-F238E27FC236}">
              <a16:creationId xmlns="" xmlns:a16="http://schemas.microsoft.com/office/drawing/2014/main" id="{00000000-0008-0000-0000-0000B9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218" name="Text Box 394744">
          <a:extLst>
            <a:ext uri="{FF2B5EF4-FFF2-40B4-BE49-F238E27FC236}">
              <a16:creationId xmlns="" xmlns:a16="http://schemas.microsoft.com/office/drawing/2014/main" id="{00000000-0008-0000-0000-0000BA0A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219" name="Text Box 394360">
          <a:extLst>
            <a:ext uri="{FF2B5EF4-FFF2-40B4-BE49-F238E27FC236}">
              <a16:creationId xmlns="" xmlns:a16="http://schemas.microsoft.com/office/drawing/2014/main" id="{00000000-0008-0000-0000-0000BB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220" name="Text Box 394744">
          <a:extLst>
            <a:ext uri="{FF2B5EF4-FFF2-40B4-BE49-F238E27FC236}">
              <a16:creationId xmlns="" xmlns:a16="http://schemas.microsoft.com/office/drawing/2014/main" id="{00000000-0008-0000-0000-0000BC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221" name="Text Box 394360">
          <a:extLst>
            <a:ext uri="{FF2B5EF4-FFF2-40B4-BE49-F238E27FC236}">
              <a16:creationId xmlns="" xmlns:a16="http://schemas.microsoft.com/office/drawing/2014/main" id="{00000000-0008-0000-0000-0000BD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222" name="Text Box 394744">
          <a:extLst>
            <a:ext uri="{FF2B5EF4-FFF2-40B4-BE49-F238E27FC236}">
              <a16:creationId xmlns="" xmlns:a16="http://schemas.microsoft.com/office/drawing/2014/main" id="{00000000-0008-0000-0000-0000BE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223" name="Text Box 394360">
          <a:extLst>
            <a:ext uri="{FF2B5EF4-FFF2-40B4-BE49-F238E27FC236}">
              <a16:creationId xmlns="" xmlns:a16="http://schemas.microsoft.com/office/drawing/2014/main" id="{00000000-0008-0000-0000-0000BF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224" name="Text Box 394744">
          <a:extLst>
            <a:ext uri="{FF2B5EF4-FFF2-40B4-BE49-F238E27FC236}">
              <a16:creationId xmlns="" xmlns:a16="http://schemas.microsoft.com/office/drawing/2014/main" id="{00000000-0008-0000-0000-0000C00A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25" name="Text Box 394360">
          <a:extLst>
            <a:ext uri="{FF2B5EF4-FFF2-40B4-BE49-F238E27FC236}">
              <a16:creationId xmlns="" xmlns:a16="http://schemas.microsoft.com/office/drawing/2014/main" id="{00000000-0008-0000-0000-0000C1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26" name="Text Box 394744">
          <a:extLst>
            <a:ext uri="{FF2B5EF4-FFF2-40B4-BE49-F238E27FC236}">
              <a16:creationId xmlns="" xmlns:a16="http://schemas.microsoft.com/office/drawing/2014/main" id="{00000000-0008-0000-0000-0000C2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27" name="Text Box 394360">
          <a:extLst>
            <a:ext uri="{FF2B5EF4-FFF2-40B4-BE49-F238E27FC236}">
              <a16:creationId xmlns="" xmlns:a16="http://schemas.microsoft.com/office/drawing/2014/main" id="{00000000-0008-0000-0000-0000C3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28" name="Text Box 394744">
          <a:extLst>
            <a:ext uri="{FF2B5EF4-FFF2-40B4-BE49-F238E27FC236}">
              <a16:creationId xmlns="" xmlns:a16="http://schemas.microsoft.com/office/drawing/2014/main" id="{00000000-0008-0000-0000-0000C4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29" name="Text Box 394360">
          <a:extLst>
            <a:ext uri="{FF2B5EF4-FFF2-40B4-BE49-F238E27FC236}">
              <a16:creationId xmlns="" xmlns:a16="http://schemas.microsoft.com/office/drawing/2014/main" id="{00000000-0008-0000-0000-0000C5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30" name="Text Box 394744">
          <a:extLst>
            <a:ext uri="{FF2B5EF4-FFF2-40B4-BE49-F238E27FC236}">
              <a16:creationId xmlns="" xmlns:a16="http://schemas.microsoft.com/office/drawing/2014/main" id="{00000000-0008-0000-0000-0000C6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31" name="Text Box 394360">
          <a:extLst>
            <a:ext uri="{FF2B5EF4-FFF2-40B4-BE49-F238E27FC236}">
              <a16:creationId xmlns="" xmlns:a16="http://schemas.microsoft.com/office/drawing/2014/main" id="{00000000-0008-0000-0000-0000C7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32" name="Text Box 394744">
          <a:extLst>
            <a:ext uri="{FF2B5EF4-FFF2-40B4-BE49-F238E27FC236}">
              <a16:creationId xmlns="" xmlns:a16="http://schemas.microsoft.com/office/drawing/2014/main" id="{00000000-0008-0000-0000-0000C8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33" name="Text Box 394360">
          <a:extLst>
            <a:ext uri="{FF2B5EF4-FFF2-40B4-BE49-F238E27FC236}">
              <a16:creationId xmlns="" xmlns:a16="http://schemas.microsoft.com/office/drawing/2014/main" id="{00000000-0008-0000-0000-0000C9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34" name="Text Box 394744">
          <a:extLst>
            <a:ext uri="{FF2B5EF4-FFF2-40B4-BE49-F238E27FC236}">
              <a16:creationId xmlns="" xmlns:a16="http://schemas.microsoft.com/office/drawing/2014/main" id="{00000000-0008-0000-0000-0000CA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35" name="Text Box 394360">
          <a:extLst>
            <a:ext uri="{FF2B5EF4-FFF2-40B4-BE49-F238E27FC236}">
              <a16:creationId xmlns="" xmlns:a16="http://schemas.microsoft.com/office/drawing/2014/main" id="{00000000-0008-0000-0000-0000CB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36" name="Text Box 394744">
          <a:extLst>
            <a:ext uri="{FF2B5EF4-FFF2-40B4-BE49-F238E27FC236}">
              <a16:creationId xmlns="" xmlns:a16="http://schemas.microsoft.com/office/drawing/2014/main" id="{00000000-0008-0000-0000-0000CC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37" name="Text Box 394360">
          <a:extLst>
            <a:ext uri="{FF2B5EF4-FFF2-40B4-BE49-F238E27FC236}">
              <a16:creationId xmlns="" xmlns:a16="http://schemas.microsoft.com/office/drawing/2014/main" id="{00000000-0008-0000-0000-0000CD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38" name="Text Box 394744">
          <a:extLst>
            <a:ext uri="{FF2B5EF4-FFF2-40B4-BE49-F238E27FC236}">
              <a16:creationId xmlns="" xmlns:a16="http://schemas.microsoft.com/office/drawing/2014/main" id="{00000000-0008-0000-0000-0000CE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39" name="Text Box 394360">
          <a:extLst>
            <a:ext uri="{FF2B5EF4-FFF2-40B4-BE49-F238E27FC236}">
              <a16:creationId xmlns="" xmlns:a16="http://schemas.microsoft.com/office/drawing/2014/main" id="{00000000-0008-0000-0000-0000CF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40" name="Text Box 394744">
          <a:extLst>
            <a:ext uri="{FF2B5EF4-FFF2-40B4-BE49-F238E27FC236}">
              <a16:creationId xmlns="" xmlns:a16="http://schemas.microsoft.com/office/drawing/2014/main" id="{00000000-0008-0000-0000-0000D0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41" name="Text Box 394360">
          <a:extLst>
            <a:ext uri="{FF2B5EF4-FFF2-40B4-BE49-F238E27FC236}">
              <a16:creationId xmlns="" xmlns:a16="http://schemas.microsoft.com/office/drawing/2014/main" id="{00000000-0008-0000-0000-0000D1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42" name="Text Box 394744">
          <a:extLst>
            <a:ext uri="{FF2B5EF4-FFF2-40B4-BE49-F238E27FC236}">
              <a16:creationId xmlns="" xmlns:a16="http://schemas.microsoft.com/office/drawing/2014/main" id="{00000000-0008-0000-0000-0000D20A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43" name="Text Box 394360">
          <a:extLst>
            <a:ext uri="{FF2B5EF4-FFF2-40B4-BE49-F238E27FC236}">
              <a16:creationId xmlns="" xmlns:a16="http://schemas.microsoft.com/office/drawing/2014/main" id="{00000000-0008-0000-0000-0000D3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44" name="Text Box 394744">
          <a:extLst>
            <a:ext uri="{FF2B5EF4-FFF2-40B4-BE49-F238E27FC236}">
              <a16:creationId xmlns="" xmlns:a16="http://schemas.microsoft.com/office/drawing/2014/main" id="{00000000-0008-0000-0000-0000D4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45" name="Text Box 394360">
          <a:extLst>
            <a:ext uri="{FF2B5EF4-FFF2-40B4-BE49-F238E27FC236}">
              <a16:creationId xmlns="" xmlns:a16="http://schemas.microsoft.com/office/drawing/2014/main" id="{00000000-0008-0000-0000-0000D5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46" name="Text Box 394744">
          <a:extLst>
            <a:ext uri="{FF2B5EF4-FFF2-40B4-BE49-F238E27FC236}">
              <a16:creationId xmlns="" xmlns:a16="http://schemas.microsoft.com/office/drawing/2014/main" id="{00000000-0008-0000-0000-0000D6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47" name="Text Box 394360">
          <a:extLst>
            <a:ext uri="{FF2B5EF4-FFF2-40B4-BE49-F238E27FC236}">
              <a16:creationId xmlns="" xmlns:a16="http://schemas.microsoft.com/office/drawing/2014/main" id="{00000000-0008-0000-0000-0000D7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48" name="Text Box 394744">
          <a:extLst>
            <a:ext uri="{FF2B5EF4-FFF2-40B4-BE49-F238E27FC236}">
              <a16:creationId xmlns="" xmlns:a16="http://schemas.microsoft.com/office/drawing/2014/main" id="{00000000-0008-0000-0000-0000D80A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249"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250"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251"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252"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253"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254"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55"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56"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57"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58"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59"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60"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61"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62"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63"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64"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65"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66"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67"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68"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69"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70"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71"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72"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73"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74"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75"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76"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77"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78"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79"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80"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81"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82"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83"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84"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85"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86"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87"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88"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89"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90"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91"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92"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93"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94"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95"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296"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97"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98"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299"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300"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301"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302"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303"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304"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305"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306"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307"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308"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309"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310"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311"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312"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313"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314"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315"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316"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317"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318"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319"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320"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321"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322"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323"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324"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325"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326"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0"/>
    <xdr:sp macro="" textlink="">
      <xdr:nvSpPr>
        <xdr:cNvPr id="4327" name="Text Box 394360">
          <a:extLst>
            <a:ext uri="{FF2B5EF4-FFF2-40B4-BE49-F238E27FC236}">
              <a16:creationId xmlns="" xmlns:a16="http://schemas.microsoft.com/office/drawing/2014/main" id="{00000000-0008-0000-0000-000032050000}"/>
            </a:ext>
          </a:extLst>
        </xdr:cNvPr>
        <xdr:cNvSpPr txBox="1">
          <a:spLocks noChangeArrowheads="1"/>
        </xdr:cNvSpPr>
      </xdr:nvSpPr>
      <xdr:spPr bwMode="auto">
        <a:xfrm>
          <a:off x="922020" y="573252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0"/>
    <xdr:sp macro="" textlink="">
      <xdr:nvSpPr>
        <xdr:cNvPr id="4328" name="Text Box 394744">
          <a:extLst>
            <a:ext uri="{FF2B5EF4-FFF2-40B4-BE49-F238E27FC236}">
              <a16:creationId xmlns="" xmlns:a16="http://schemas.microsoft.com/office/drawing/2014/main" id="{00000000-0008-0000-0000-000033050000}"/>
            </a:ext>
          </a:extLst>
        </xdr:cNvPr>
        <xdr:cNvSpPr txBox="1">
          <a:spLocks noChangeArrowheads="1"/>
        </xdr:cNvSpPr>
      </xdr:nvSpPr>
      <xdr:spPr bwMode="auto">
        <a:xfrm>
          <a:off x="922020" y="573252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0"/>
    <xdr:sp macro="" textlink="">
      <xdr:nvSpPr>
        <xdr:cNvPr id="4329" name="Text Box 394360">
          <a:extLst>
            <a:ext uri="{FF2B5EF4-FFF2-40B4-BE49-F238E27FC236}">
              <a16:creationId xmlns="" xmlns:a16="http://schemas.microsoft.com/office/drawing/2014/main" id="{00000000-0008-0000-0000-000034050000}"/>
            </a:ext>
          </a:extLst>
        </xdr:cNvPr>
        <xdr:cNvSpPr txBox="1">
          <a:spLocks noChangeArrowheads="1"/>
        </xdr:cNvSpPr>
      </xdr:nvSpPr>
      <xdr:spPr bwMode="auto">
        <a:xfrm>
          <a:off x="922020" y="573252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0"/>
    <xdr:sp macro="" textlink="">
      <xdr:nvSpPr>
        <xdr:cNvPr id="4330" name="Text Box 394744">
          <a:extLst>
            <a:ext uri="{FF2B5EF4-FFF2-40B4-BE49-F238E27FC236}">
              <a16:creationId xmlns="" xmlns:a16="http://schemas.microsoft.com/office/drawing/2014/main" id="{00000000-0008-0000-0000-000035050000}"/>
            </a:ext>
          </a:extLst>
        </xdr:cNvPr>
        <xdr:cNvSpPr txBox="1">
          <a:spLocks noChangeArrowheads="1"/>
        </xdr:cNvSpPr>
      </xdr:nvSpPr>
      <xdr:spPr bwMode="auto">
        <a:xfrm>
          <a:off x="922020" y="573252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0"/>
    <xdr:sp macro="" textlink="">
      <xdr:nvSpPr>
        <xdr:cNvPr id="4331" name="Text Box 394360">
          <a:extLst>
            <a:ext uri="{FF2B5EF4-FFF2-40B4-BE49-F238E27FC236}">
              <a16:creationId xmlns="" xmlns:a16="http://schemas.microsoft.com/office/drawing/2014/main" id="{00000000-0008-0000-0000-000036050000}"/>
            </a:ext>
          </a:extLst>
        </xdr:cNvPr>
        <xdr:cNvSpPr txBox="1">
          <a:spLocks noChangeArrowheads="1"/>
        </xdr:cNvSpPr>
      </xdr:nvSpPr>
      <xdr:spPr bwMode="auto">
        <a:xfrm>
          <a:off x="922020" y="573252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0"/>
    <xdr:sp macro="" textlink="">
      <xdr:nvSpPr>
        <xdr:cNvPr id="4332" name="Text Box 394744">
          <a:extLst>
            <a:ext uri="{FF2B5EF4-FFF2-40B4-BE49-F238E27FC236}">
              <a16:creationId xmlns="" xmlns:a16="http://schemas.microsoft.com/office/drawing/2014/main" id="{00000000-0008-0000-0000-000037050000}"/>
            </a:ext>
          </a:extLst>
        </xdr:cNvPr>
        <xdr:cNvSpPr txBox="1">
          <a:spLocks noChangeArrowheads="1"/>
        </xdr:cNvSpPr>
      </xdr:nvSpPr>
      <xdr:spPr bwMode="auto">
        <a:xfrm>
          <a:off x="922020" y="573252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33" name="Text Box 394360">
          <a:extLst>
            <a:ext uri="{FF2B5EF4-FFF2-40B4-BE49-F238E27FC236}">
              <a16:creationId xmlns="" xmlns:a16="http://schemas.microsoft.com/office/drawing/2014/main" id="{00000000-0008-0000-0000-000038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34" name="Text Box 394744">
          <a:extLst>
            <a:ext uri="{FF2B5EF4-FFF2-40B4-BE49-F238E27FC236}">
              <a16:creationId xmlns="" xmlns:a16="http://schemas.microsoft.com/office/drawing/2014/main" id="{00000000-0008-0000-0000-000039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35" name="Text Box 394360">
          <a:extLst>
            <a:ext uri="{FF2B5EF4-FFF2-40B4-BE49-F238E27FC236}">
              <a16:creationId xmlns="" xmlns:a16="http://schemas.microsoft.com/office/drawing/2014/main" id="{00000000-0008-0000-0000-00003A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36" name="Text Box 394744">
          <a:extLst>
            <a:ext uri="{FF2B5EF4-FFF2-40B4-BE49-F238E27FC236}">
              <a16:creationId xmlns="" xmlns:a16="http://schemas.microsoft.com/office/drawing/2014/main" id="{00000000-0008-0000-0000-00003B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37" name="Text Box 394360">
          <a:extLst>
            <a:ext uri="{FF2B5EF4-FFF2-40B4-BE49-F238E27FC236}">
              <a16:creationId xmlns="" xmlns:a16="http://schemas.microsoft.com/office/drawing/2014/main" id="{00000000-0008-0000-0000-00003C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38" name="Text Box 394744">
          <a:extLst>
            <a:ext uri="{FF2B5EF4-FFF2-40B4-BE49-F238E27FC236}">
              <a16:creationId xmlns="" xmlns:a16="http://schemas.microsoft.com/office/drawing/2014/main" id="{00000000-0008-0000-0000-00003D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39" name="Text Box 394360">
          <a:extLst>
            <a:ext uri="{FF2B5EF4-FFF2-40B4-BE49-F238E27FC236}">
              <a16:creationId xmlns="" xmlns:a16="http://schemas.microsoft.com/office/drawing/2014/main" id="{00000000-0008-0000-0000-00003E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40" name="Text Box 394744">
          <a:extLst>
            <a:ext uri="{FF2B5EF4-FFF2-40B4-BE49-F238E27FC236}">
              <a16:creationId xmlns="" xmlns:a16="http://schemas.microsoft.com/office/drawing/2014/main" id="{00000000-0008-0000-0000-00003F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41" name="Text Box 394360">
          <a:extLst>
            <a:ext uri="{FF2B5EF4-FFF2-40B4-BE49-F238E27FC236}">
              <a16:creationId xmlns="" xmlns:a16="http://schemas.microsoft.com/office/drawing/2014/main" id="{00000000-0008-0000-0000-000040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42" name="Text Box 394744">
          <a:extLst>
            <a:ext uri="{FF2B5EF4-FFF2-40B4-BE49-F238E27FC236}">
              <a16:creationId xmlns="" xmlns:a16="http://schemas.microsoft.com/office/drawing/2014/main" id="{00000000-0008-0000-0000-000041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43" name="Text Box 394360">
          <a:extLst>
            <a:ext uri="{FF2B5EF4-FFF2-40B4-BE49-F238E27FC236}">
              <a16:creationId xmlns="" xmlns:a16="http://schemas.microsoft.com/office/drawing/2014/main" id="{00000000-0008-0000-0000-000042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44" name="Text Box 394744">
          <a:extLst>
            <a:ext uri="{FF2B5EF4-FFF2-40B4-BE49-F238E27FC236}">
              <a16:creationId xmlns="" xmlns:a16="http://schemas.microsoft.com/office/drawing/2014/main" id="{00000000-0008-0000-0000-000043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45" name="Text Box 394360">
          <a:extLst>
            <a:ext uri="{FF2B5EF4-FFF2-40B4-BE49-F238E27FC236}">
              <a16:creationId xmlns="" xmlns:a16="http://schemas.microsoft.com/office/drawing/2014/main" id="{00000000-0008-0000-0000-000044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46" name="Text Box 394744">
          <a:extLst>
            <a:ext uri="{FF2B5EF4-FFF2-40B4-BE49-F238E27FC236}">
              <a16:creationId xmlns="" xmlns:a16="http://schemas.microsoft.com/office/drawing/2014/main" id="{00000000-0008-0000-0000-000045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47" name="Text Box 394360">
          <a:extLst>
            <a:ext uri="{FF2B5EF4-FFF2-40B4-BE49-F238E27FC236}">
              <a16:creationId xmlns="" xmlns:a16="http://schemas.microsoft.com/office/drawing/2014/main" id="{00000000-0008-0000-0000-000046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48" name="Text Box 394744">
          <a:extLst>
            <a:ext uri="{FF2B5EF4-FFF2-40B4-BE49-F238E27FC236}">
              <a16:creationId xmlns="" xmlns:a16="http://schemas.microsoft.com/office/drawing/2014/main" id="{00000000-0008-0000-0000-000047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49" name="Text Box 394360">
          <a:extLst>
            <a:ext uri="{FF2B5EF4-FFF2-40B4-BE49-F238E27FC236}">
              <a16:creationId xmlns="" xmlns:a16="http://schemas.microsoft.com/office/drawing/2014/main" id="{00000000-0008-0000-0000-000048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50" name="Text Box 394744">
          <a:extLst>
            <a:ext uri="{FF2B5EF4-FFF2-40B4-BE49-F238E27FC236}">
              <a16:creationId xmlns="" xmlns:a16="http://schemas.microsoft.com/office/drawing/2014/main" id="{00000000-0008-0000-0000-000049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51" name="Text Box 394360">
          <a:extLst>
            <a:ext uri="{FF2B5EF4-FFF2-40B4-BE49-F238E27FC236}">
              <a16:creationId xmlns="" xmlns:a16="http://schemas.microsoft.com/office/drawing/2014/main" id="{00000000-0008-0000-0000-00004A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52" name="Text Box 394744">
          <a:extLst>
            <a:ext uri="{FF2B5EF4-FFF2-40B4-BE49-F238E27FC236}">
              <a16:creationId xmlns="" xmlns:a16="http://schemas.microsoft.com/office/drawing/2014/main" id="{00000000-0008-0000-0000-00004B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53" name="Text Box 394360">
          <a:extLst>
            <a:ext uri="{FF2B5EF4-FFF2-40B4-BE49-F238E27FC236}">
              <a16:creationId xmlns="" xmlns:a16="http://schemas.microsoft.com/office/drawing/2014/main" id="{00000000-0008-0000-0000-00004C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54" name="Text Box 394744">
          <a:extLst>
            <a:ext uri="{FF2B5EF4-FFF2-40B4-BE49-F238E27FC236}">
              <a16:creationId xmlns="" xmlns:a16="http://schemas.microsoft.com/office/drawing/2014/main" id="{00000000-0008-0000-0000-00004D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55" name="Text Box 394360">
          <a:extLst>
            <a:ext uri="{FF2B5EF4-FFF2-40B4-BE49-F238E27FC236}">
              <a16:creationId xmlns="" xmlns:a16="http://schemas.microsoft.com/office/drawing/2014/main" id="{00000000-0008-0000-0000-00004E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56" name="Text Box 394744">
          <a:extLst>
            <a:ext uri="{FF2B5EF4-FFF2-40B4-BE49-F238E27FC236}">
              <a16:creationId xmlns="" xmlns:a16="http://schemas.microsoft.com/office/drawing/2014/main" id="{00000000-0008-0000-0000-00004F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57" name="Text Box 394360">
          <a:extLst>
            <a:ext uri="{FF2B5EF4-FFF2-40B4-BE49-F238E27FC236}">
              <a16:creationId xmlns="" xmlns:a16="http://schemas.microsoft.com/office/drawing/2014/main" id="{00000000-0008-0000-0000-000050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58" name="Text Box 394744">
          <a:extLst>
            <a:ext uri="{FF2B5EF4-FFF2-40B4-BE49-F238E27FC236}">
              <a16:creationId xmlns="" xmlns:a16="http://schemas.microsoft.com/office/drawing/2014/main" id="{00000000-0008-0000-0000-000051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59" name="Text Box 394360">
          <a:extLst>
            <a:ext uri="{FF2B5EF4-FFF2-40B4-BE49-F238E27FC236}">
              <a16:creationId xmlns="" xmlns:a16="http://schemas.microsoft.com/office/drawing/2014/main" id="{00000000-0008-0000-0000-000052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60" name="Text Box 394744">
          <a:extLst>
            <a:ext uri="{FF2B5EF4-FFF2-40B4-BE49-F238E27FC236}">
              <a16:creationId xmlns="" xmlns:a16="http://schemas.microsoft.com/office/drawing/2014/main" id="{00000000-0008-0000-0000-000053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61" name="Text Box 394360">
          <a:extLst>
            <a:ext uri="{FF2B5EF4-FFF2-40B4-BE49-F238E27FC236}">
              <a16:creationId xmlns="" xmlns:a16="http://schemas.microsoft.com/office/drawing/2014/main" id="{00000000-0008-0000-0000-000054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62" name="Text Box 394744">
          <a:extLst>
            <a:ext uri="{FF2B5EF4-FFF2-40B4-BE49-F238E27FC236}">
              <a16:creationId xmlns="" xmlns:a16="http://schemas.microsoft.com/office/drawing/2014/main" id="{00000000-0008-0000-0000-000055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63" name="Text Box 394360">
          <a:extLst>
            <a:ext uri="{FF2B5EF4-FFF2-40B4-BE49-F238E27FC236}">
              <a16:creationId xmlns="" xmlns:a16="http://schemas.microsoft.com/office/drawing/2014/main" id="{00000000-0008-0000-0000-000056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64" name="Text Box 394744">
          <a:extLst>
            <a:ext uri="{FF2B5EF4-FFF2-40B4-BE49-F238E27FC236}">
              <a16:creationId xmlns="" xmlns:a16="http://schemas.microsoft.com/office/drawing/2014/main" id="{00000000-0008-0000-0000-000057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65" name="Text Box 394360">
          <a:extLst>
            <a:ext uri="{FF2B5EF4-FFF2-40B4-BE49-F238E27FC236}">
              <a16:creationId xmlns="" xmlns:a16="http://schemas.microsoft.com/office/drawing/2014/main" id="{00000000-0008-0000-0000-000058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66" name="Text Box 394744">
          <a:extLst>
            <a:ext uri="{FF2B5EF4-FFF2-40B4-BE49-F238E27FC236}">
              <a16:creationId xmlns="" xmlns:a16="http://schemas.microsoft.com/office/drawing/2014/main" id="{00000000-0008-0000-0000-000059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67" name="Text Box 394360">
          <a:extLst>
            <a:ext uri="{FF2B5EF4-FFF2-40B4-BE49-F238E27FC236}">
              <a16:creationId xmlns="" xmlns:a16="http://schemas.microsoft.com/office/drawing/2014/main" id="{00000000-0008-0000-0000-00005A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68" name="Text Box 394744">
          <a:extLst>
            <a:ext uri="{FF2B5EF4-FFF2-40B4-BE49-F238E27FC236}">
              <a16:creationId xmlns="" xmlns:a16="http://schemas.microsoft.com/office/drawing/2014/main" id="{00000000-0008-0000-0000-00005B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69" name="Text Box 394360">
          <a:extLst>
            <a:ext uri="{FF2B5EF4-FFF2-40B4-BE49-F238E27FC236}">
              <a16:creationId xmlns="" xmlns:a16="http://schemas.microsoft.com/office/drawing/2014/main" id="{00000000-0008-0000-0000-00005C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70" name="Text Box 394744">
          <a:extLst>
            <a:ext uri="{FF2B5EF4-FFF2-40B4-BE49-F238E27FC236}">
              <a16:creationId xmlns="" xmlns:a16="http://schemas.microsoft.com/office/drawing/2014/main" id="{00000000-0008-0000-0000-00005D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71" name="Text Box 394360">
          <a:extLst>
            <a:ext uri="{FF2B5EF4-FFF2-40B4-BE49-F238E27FC236}">
              <a16:creationId xmlns="" xmlns:a16="http://schemas.microsoft.com/office/drawing/2014/main" id="{00000000-0008-0000-0000-00005E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72" name="Text Box 394744">
          <a:extLst>
            <a:ext uri="{FF2B5EF4-FFF2-40B4-BE49-F238E27FC236}">
              <a16:creationId xmlns="" xmlns:a16="http://schemas.microsoft.com/office/drawing/2014/main" id="{00000000-0008-0000-0000-00005F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73" name="Text Box 394360">
          <a:extLst>
            <a:ext uri="{FF2B5EF4-FFF2-40B4-BE49-F238E27FC236}">
              <a16:creationId xmlns="" xmlns:a16="http://schemas.microsoft.com/office/drawing/2014/main" id="{00000000-0008-0000-0000-000060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74" name="Text Box 394744">
          <a:extLst>
            <a:ext uri="{FF2B5EF4-FFF2-40B4-BE49-F238E27FC236}">
              <a16:creationId xmlns="" xmlns:a16="http://schemas.microsoft.com/office/drawing/2014/main" id="{00000000-0008-0000-0000-000061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75" name="Text Box 394360">
          <a:extLst>
            <a:ext uri="{FF2B5EF4-FFF2-40B4-BE49-F238E27FC236}">
              <a16:creationId xmlns="" xmlns:a16="http://schemas.microsoft.com/office/drawing/2014/main" id="{00000000-0008-0000-0000-000062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76" name="Text Box 394744">
          <a:extLst>
            <a:ext uri="{FF2B5EF4-FFF2-40B4-BE49-F238E27FC236}">
              <a16:creationId xmlns="" xmlns:a16="http://schemas.microsoft.com/office/drawing/2014/main" id="{00000000-0008-0000-0000-000063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77" name="Text Box 394360">
          <a:extLst>
            <a:ext uri="{FF2B5EF4-FFF2-40B4-BE49-F238E27FC236}">
              <a16:creationId xmlns="" xmlns:a16="http://schemas.microsoft.com/office/drawing/2014/main" id="{00000000-0008-0000-0000-000064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78" name="Text Box 394744">
          <a:extLst>
            <a:ext uri="{FF2B5EF4-FFF2-40B4-BE49-F238E27FC236}">
              <a16:creationId xmlns="" xmlns:a16="http://schemas.microsoft.com/office/drawing/2014/main" id="{00000000-0008-0000-0000-000065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79" name="Text Box 394360">
          <a:extLst>
            <a:ext uri="{FF2B5EF4-FFF2-40B4-BE49-F238E27FC236}">
              <a16:creationId xmlns="" xmlns:a16="http://schemas.microsoft.com/office/drawing/2014/main" id="{00000000-0008-0000-0000-000066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80" name="Text Box 394744">
          <a:extLst>
            <a:ext uri="{FF2B5EF4-FFF2-40B4-BE49-F238E27FC236}">
              <a16:creationId xmlns="" xmlns:a16="http://schemas.microsoft.com/office/drawing/2014/main" id="{00000000-0008-0000-0000-000067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81" name="Text Box 394360">
          <a:extLst>
            <a:ext uri="{FF2B5EF4-FFF2-40B4-BE49-F238E27FC236}">
              <a16:creationId xmlns="" xmlns:a16="http://schemas.microsoft.com/office/drawing/2014/main" id="{00000000-0008-0000-0000-000068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82" name="Text Box 394744">
          <a:extLst>
            <a:ext uri="{FF2B5EF4-FFF2-40B4-BE49-F238E27FC236}">
              <a16:creationId xmlns="" xmlns:a16="http://schemas.microsoft.com/office/drawing/2014/main" id="{00000000-0008-0000-0000-000069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83" name="Text Box 394360">
          <a:extLst>
            <a:ext uri="{FF2B5EF4-FFF2-40B4-BE49-F238E27FC236}">
              <a16:creationId xmlns="" xmlns:a16="http://schemas.microsoft.com/office/drawing/2014/main" id="{00000000-0008-0000-0000-00006A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84" name="Text Box 394744">
          <a:extLst>
            <a:ext uri="{FF2B5EF4-FFF2-40B4-BE49-F238E27FC236}">
              <a16:creationId xmlns="" xmlns:a16="http://schemas.microsoft.com/office/drawing/2014/main" id="{00000000-0008-0000-0000-00006B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85" name="Text Box 394360">
          <a:extLst>
            <a:ext uri="{FF2B5EF4-FFF2-40B4-BE49-F238E27FC236}">
              <a16:creationId xmlns="" xmlns:a16="http://schemas.microsoft.com/office/drawing/2014/main" id="{00000000-0008-0000-0000-00006C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86" name="Text Box 394744">
          <a:extLst>
            <a:ext uri="{FF2B5EF4-FFF2-40B4-BE49-F238E27FC236}">
              <a16:creationId xmlns="" xmlns:a16="http://schemas.microsoft.com/office/drawing/2014/main" id="{00000000-0008-0000-0000-00006D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87" name="Text Box 394360">
          <a:extLst>
            <a:ext uri="{FF2B5EF4-FFF2-40B4-BE49-F238E27FC236}">
              <a16:creationId xmlns="" xmlns:a16="http://schemas.microsoft.com/office/drawing/2014/main" id="{00000000-0008-0000-0000-00006E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88" name="Text Box 394744">
          <a:extLst>
            <a:ext uri="{FF2B5EF4-FFF2-40B4-BE49-F238E27FC236}">
              <a16:creationId xmlns="" xmlns:a16="http://schemas.microsoft.com/office/drawing/2014/main" id="{00000000-0008-0000-0000-00006F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89" name="Text Box 394360">
          <a:extLst>
            <a:ext uri="{FF2B5EF4-FFF2-40B4-BE49-F238E27FC236}">
              <a16:creationId xmlns="" xmlns:a16="http://schemas.microsoft.com/office/drawing/2014/main" id="{00000000-0008-0000-0000-000070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90" name="Text Box 394744">
          <a:extLst>
            <a:ext uri="{FF2B5EF4-FFF2-40B4-BE49-F238E27FC236}">
              <a16:creationId xmlns="" xmlns:a16="http://schemas.microsoft.com/office/drawing/2014/main" id="{00000000-0008-0000-0000-000071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91" name="Text Box 394360">
          <a:extLst>
            <a:ext uri="{FF2B5EF4-FFF2-40B4-BE49-F238E27FC236}">
              <a16:creationId xmlns="" xmlns:a16="http://schemas.microsoft.com/office/drawing/2014/main" id="{00000000-0008-0000-0000-000072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92" name="Text Box 394744">
          <a:extLst>
            <a:ext uri="{FF2B5EF4-FFF2-40B4-BE49-F238E27FC236}">
              <a16:creationId xmlns="" xmlns:a16="http://schemas.microsoft.com/office/drawing/2014/main" id="{00000000-0008-0000-0000-000073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93" name="Text Box 394360">
          <a:extLst>
            <a:ext uri="{FF2B5EF4-FFF2-40B4-BE49-F238E27FC236}">
              <a16:creationId xmlns="" xmlns:a16="http://schemas.microsoft.com/office/drawing/2014/main" id="{00000000-0008-0000-0000-000074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94" name="Text Box 394744">
          <a:extLst>
            <a:ext uri="{FF2B5EF4-FFF2-40B4-BE49-F238E27FC236}">
              <a16:creationId xmlns="" xmlns:a16="http://schemas.microsoft.com/office/drawing/2014/main" id="{00000000-0008-0000-0000-000075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95" name="Text Box 394360">
          <a:extLst>
            <a:ext uri="{FF2B5EF4-FFF2-40B4-BE49-F238E27FC236}">
              <a16:creationId xmlns="" xmlns:a16="http://schemas.microsoft.com/office/drawing/2014/main" id="{00000000-0008-0000-0000-000076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96" name="Text Box 394744">
          <a:extLst>
            <a:ext uri="{FF2B5EF4-FFF2-40B4-BE49-F238E27FC236}">
              <a16:creationId xmlns="" xmlns:a16="http://schemas.microsoft.com/office/drawing/2014/main" id="{00000000-0008-0000-0000-000077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97" name="Text Box 394360">
          <a:extLst>
            <a:ext uri="{FF2B5EF4-FFF2-40B4-BE49-F238E27FC236}">
              <a16:creationId xmlns="" xmlns:a16="http://schemas.microsoft.com/office/drawing/2014/main" id="{00000000-0008-0000-0000-000078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398" name="Text Box 394744">
          <a:extLst>
            <a:ext uri="{FF2B5EF4-FFF2-40B4-BE49-F238E27FC236}">
              <a16:creationId xmlns="" xmlns:a16="http://schemas.microsoft.com/office/drawing/2014/main" id="{00000000-0008-0000-0000-000079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399" name="Text Box 394360">
          <a:extLst>
            <a:ext uri="{FF2B5EF4-FFF2-40B4-BE49-F238E27FC236}">
              <a16:creationId xmlns="" xmlns:a16="http://schemas.microsoft.com/office/drawing/2014/main" id="{00000000-0008-0000-0000-00007A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400" name="Text Box 394744">
          <a:extLst>
            <a:ext uri="{FF2B5EF4-FFF2-40B4-BE49-F238E27FC236}">
              <a16:creationId xmlns="" xmlns:a16="http://schemas.microsoft.com/office/drawing/2014/main" id="{00000000-0008-0000-0000-00007B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401" name="Text Box 394360">
          <a:extLst>
            <a:ext uri="{FF2B5EF4-FFF2-40B4-BE49-F238E27FC236}">
              <a16:creationId xmlns="" xmlns:a16="http://schemas.microsoft.com/office/drawing/2014/main" id="{00000000-0008-0000-0000-00007C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402" name="Text Box 394744">
          <a:extLst>
            <a:ext uri="{FF2B5EF4-FFF2-40B4-BE49-F238E27FC236}">
              <a16:creationId xmlns="" xmlns:a16="http://schemas.microsoft.com/office/drawing/2014/main" id="{00000000-0008-0000-0000-00007D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403" name="Text Box 394360">
          <a:extLst>
            <a:ext uri="{FF2B5EF4-FFF2-40B4-BE49-F238E27FC236}">
              <a16:creationId xmlns="" xmlns:a16="http://schemas.microsoft.com/office/drawing/2014/main" id="{00000000-0008-0000-0000-00007E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404" name="Text Box 394744">
          <a:extLst>
            <a:ext uri="{FF2B5EF4-FFF2-40B4-BE49-F238E27FC236}">
              <a16:creationId xmlns="" xmlns:a16="http://schemas.microsoft.com/office/drawing/2014/main" id="{00000000-0008-0000-0000-00007F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05"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06"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07"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08"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09"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10"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11"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12"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13"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14"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15"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16"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17"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18"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19"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20"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21"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22"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23"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24"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25"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26"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27"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28"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429"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430"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431"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432"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433"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0"/>
    <xdr:sp macro="" textlink="">
      <xdr:nvSpPr>
        <xdr:cNvPr id="4434"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922020" y="481755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35"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36"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37"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38"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39"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40"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41"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42"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43"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44"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45"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46"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47"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48"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49"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50"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51"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52"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53"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54"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55"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56"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57"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58"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59"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60"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61"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62"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63"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64"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65"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66"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67"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68"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69"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70"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71"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72"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73"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74"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75"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76"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77"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78"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79"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80"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81"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82"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83"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84"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85"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86"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87"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88"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89"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90"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91"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92"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93"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494"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95"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96"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97"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98"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499"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00"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01"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02"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03"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04"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05"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06"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507" name="Text Box 394744">
          <a:extLst>
            <a:ext uri="{FF2B5EF4-FFF2-40B4-BE49-F238E27FC236}">
              <a16:creationId xmlns="" xmlns:a16="http://schemas.microsoft.com/office/drawing/2014/main" id="{00000000-0008-0000-0000-0000E6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508" name="Text Box 394360">
          <a:extLst>
            <a:ext uri="{FF2B5EF4-FFF2-40B4-BE49-F238E27FC236}">
              <a16:creationId xmlns="" xmlns:a16="http://schemas.microsoft.com/office/drawing/2014/main" id="{00000000-0008-0000-0000-0000E7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509" name="Text Box 394744">
          <a:extLst>
            <a:ext uri="{FF2B5EF4-FFF2-40B4-BE49-F238E27FC236}">
              <a16:creationId xmlns="" xmlns:a16="http://schemas.microsoft.com/office/drawing/2014/main" id="{00000000-0008-0000-0000-0000E8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510" name="Text Box 394360">
          <a:extLst>
            <a:ext uri="{FF2B5EF4-FFF2-40B4-BE49-F238E27FC236}">
              <a16:creationId xmlns="" xmlns:a16="http://schemas.microsoft.com/office/drawing/2014/main" id="{00000000-0008-0000-0000-0000E9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511" name="Text Box 394744">
          <a:extLst>
            <a:ext uri="{FF2B5EF4-FFF2-40B4-BE49-F238E27FC236}">
              <a16:creationId xmlns="" xmlns:a16="http://schemas.microsoft.com/office/drawing/2014/main" id="{00000000-0008-0000-0000-0000EA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512" name="Text Box 394360">
          <a:extLst>
            <a:ext uri="{FF2B5EF4-FFF2-40B4-BE49-F238E27FC236}">
              <a16:creationId xmlns="" xmlns:a16="http://schemas.microsoft.com/office/drawing/2014/main" id="{00000000-0008-0000-0000-0000EB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513" name="Text Box 394744">
          <a:extLst>
            <a:ext uri="{FF2B5EF4-FFF2-40B4-BE49-F238E27FC236}">
              <a16:creationId xmlns="" xmlns:a16="http://schemas.microsoft.com/office/drawing/2014/main" id="{00000000-0008-0000-0000-0000EC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514" name="Text Box 394360">
          <a:extLst>
            <a:ext uri="{FF2B5EF4-FFF2-40B4-BE49-F238E27FC236}">
              <a16:creationId xmlns="" xmlns:a16="http://schemas.microsoft.com/office/drawing/2014/main" id="{00000000-0008-0000-0000-0000ED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515" name="Text Box 394744">
          <a:extLst>
            <a:ext uri="{FF2B5EF4-FFF2-40B4-BE49-F238E27FC236}">
              <a16:creationId xmlns="" xmlns:a16="http://schemas.microsoft.com/office/drawing/2014/main" id="{00000000-0008-0000-0000-0000EE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516" name="Text Box 394360">
          <a:extLst>
            <a:ext uri="{FF2B5EF4-FFF2-40B4-BE49-F238E27FC236}">
              <a16:creationId xmlns="" xmlns:a16="http://schemas.microsoft.com/office/drawing/2014/main" id="{00000000-0008-0000-0000-0000EF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517" name="Text Box 394744">
          <a:extLst>
            <a:ext uri="{FF2B5EF4-FFF2-40B4-BE49-F238E27FC236}">
              <a16:creationId xmlns="" xmlns:a16="http://schemas.microsoft.com/office/drawing/2014/main" id="{00000000-0008-0000-0000-0000F0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518" name="Text Box 394360">
          <a:extLst>
            <a:ext uri="{FF2B5EF4-FFF2-40B4-BE49-F238E27FC236}">
              <a16:creationId xmlns="" xmlns:a16="http://schemas.microsoft.com/office/drawing/2014/main" id="{00000000-0008-0000-0000-0000F1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519" name="Text Box 394744">
          <a:extLst>
            <a:ext uri="{FF2B5EF4-FFF2-40B4-BE49-F238E27FC236}">
              <a16:creationId xmlns="" xmlns:a16="http://schemas.microsoft.com/office/drawing/2014/main" id="{00000000-0008-0000-0000-0000F2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520" name="Text Box 394360">
          <a:extLst>
            <a:ext uri="{FF2B5EF4-FFF2-40B4-BE49-F238E27FC236}">
              <a16:creationId xmlns="" xmlns:a16="http://schemas.microsoft.com/office/drawing/2014/main" id="{00000000-0008-0000-0000-0000F3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521" name="Text Box 394744">
          <a:extLst>
            <a:ext uri="{FF2B5EF4-FFF2-40B4-BE49-F238E27FC236}">
              <a16:creationId xmlns="" xmlns:a16="http://schemas.microsoft.com/office/drawing/2014/main" id="{00000000-0008-0000-0000-0000F4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522" name="Text Box 394360">
          <a:extLst>
            <a:ext uri="{FF2B5EF4-FFF2-40B4-BE49-F238E27FC236}">
              <a16:creationId xmlns="" xmlns:a16="http://schemas.microsoft.com/office/drawing/2014/main" id="{00000000-0008-0000-0000-0000F5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2326"/>
    <xdr:sp macro="" textlink="">
      <xdr:nvSpPr>
        <xdr:cNvPr id="4523" name="Text Box 394744">
          <a:extLst>
            <a:ext uri="{FF2B5EF4-FFF2-40B4-BE49-F238E27FC236}">
              <a16:creationId xmlns="" xmlns:a16="http://schemas.microsoft.com/office/drawing/2014/main" id="{00000000-0008-0000-0000-0000F6050000}"/>
            </a:ext>
          </a:extLst>
        </xdr:cNvPr>
        <xdr:cNvSpPr txBox="1">
          <a:spLocks noChangeArrowheads="1"/>
        </xdr:cNvSpPr>
      </xdr:nvSpPr>
      <xdr:spPr bwMode="auto">
        <a:xfrm>
          <a:off x="922020" y="573252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524" name="Text Box 394360">
          <a:extLst>
            <a:ext uri="{FF2B5EF4-FFF2-40B4-BE49-F238E27FC236}">
              <a16:creationId xmlns="" xmlns:a16="http://schemas.microsoft.com/office/drawing/2014/main" id="{00000000-0008-0000-0000-0000F7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525" name="Text Box 394744">
          <a:extLst>
            <a:ext uri="{FF2B5EF4-FFF2-40B4-BE49-F238E27FC236}">
              <a16:creationId xmlns="" xmlns:a16="http://schemas.microsoft.com/office/drawing/2014/main" id="{00000000-0008-0000-0000-0000F8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526" name="Text Box 394360">
          <a:extLst>
            <a:ext uri="{FF2B5EF4-FFF2-40B4-BE49-F238E27FC236}">
              <a16:creationId xmlns="" xmlns:a16="http://schemas.microsoft.com/office/drawing/2014/main" id="{00000000-0008-0000-0000-0000F9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527" name="Text Box 394744">
          <a:extLst>
            <a:ext uri="{FF2B5EF4-FFF2-40B4-BE49-F238E27FC236}">
              <a16:creationId xmlns="" xmlns:a16="http://schemas.microsoft.com/office/drawing/2014/main" id="{00000000-0008-0000-0000-0000FA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528" name="Text Box 394360">
          <a:extLst>
            <a:ext uri="{FF2B5EF4-FFF2-40B4-BE49-F238E27FC236}">
              <a16:creationId xmlns="" xmlns:a16="http://schemas.microsoft.com/office/drawing/2014/main" id="{00000000-0008-0000-0000-0000FB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0</xdr:rowOff>
    </xdr:from>
    <xdr:ext cx="57150" cy="81461"/>
    <xdr:sp macro="" textlink="">
      <xdr:nvSpPr>
        <xdr:cNvPr id="4529" name="Text Box 394744">
          <a:extLst>
            <a:ext uri="{FF2B5EF4-FFF2-40B4-BE49-F238E27FC236}">
              <a16:creationId xmlns="" xmlns:a16="http://schemas.microsoft.com/office/drawing/2014/main" id="{00000000-0008-0000-0000-0000FC050000}"/>
            </a:ext>
          </a:extLst>
        </xdr:cNvPr>
        <xdr:cNvSpPr txBox="1">
          <a:spLocks noChangeArrowheads="1"/>
        </xdr:cNvSpPr>
      </xdr:nvSpPr>
      <xdr:spPr bwMode="auto">
        <a:xfrm>
          <a:off x="922020" y="573252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30"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31"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32"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33"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34"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35"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36"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37"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38"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39"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40"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41"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42"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43"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44"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45"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46"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47"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48"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49"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50"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51"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52"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53"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54"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55"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56"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57"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58"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59"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60"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61"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62"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63"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64"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65"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66"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67"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68"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69"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70"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2326"/>
    <xdr:sp macro="" textlink="">
      <xdr:nvSpPr>
        <xdr:cNvPr id="4571"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22020" y="481755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72"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73"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74"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75"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76"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150</xdr:row>
      <xdr:rowOff>1990725</xdr:rowOff>
    </xdr:from>
    <xdr:ext cx="57150" cy="81461"/>
    <xdr:sp macro="" textlink="">
      <xdr:nvSpPr>
        <xdr:cNvPr id="4577"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22020" y="481755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578" name="Text Box 394360">
          <a:extLst>
            <a:ext uri="{FF2B5EF4-FFF2-40B4-BE49-F238E27FC236}">
              <a16:creationId xmlns="" xmlns:a16="http://schemas.microsoft.com/office/drawing/2014/main" id="{00000000-0008-0000-0000-0000A809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579" name="Text Box 394744">
          <a:extLst>
            <a:ext uri="{FF2B5EF4-FFF2-40B4-BE49-F238E27FC236}">
              <a16:creationId xmlns="" xmlns:a16="http://schemas.microsoft.com/office/drawing/2014/main" id="{00000000-0008-0000-0000-0000A909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580" name="Text Box 394360">
          <a:extLst>
            <a:ext uri="{FF2B5EF4-FFF2-40B4-BE49-F238E27FC236}">
              <a16:creationId xmlns="" xmlns:a16="http://schemas.microsoft.com/office/drawing/2014/main" id="{00000000-0008-0000-0000-0000AA09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581" name="Text Box 394744">
          <a:extLst>
            <a:ext uri="{FF2B5EF4-FFF2-40B4-BE49-F238E27FC236}">
              <a16:creationId xmlns="" xmlns:a16="http://schemas.microsoft.com/office/drawing/2014/main" id="{00000000-0008-0000-0000-0000AB09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582" name="Text Box 394360">
          <a:extLst>
            <a:ext uri="{FF2B5EF4-FFF2-40B4-BE49-F238E27FC236}">
              <a16:creationId xmlns="" xmlns:a16="http://schemas.microsoft.com/office/drawing/2014/main" id="{00000000-0008-0000-0000-0000AC09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583" name="Text Box 394744">
          <a:extLst>
            <a:ext uri="{FF2B5EF4-FFF2-40B4-BE49-F238E27FC236}">
              <a16:creationId xmlns="" xmlns:a16="http://schemas.microsoft.com/office/drawing/2014/main" id="{00000000-0008-0000-0000-0000AD09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584" name="Text Box 394360">
          <a:extLst>
            <a:ext uri="{FF2B5EF4-FFF2-40B4-BE49-F238E27FC236}">
              <a16:creationId xmlns="" xmlns:a16="http://schemas.microsoft.com/office/drawing/2014/main" id="{00000000-0008-0000-0000-0000AE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585" name="Text Box 394744">
          <a:extLst>
            <a:ext uri="{FF2B5EF4-FFF2-40B4-BE49-F238E27FC236}">
              <a16:creationId xmlns="" xmlns:a16="http://schemas.microsoft.com/office/drawing/2014/main" id="{00000000-0008-0000-0000-0000AF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586" name="Text Box 394360">
          <a:extLst>
            <a:ext uri="{FF2B5EF4-FFF2-40B4-BE49-F238E27FC236}">
              <a16:creationId xmlns="" xmlns:a16="http://schemas.microsoft.com/office/drawing/2014/main" id="{00000000-0008-0000-0000-0000B0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587" name="Text Box 394744">
          <a:extLst>
            <a:ext uri="{FF2B5EF4-FFF2-40B4-BE49-F238E27FC236}">
              <a16:creationId xmlns="" xmlns:a16="http://schemas.microsoft.com/office/drawing/2014/main" id="{00000000-0008-0000-0000-0000B1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588" name="Text Box 394360">
          <a:extLst>
            <a:ext uri="{FF2B5EF4-FFF2-40B4-BE49-F238E27FC236}">
              <a16:creationId xmlns="" xmlns:a16="http://schemas.microsoft.com/office/drawing/2014/main" id="{00000000-0008-0000-0000-0000B2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589" name="Text Box 394744">
          <a:extLst>
            <a:ext uri="{FF2B5EF4-FFF2-40B4-BE49-F238E27FC236}">
              <a16:creationId xmlns="" xmlns:a16="http://schemas.microsoft.com/office/drawing/2014/main" id="{00000000-0008-0000-0000-0000B3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590" name="Text Box 394360">
          <a:extLst>
            <a:ext uri="{FF2B5EF4-FFF2-40B4-BE49-F238E27FC236}">
              <a16:creationId xmlns="" xmlns:a16="http://schemas.microsoft.com/office/drawing/2014/main" id="{00000000-0008-0000-0000-0000B4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591" name="Text Box 394744">
          <a:extLst>
            <a:ext uri="{FF2B5EF4-FFF2-40B4-BE49-F238E27FC236}">
              <a16:creationId xmlns="" xmlns:a16="http://schemas.microsoft.com/office/drawing/2014/main" id="{00000000-0008-0000-0000-0000B5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592" name="Text Box 394360">
          <a:extLst>
            <a:ext uri="{FF2B5EF4-FFF2-40B4-BE49-F238E27FC236}">
              <a16:creationId xmlns="" xmlns:a16="http://schemas.microsoft.com/office/drawing/2014/main" id="{00000000-0008-0000-0000-0000B6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593" name="Text Box 394744">
          <a:extLst>
            <a:ext uri="{FF2B5EF4-FFF2-40B4-BE49-F238E27FC236}">
              <a16:creationId xmlns="" xmlns:a16="http://schemas.microsoft.com/office/drawing/2014/main" id="{00000000-0008-0000-0000-0000B7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594" name="Text Box 394360">
          <a:extLst>
            <a:ext uri="{FF2B5EF4-FFF2-40B4-BE49-F238E27FC236}">
              <a16:creationId xmlns="" xmlns:a16="http://schemas.microsoft.com/office/drawing/2014/main" id="{00000000-0008-0000-0000-0000B8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595" name="Text Box 394744">
          <a:extLst>
            <a:ext uri="{FF2B5EF4-FFF2-40B4-BE49-F238E27FC236}">
              <a16:creationId xmlns="" xmlns:a16="http://schemas.microsoft.com/office/drawing/2014/main" id="{00000000-0008-0000-0000-0000B9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596" name="Text Box 394360">
          <a:extLst>
            <a:ext uri="{FF2B5EF4-FFF2-40B4-BE49-F238E27FC236}">
              <a16:creationId xmlns="" xmlns:a16="http://schemas.microsoft.com/office/drawing/2014/main" id="{00000000-0008-0000-0000-0000BA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597" name="Text Box 394744">
          <a:extLst>
            <a:ext uri="{FF2B5EF4-FFF2-40B4-BE49-F238E27FC236}">
              <a16:creationId xmlns="" xmlns:a16="http://schemas.microsoft.com/office/drawing/2014/main" id="{00000000-0008-0000-0000-0000BB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598" name="Text Box 394360">
          <a:extLst>
            <a:ext uri="{FF2B5EF4-FFF2-40B4-BE49-F238E27FC236}">
              <a16:creationId xmlns="" xmlns:a16="http://schemas.microsoft.com/office/drawing/2014/main" id="{00000000-0008-0000-0000-0000BC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599" name="Text Box 394744">
          <a:extLst>
            <a:ext uri="{FF2B5EF4-FFF2-40B4-BE49-F238E27FC236}">
              <a16:creationId xmlns="" xmlns:a16="http://schemas.microsoft.com/office/drawing/2014/main" id="{00000000-0008-0000-0000-0000BD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00" name="Text Box 394360">
          <a:extLst>
            <a:ext uri="{FF2B5EF4-FFF2-40B4-BE49-F238E27FC236}">
              <a16:creationId xmlns="" xmlns:a16="http://schemas.microsoft.com/office/drawing/2014/main" id="{00000000-0008-0000-0000-0000BE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01" name="Text Box 394744">
          <a:extLst>
            <a:ext uri="{FF2B5EF4-FFF2-40B4-BE49-F238E27FC236}">
              <a16:creationId xmlns="" xmlns:a16="http://schemas.microsoft.com/office/drawing/2014/main" id="{00000000-0008-0000-0000-0000BF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02" name="Text Box 394360">
          <a:extLst>
            <a:ext uri="{FF2B5EF4-FFF2-40B4-BE49-F238E27FC236}">
              <a16:creationId xmlns="" xmlns:a16="http://schemas.microsoft.com/office/drawing/2014/main" id="{00000000-0008-0000-0000-0000C0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03" name="Text Box 394744">
          <a:extLst>
            <a:ext uri="{FF2B5EF4-FFF2-40B4-BE49-F238E27FC236}">
              <a16:creationId xmlns="" xmlns:a16="http://schemas.microsoft.com/office/drawing/2014/main" id="{00000000-0008-0000-0000-0000C1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04" name="Text Box 394360">
          <a:extLst>
            <a:ext uri="{FF2B5EF4-FFF2-40B4-BE49-F238E27FC236}">
              <a16:creationId xmlns="" xmlns:a16="http://schemas.microsoft.com/office/drawing/2014/main" id="{00000000-0008-0000-0000-0000C2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05" name="Text Box 394744">
          <a:extLst>
            <a:ext uri="{FF2B5EF4-FFF2-40B4-BE49-F238E27FC236}">
              <a16:creationId xmlns="" xmlns:a16="http://schemas.microsoft.com/office/drawing/2014/main" id="{00000000-0008-0000-0000-0000C3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06" name="Text Box 394360">
          <a:extLst>
            <a:ext uri="{FF2B5EF4-FFF2-40B4-BE49-F238E27FC236}">
              <a16:creationId xmlns="" xmlns:a16="http://schemas.microsoft.com/office/drawing/2014/main" id="{00000000-0008-0000-0000-0000C4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07" name="Text Box 394744">
          <a:extLst>
            <a:ext uri="{FF2B5EF4-FFF2-40B4-BE49-F238E27FC236}">
              <a16:creationId xmlns="" xmlns:a16="http://schemas.microsoft.com/office/drawing/2014/main" id="{00000000-0008-0000-0000-0000C5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08" name="Text Box 394360">
          <a:extLst>
            <a:ext uri="{FF2B5EF4-FFF2-40B4-BE49-F238E27FC236}">
              <a16:creationId xmlns="" xmlns:a16="http://schemas.microsoft.com/office/drawing/2014/main" id="{00000000-0008-0000-0000-0000C6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09" name="Text Box 394744">
          <a:extLst>
            <a:ext uri="{FF2B5EF4-FFF2-40B4-BE49-F238E27FC236}">
              <a16:creationId xmlns="" xmlns:a16="http://schemas.microsoft.com/office/drawing/2014/main" id="{00000000-0008-0000-0000-0000C7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10" name="Text Box 394360">
          <a:extLst>
            <a:ext uri="{FF2B5EF4-FFF2-40B4-BE49-F238E27FC236}">
              <a16:creationId xmlns="" xmlns:a16="http://schemas.microsoft.com/office/drawing/2014/main" id="{00000000-0008-0000-0000-0000C8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11" name="Text Box 394744">
          <a:extLst>
            <a:ext uri="{FF2B5EF4-FFF2-40B4-BE49-F238E27FC236}">
              <a16:creationId xmlns="" xmlns:a16="http://schemas.microsoft.com/office/drawing/2014/main" id="{00000000-0008-0000-0000-0000C9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12" name="Text Box 394360">
          <a:extLst>
            <a:ext uri="{FF2B5EF4-FFF2-40B4-BE49-F238E27FC236}">
              <a16:creationId xmlns="" xmlns:a16="http://schemas.microsoft.com/office/drawing/2014/main" id="{00000000-0008-0000-0000-0000CA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13" name="Text Box 394744">
          <a:extLst>
            <a:ext uri="{FF2B5EF4-FFF2-40B4-BE49-F238E27FC236}">
              <a16:creationId xmlns="" xmlns:a16="http://schemas.microsoft.com/office/drawing/2014/main" id="{00000000-0008-0000-0000-0000CB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14" name="Text Box 394360">
          <a:extLst>
            <a:ext uri="{FF2B5EF4-FFF2-40B4-BE49-F238E27FC236}">
              <a16:creationId xmlns="" xmlns:a16="http://schemas.microsoft.com/office/drawing/2014/main" id="{00000000-0008-0000-0000-0000CC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15" name="Text Box 394744">
          <a:extLst>
            <a:ext uri="{FF2B5EF4-FFF2-40B4-BE49-F238E27FC236}">
              <a16:creationId xmlns="" xmlns:a16="http://schemas.microsoft.com/office/drawing/2014/main" id="{00000000-0008-0000-0000-0000CD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16" name="Text Box 394360">
          <a:extLst>
            <a:ext uri="{FF2B5EF4-FFF2-40B4-BE49-F238E27FC236}">
              <a16:creationId xmlns="" xmlns:a16="http://schemas.microsoft.com/office/drawing/2014/main" id="{00000000-0008-0000-0000-0000CE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17" name="Text Box 394744">
          <a:extLst>
            <a:ext uri="{FF2B5EF4-FFF2-40B4-BE49-F238E27FC236}">
              <a16:creationId xmlns="" xmlns:a16="http://schemas.microsoft.com/office/drawing/2014/main" id="{00000000-0008-0000-0000-0000CF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18" name="Text Box 394360">
          <a:extLst>
            <a:ext uri="{FF2B5EF4-FFF2-40B4-BE49-F238E27FC236}">
              <a16:creationId xmlns="" xmlns:a16="http://schemas.microsoft.com/office/drawing/2014/main" id="{00000000-0008-0000-0000-0000D0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19" name="Text Box 394744">
          <a:extLst>
            <a:ext uri="{FF2B5EF4-FFF2-40B4-BE49-F238E27FC236}">
              <a16:creationId xmlns="" xmlns:a16="http://schemas.microsoft.com/office/drawing/2014/main" id="{00000000-0008-0000-0000-0000D1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20" name="Text Box 394360">
          <a:extLst>
            <a:ext uri="{FF2B5EF4-FFF2-40B4-BE49-F238E27FC236}">
              <a16:creationId xmlns="" xmlns:a16="http://schemas.microsoft.com/office/drawing/2014/main" id="{00000000-0008-0000-0000-0000D2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21" name="Text Box 394744">
          <a:extLst>
            <a:ext uri="{FF2B5EF4-FFF2-40B4-BE49-F238E27FC236}">
              <a16:creationId xmlns="" xmlns:a16="http://schemas.microsoft.com/office/drawing/2014/main" id="{00000000-0008-0000-0000-0000D3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22" name="Text Box 394360">
          <a:extLst>
            <a:ext uri="{FF2B5EF4-FFF2-40B4-BE49-F238E27FC236}">
              <a16:creationId xmlns="" xmlns:a16="http://schemas.microsoft.com/office/drawing/2014/main" id="{00000000-0008-0000-0000-0000D4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23" name="Text Box 394744">
          <a:extLst>
            <a:ext uri="{FF2B5EF4-FFF2-40B4-BE49-F238E27FC236}">
              <a16:creationId xmlns="" xmlns:a16="http://schemas.microsoft.com/office/drawing/2014/main" id="{00000000-0008-0000-0000-0000D5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24" name="Text Box 394360">
          <a:extLst>
            <a:ext uri="{FF2B5EF4-FFF2-40B4-BE49-F238E27FC236}">
              <a16:creationId xmlns="" xmlns:a16="http://schemas.microsoft.com/office/drawing/2014/main" id="{00000000-0008-0000-0000-0000D6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25" name="Text Box 394744">
          <a:extLst>
            <a:ext uri="{FF2B5EF4-FFF2-40B4-BE49-F238E27FC236}">
              <a16:creationId xmlns="" xmlns:a16="http://schemas.microsoft.com/office/drawing/2014/main" id="{00000000-0008-0000-0000-0000D7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26" name="Text Box 394360">
          <a:extLst>
            <a:ext uri="{FF2B5EF4-FFF2-40B4-BE49-F238E27FC236}">
              <a16:creationId xmlns="" xmlns:a16="http://schemas.microsoft.com/office/drawing/2014/main" id="{00000000-0008-0000-0000-0000D8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27" name="Text Box 394744">
          <a:extLst>
            <a:ext uri="{FF2B5EF4-FFF2-40B4-BE49-F238E27FC236}">
              <a16:creationId xmlns="" xmlns:a16="http://schemas.microsoft.com/office/drawing/2014/main" id="{00000000-0008-0000-0000-0000D9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28" name="Text Box 394360">
          <a:extLst>
            <a:ext uri="{FF2B5EF4-FFF2-40B4-BE49-F238E27FC236}">
              <a16:creationId xmlns="" xmlns:a16="http://schemas.microsoft.com/office/drawing/2014/main" id="{00000000-0008-0000-0000-0000DA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29" name="Text Box 394744">
          <a:extLst>
            <a:ext uri="{FF2B5EF4-FFF2-40B4-BE49-F238E27FC236}">
              <a16:creationId xmlns="" xmlns:a16="http://schemas.microsoft.com/office/drawing/2014/main" id="{00000000-0008-0000-0000-0000DB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30" name="Text Box 394360">
          <a:extLst>
            <a:ext uri="{FF2B5EF4-FFF2-40B4-BE49-F238E27FC236}">
              <a16:creationId xmlns="" xmlns:a16="http://schemas.microsoft.com/office/drawing/2014/main" id="{00000000-0008-0000-0000-0000DC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31" name="Text Box 394744">
          <a:extLst>
            <a:ext uri="{FF2B5EF4-FFF2-40B4-BE49-F238E27FC236}">
              <a16:creationId xmlns="" xmlns:a16="http://schemas.microsoft.com/office/drawing/2014/main" id="{00000000-0008-0000-0000-0000DD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32" name="Text Box 394360">
          <a:extLst>
            <a:ext uri="{FF2B5EF4-FFF2-40B4-BE49-F238E27FC236}">
              <a16:creationId xmlns="" xmlns:a16="http://schemas.microsoft.com/office/drawing/2014/main" id="{00000000-0008-0000-0000-0000DE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33" name="Text Box 394744">
          <a:extLst>
            <a:ext uri="{FF2B5EF4-FFF2-40B4-BE49-F238E27FC236}">
              <a16:creationId xmlns="" xmlns:a16="http://schemas.microsoft.com/office/drawing/2014/main" id="{00000000-0008-0000-0000-0000DF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34" name="Text Box 394360">
          <a:extLst>
            <a:ext uri="{FF2B5EF4-FFF2-40B4-BE49-F238E27FC236}">
              <a16:creationId xmlns="" xmlns:a16="http://schemas.microsoft.com/office/drawing/2014/main" id="{00000000-0008-0000-0000-0000E0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35" name="Text Box 394744">
          <a:extLst>
            <a:ext uri="{FF2B5EF4-FFF2-40B4-BE49-F238E27FC236}">
              <a16:creationId xmlns="" xmlns:a16="http://schemas.microsoft.com/office/drawing/2014/main" id="{00000000-0008-0000-0000-0000E1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36" name="Text Box 394360">
          <a:extLst>
            <a:ext uri="{FF2B5EF4-FFF2-40B4-BE49-F238E27FC236}">
              <a16:creationId xmlns="" xmlns:a16="http://schemas.microsoft.com/office/drawing/2014/main" id="{00000000-0008-0000-0000-0000E2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37" name="Text Box 394744">
          <a:extLst>
            <a:ext uri="{FF2B5EF4-FFF2-40B4-BE49-F238E27FC236}">
              <a16:creationId xmlns="" xmlns:a16="http://schemas.microsoft.com/office/drawing/2014/main" id="{00000000-0008-0000-0000-0000E3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38" name="Text Box 394360">
          <a:extLst>
            <a:ext uri="{FF2B5EF4-FFF2-40B4-BE49-F238E27FC236}">
              <a16:creationId xmlns="" xmlns:a16="http://schemas.microsoft.com/office/drawing/2014/main" id="{00000000-0008-0000-0000-0000E4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39" name="Text Box 394744">
          <a:extLst>
            <a:ext uri="{FF2B5EF4-FFF2-40B4-BE49-F238E27FC236}">
              <a16:creationId xmlns="" xmlns:a16="http://schemas.microsoft.com/office/drawing/2014/main" id="{00000000-0008-0000-0000-0000E5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40" name="Text Box 394360">
          <a:extLst>
            <a:ext uri="{FF2B5EF4-FFF2-40B4-BE49-F238E27FC236}">
              <a16:creationId xmlns="" xmlns:a16="http://schemas.microsoft.com/office/drawing/2014/main" id="{00000000-0008-0000-0000-0000E6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41" name="Text Box 394744">
          <a:extLst>
            <a:ext uri="{FF2B5EF4-FFF2-40B4-BE49-F238E27FC236}">
              <a16:creationId xmlns="" xmlns:a16="http://schemas.microsoft.com/office/drawing/2014/main" id="{00000000-0008-0000-0000-0000E7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42" name="Text Box 394360">
          <a:extLst>
            <a:ext uri="{FF2B5EF4-FFF2-40B4-BE49-F238E27FC236}">
              <a16:creationId xmlns="" xmlns:a16="http://schemas.microsoft.com/office/drawing/2014/main" id="{00000000-0008-0000-0000-0000E8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43" name="Text Box 394744">
          <a:extLst>
            <a:ext uri="{FF2B5EF4-FFF2-40B4-BE49-F238E27FC236}">
              <a16:creationId xmlns="" xmlns:a16="http://schemas.microsoft.com/office/drawing/2014/main" id="{00000000-0008-0000-0000-0000E9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44" name="Text Box 394360">
          <a:extLst>
            <a:ext uri="{FF2B5EF4-FFF2-40B4-BE49-F238E27FC236}">
              <a16:creationId xmlns="" xmlns:a16="http://schemas.microsoft.com/office/drawing/2014/main" id="{00000000-0008-0000-0000-0000EA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45" name="Text Box 394744">
          <a:extLst>
            <a:ext uri="{FF2B5EF4-FFF2-40B4-BE49-F238E27FC236}">
              <a16:creationId xmlns="" xmlns:a16="http://schemas.microsoft.com/office/drawing/2014/main" id="{00000000-0008-0000-0000-0000EB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46" name="Text Box 394360">
          <a:extLst>
            <a:ext uri="{FF2B5EF4-FFF2-40B4-BE49-F238E27FC236}">
              <a16:creationId xmlns="" xmlns:a16="http://schemas.microsoft.com/office/drawing/2014/main" id="{00000000-0008-0000-0000-0000EC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47" name="Text Box 394744">
          <a:extLst>
            <a:ext uri="{FF2B5EF4-FFF2-40B4-BE49-F238E27FC236}">
              <a16:creationId xmlns="" xmlns:a16="http://schemas.microsoft.com/office/drawing/2014/main" id="{00000000-0008-0000-0000-0000ED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48" name="Text Box 394360">
          <a:extLst>
            <a:ext uri="{FF2B5EF4-FFF2-40B4-BE49-F238E27FC236}">
              <a16:creationId xmlns="" xmlns:a16="http://schemas.microsoft.com/office/drawing/2014/main" id="{00000000-0008-0000-0000-0000EE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649" name="Text Box 394744">
          <a:extLst>
            <a:ext uri="{FF2B5EF4-FFF2-40B4-BE49-F238E27FC236}">
              <a16:creationId xmlns="" xmlns:a16="http://schemas.microsoft.com/office/drawing/2014/main" id="{00000000-0008-0000-0000-0000EF09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50" name="Text Box 394360">
          <a:extLst>
            <a:ext uri="{FF2B5EF4-FFF2-40B4-BE49-F238E27FC236}">
              <a16:creationId xmlns="" xmlns:a16="http://schemas.microsoft.com/office/drawing/2014/main" id="{00000000-0008-0000-0000-0000F0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51" name="Text Box 394744">
          <a:extLst>
            <a:ext uri="{FF2B5EF4-FFF2-40B4-BE49-F238E27FC236}">
              <a16:creationId xmlns="" xmlns:a16="http://schemas.microsoft.com/office/drawing/2014/main" id="{00000000-0008-0000-0000-0000F1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52" name="Text Box 394360">
          <a:extLst>
            <a:ext uri="{FF2B5EF4-FFF2-40B4-BE49-F238E27FC236}">
              <a16:creationId xmlns="" xmlns:a16="http://schemas.microsoft.com/office/drawing/2014/main" id="{00000000-0008-0000-0000-0000F2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53" name="Text Box 394744">
          <a:extLst>
            <a:ext uri="{FF2B5EF4-FFF2-40B4-BE49-F238E27FC236}">
              <a16:creationId xmlns="" xmlns:a16="http://schemas.microsoft.com/office/drawing/2014/main" id="{00000000-0008-0000-0000-0000F3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54" name="Text Box 394360">
          <a:extLst>
            <a:ext uri="{FF2B5EF4-FFF2-40B4-BE49-F238E27FC236}">
              <a16:creationId xmlns="" xmlns:a16="http://schemas.microsoft.com/office/drawing/2014/main" id="{00000000-0008-0000-0000-0000F4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655" name="Text Box 394744">
          <a:extLst>
            <a:ext uri="{FF2B5EF4-FFF2-40B4-BE49-F238E27FC236}">
              <a16:creationId xmlns="" xmlns:a16="http://schemas.microsoft.com/office/drawing/2014/main" id="{00000000-0008-0000-0000-0000F509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0"/>
    <xdr:sp macro="" textlink="">
      <xdr:nvSpPr>
        <xdr:cNvPr id="4656" name="Text Box 394360">
          <a:extLst>
            <a:ext uri="{FF2B5EF4-FFF2-40B4-BE49-F238E27FC236}">
              <a16:creationId xmlns="" xmlns:a16="http://schemas.microsoft.com/office/drawing/2014/main" id="{00000000-0008-0000-0000-0000F6090000}"/>
            </a:ext>
          </a:extLst>
        </xdr:cNvPr>
        <xdr:cNvSpPr txBox="1">
          <a:spLocks noChangeArrowheads="1"/>
        </xdr:cNvSpPr>
      </xdr:nvSpPr>
      <xdr:spPr bwMode="auto">
        <a:xfrm>
          <a:off x="922020" y="576910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0"/>
    <xdr:sp macro="" textlink="">
      <xdr:nvSpPr>
        <xdr:cNvPr id="4657" name="Text Box 394744">
          <a:extLst>
            <a:ext uri="{FF2B5EF4-FFF2-40B4-BE49-F238E27FC236}">
              <a16:creationId xmlns="" xmlns:a16="http://schemas.microsoft.com/office/drawing/2014/main" id="{00000000-0008-0000-0000-0000F7090000}"/>
            </a:ext>
          </a:extLst>
        </xdr:cNvPr>
        <xdr:cNvSpPr txBox="1">
          <a:spLocks noChangeArrowheads="1"/>
        </xdr:cNvSpPr>
      </xdr:nvSpPr>
      <xdr:spPr bwMode="auto">
        <a:xfrm>
          <a:off x="922020" y="576910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0"/>
    <xdr:sp macro="" textlink="">
      <xdr:nvSpPr>
        <xdr:cNvPr id="4658" name="Text Box 394360">
          <a:extLst>
            <a:ext uri="{FF2B5EF4-FFF2-40B4-BE49-F238E27FC236}">
              <a16:creationId xmlns="" xmlns:a16="http://schemas.microsoft.com/office/drawing/2014/main" id="{00000000-0008-0000-0000-0000F8090000}"/>
            </a:ext>
          </a:extLst>
        </xdr:cNvPr>
        <xdr:cNvSpPr txBox="1">
          <a:spLocks noChangeArrowheads="1"/>
        </xdr:cNvSpPr>
      </xdr:nvSpPr>
      <xdr:spPr bwMode="auto">
        <a:xfrm>
          <a:off x="922020" y="576910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0"/>
    <xdr:sp macro="" textlink="">
      <xdr:nvSpPr>
        <xdr:cNvPr id="4659" name="Text Box 394744">
          <a:extLst>
            <a:ext uri="{FF2B5EF4-FFF2-40B4-BE49-F238E27FC236}">
              <a16:creationId xmlns="" xmlns:a16="http://schemas.microsoft.com/office/drawing/2014/main" id="{00000000-0008-0000-0000-0000F9090000}"/>
            </a:ext>
          </a:extLst>
        </xdr:cNvPr>
        <xdr:cNvSpPr txBox="1">
          <a:spLocks noChangeArrowheads="1"/>
        </xdr:cNvSpPr>
      </xdr:nvSpPr>
      <xdr:spPr bwMode="auto">
        <a:xfrm>
          <a:off x="922020" y="576910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0"/>
    <xdr:sp macro="" textlink="">
      <xdr:nvSpPr>
        <xdr:cNvPr id="4660" name="Text Box 394360">
          <a:extLst>
            <a:ext uri="{FF2B5EF4-FFF2-40B4-BE49-F238E27FC236}">
              <a16:creationId xmlns="" xmlns:a16="http://schemas.microsoft.com/office/drawing/2014/main" id="{00000000-0008-0000-0000-0000FA090000}"/>
            </a:ext>
          </a:extLst>
        </xdr:cNvPr>
        <xdr:cNvSpPr txBox="1">
          <a:spLocks noChangeArrowheads="1"/>
        </xdr:cNvSpPr>
      </xdr:nvSpPr>
      <xdr:spPr bwMode="auto">
        <a:xfrm>
          <a:off x="922020" y="576910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0"/>
    <xdr:sp macro="" textlink="">
      <xdr:nvSpPr>
        <xdr:cNvPr id="4661" name="Text Box 394744">
          <a:extLst>
            <a:ext uri="{FF2B5EF4-FFF2-40B4-BE49-F238E27FC236}">
              <a16:creationId xmlns="" xmlns:a16="http://schemas.microsoft.com/office/drawing/2014/main" id="{00000000-0008-0000-0000-0000FB090000}"/>
            </a:ext>
          </a:extLst>
        </xdr:cNvPr>
        <xdr:cNvSpPr txBox="1">
          <a:spLocks noChangeArrowheads="1"/>
        </xdr:cNvSpPr>
      </xdr:nvSpPr>
      <xdr:spPr bwMode="auto">
        <a:xfrm>
          <a:off x="922020" y="576910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62" name="Text Box 394360">
          <a:extLst>
            <a:ext uri="{FF2B5EF4-FFF2-40B4-BE49-F238E27FC236}">
              <a16:creationId xmlns="" xmlns:a16="http://schemas.microsoft.com/office/drawing/2014/main" id="{00000000-0008-0000-0000-0000FC09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63" name="Text Box 394744">
          <a:extLst>
            <a:ext uri="{FF2B5EF4-FFF2-40B4-BE49-F238E27FC236}">
              <a16:creationId xmlns="" xmlns:a16="http://schemas.microsoft.com/office/drawing/2014/main" id="{00000000-0008-0000-0000-0000FD09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64" name="Text Box 394360">
          <a:extLst>
            <a:ext uri="{FF2B5EF4-FFF2-40B4-BE49-F238E27FC236}">
              <a16:creationId xmlns="" xmlns:a16="http://schemas.microsoft.com/office/drawing/2014/main" id="{00000000-0008-0000-0000-0000FE09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65" name="Text Box 394744">
          <a:extLst>
            <a:ext uri="{FF2B5EF4-FFF2-40B4-BE49-F238E27FC236}">
              <a16:creationId xmlns="" xmlns:a16="http://schemas.microsoft.com/office/drawing/2014/main" id="{00000000-0008-0000-0000-0000FF09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66" name="Text Box 394360">
          <a:extLst>
            <a:ext uri="{FF2B5EF4-FFF2-40B4-BE49-F238E27FC236}">
              <a16:creationId xmlns="" xmlns:a16="http://schemas.microsoft.com/office/drawing/2014/main" id="{00000000-0008-0000-0000-000000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67" name="Text Box 394744">
          <a:extLst>
            <a:ext uri="{FF2B5EF4-FFF2-40B4-BE49-F238E27FC236}">
              <a16:creationId xmlns="" xmlns:a16="http://schemas.microsoft.com/office/drawing/2014/main" id="{00000000-0008-0000-0000-000001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68" name="Text Box 394360">
          <a:extLst>
            <a:ext uri="{FF2B5EF4-FFF2-40B4-BE49-F238E27FC236}">
              <a16:creationId xmlns="" xmlns:a16="http://schemas.microsoft.com/office/drawing/2014/main" id="{00000000-0008-0000-0000-000002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69" name="Text Box 394744">
          <a:extLst>
            <a:ext uri="{FF2B5EF4-FFF2-40B4-BE49-F238E27FC236}">
              <a16:creationId xmlns="" xmlns:a16="http://schemas.microsoft.com/office/drawing/2014/main" id="{00000000-0008-0000-0000-000003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70" name="Text Box 394360">
          <a:extLst>
            <a:ext uri="{FF2B5EF4-FFF2-40B4-BE49-F238E27FC236}">
              <a16:creationId xmlns="" xmlns:a16="http://schemas.microsoft.com/office/drawing/2014/main" id="{00000000-0008-0000-0000-000004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71" name="Text Box 394744">
          <a:extLst>
            <a:ext uri="{FF2B5EF4-FFF2-40B4-BE49-F238E27FC236}">
              <a16:creationId xmlns="" xmlns:a16="http://schemas.microsoft.com/office/drawing/2014/main" id="{00000000-0008-0000-0000-000005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72" name="Text Box 394360">
          <a:extLst>
            <a:ext uri="{FF2B5EF4-FFF2-40B4-BE49-F238E27FC236}">
              <a16:creationId xmlns="" xmlns:a16="http://schemas.microsoft.com/office/drawing/2014/main" id="{00000000-0008-0000-0000-000006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73" name="Text Box 394744">
          <a:extLst>
            <a:ext uri="{FF2B5EF4-FFF2-40B4-BE49-F238E27FC236}">
              <a16:creationId xmlns="" xmlns:a16="http://schemas.microsoft.com/office/drawing/2014/main" id="{00000000-0008-0000-0000-000007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74" name="Text Box 394360">
          <a:extLst>
            <a:ext uri="{FF2B5EF4-FFF2-40B4-BE49-F238E27FC236}">
              <a16:creationId xmlns="" xmlns:a16="http://schemas.microsoft.com/office/drawing/2014/main" id="{00000000-0008-0000-0000-000008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75" name="Text Box 394744">
          <a:extLst>
            <a:ext uri="{FF2B5EF4-FFF2-40B4-BE49-F238E27FC236}">
              <a16:creationId xmlns="" xmlns:a16="http://schemas.microsoft.com/office/drawing/2014/main" id="{00000000-0008-0000-0000-000009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76" name="Text Box 394360">
          <a:extLst>
            <a:ext uri="{FF2B5EF4-FFF2-40B4-BE49-F238E27FC236}">
              <a16:creationId xmlns="" xmlns:a16="http://schemas.microsoft.com/office/drawing/2014/main" id="{00000000-0008-0000-0000-00000A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77" name="Text Box 394744">
          <a:extLst>
            <a:ext uri="{FF2B5EF4-FFF2-40B4-BE49-F238E27FC236}">
              <a16:creationId xmlns="" xmlns:a16="http://schemas.microsoft.com/office/drawing/2014/main" id="{00000000-0008-0000-0000-00000B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78" name="Text Box 394360">
          <a:extLst>
            <a:ext uri="{FF2B5EF4-FFF2-40B4-BE49-F238E27FC236}">
              <a16:creationId xmlns="" xmlns:a16="http://schemas.microsoft.com/office/drawing/2014/main" id="{00000000-0008-0000-0000-00000C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79" name="Text Box 394744">
          <a:extLst>
            <a:ext uri="{FF2B5EF4-FFF2-40B4-BE49-F238E27FC236}">
              <a16:creationId xmlns="" xmlns:a16="http://schemas.microsoft.com/office/drawing/2014/main" id="{00000000-0008-0000-0000-00000D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80" name="Text Box 394360">
          <a:extLst>
            <a:ext uri="{FF2B5EF4-FFF2-40B4-BE49-F238E27FC236}">
              <a16:creationId xmlns="" xmlns:a16="http://schemas.microsoft.com/office/drawing/2014/main" id="{00000000-0008-0000-0000-00000E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81" name="Text Box 394744">
          <a:extLst>
            <a:ext uri="{FF2B5EF4-FFF2-40B4-BE49-F238E27FC236}">
              <a16:creationId xmlns="" xmlns:a16="http://schemas.microsoft.com/office/drawing/2014/main" id="{00000000-0008-0000-0000-00000F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82" name="Text Box 394360">
          <a:extLst>
            <a:ext uri="{FF2B5EF4-FFF2-40B4-BE49-F238E27FC236}">
              <a16:creationId xmlns="" xmlns:a16="http://schemas.microsoft.com/office/drawing/2014/main" id="{00000000-0008-0000-0000-000010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83" name="Text Box 394744">
          <a:extLst>
            <a:ext uri="{FF2B5EF4-FFF2-40B4-BE49-F238E27FC236}">
              <a16:creationId xmlns="" xmlns:a16="http://schemas.microsoft.com/office/drawing/2014/main" id="{00000000-0008-0000-0000-000011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84" name="Text Box 394360">
          <a:extLst>
            <a:ext uri="{FF2B5EF4-FFF2-40B4-BE49-F238E27FC236}">
              <a16:creationId xmlns="" xmlns:a16="http://schemas.microsoft.com/office/drawing/2014/main" id="{00000000-0008-0000-0000-000012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85" name="Text Box 394744">
          <a:extLst>
            <a:ext uri="{FF2B5EF4-FFF2-40B4-BE49-F238E27FC236}">
              <a16:creationId xmlns="" xmlns:a16="http://schemas.microsoft.com/office/drawing/2014/main" id="{00000000-0008-0000-0000-000013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86" name="Text Box 394360">
          <a:extLst>
            <a:ext uri="{FF2B5EF4-FFF2-40B4-BE49-F238E27FC236}">
              <a16:creationId xmlns="" xmlns:a16="http://schemas.microsoft.com/office/drawing/2014/main" id="{00000000-0008-0000-0000-000014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87" name="Text Box 394744">
          <a:extLst>
            <a:ext uri="{FF2B5EF4-FFF2-40B4-BE49-F238E27FC236}">
              <a16:creationId xmlns="" xmlns:a16="http://schemas.microsoft.com/office/drawing/2014/main" id="{00000000-0008-0000-0000-000015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88" name="Text Box 394360">
          <a:extLst>
            <a:ext uri="{FF2B5EF4-FFF2-40B4-BE49-F238E27FC236}">
              <a16:creationId xmlns="" xmlns:a16="http://schemas.microsoft.com/office/drawing/2014/main" id="{00000000-0008-0000-0000-000016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89" name="Text Box 394744">
          <a:extLst>
            <a:ext uri="{FF2B5EF4-FFF2-40B4-BE49-F238E27FC236}">
              <a16:creationId xmlns="" xmlns:a16="http://schemas.microsoft.com/office/drawing/2014/main" id="{00000000-0008-0000-0000-000017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90" name="Text Box 394360">
          <a:extLst>
            <a:ext uri="{FF2B5EF4-FFF2-40B4-BE49-F238E27FC236}">
              <a16:creationId xmlns="" xmlns:a16="http://schemas.microsoft.com/office/drawing/2014/main" id="{00000000-0008-0000-0000-000018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91" name="Text Box 394744">
          <a:extLst>
            <a:ext uri="{FF2B5EF4-FFF2-40B4-BE49-F238E27FC236}">
              <a16:creationId xmlns="" xmlns:a16="http://schemas.microsoft.com/office/drawing/2014/main" id="{00000000-0008-0000-0000-000019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92" name="Text Box 394360">
          <a:extLst>
            <a:ext uri="{FF2B5EF4-FFF2-40B4-BE49-F238E27FC236}">
              <a16:creationId xmlns="" xmlns:a16="http://schemas.microsoft.com/office/drawing/2014/main" id="{00000000-0008-0000-0000-00001A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93" name="Text Box 394744">
          <a:extLst>
            <a:ext uri="{FF2B5EF4-FFF2-40B4-BE49-F238E27FC236}">
              <a16:creationId xmlns="" xmlns:a16="http://schemas.microsoft.com/office/drawing/2014/main" id="{00000000-0008-0000-0000-00001B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94" name="Text Box 394360">
          <a:extLst>
            <a:ext uri="{FF2B5EF4-FFF2-40B4-BE49-F238E27FC236}">
              <a16:creationId xmlns="" xmlns:a16="http://schemas.microsoft.com/office/drawing/2014/main" id="{00000000-0008-0000-0000-00001C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95" name="Text Box 394744">
          <a:extLst>
            <a:ext uri="{FF2B5EF4-FFF2-40B4-BE49-F238E27FC236}">
              <a16:creationId xmlns="" xmlns:a16="http://schemas.microsoft.com/office/drawing/2014/main" id="{00000000-0008-0000-0000-00001D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96" name="Text Box 394360">
          <a:extLst>
            <a:ext uri="{FF2B5EF4-FFF2-40B4-BE49-F238E27FC236}">
              <a16:creationId xmlns="" xmlns:a16="http://schemas.microsoft.com/office/drawing/2014/main" id="{00000000-0008-0000-0000-00001E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697" name="Text Box 394744">
          <a:extLst>
            <a:ext uri="{FF2B5EF4-FFF2-40B4-BE49-F238E27FC236}">
              <a16:creationId xmlns="" xmlns:a16="http://schemas.microsoft.com/office/drawing/2014/main" id="{00000000-0008-0000-0000-00001F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98" name="Text Box 394360">
          <a:extLst>
            <a:ext uri="{FF2B5EF4-FFF2-40B4-BE49-F238E27FC236}">
              <a16:creationId xmlns="" xmlns:a16="http://schemas.microsoft.com/office/drawing/2014/main" id="{00000000-0008-0000-0000-000020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699" name="Text Box 394744">
          <a:extLst>
            <a:ext uri="{FF2B5EF4-FFF2-40B4-BE49-F238E27FC236}">
              <a16:creationId xmlns="" xmlns:a16="http://schemas.microsoft.com/office/drawing/2014/main" id="{00000000-0008-0000-0000-000021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700" name="Text Box 394360">
          <a:extLst>
            <a:ext uri="{FF2B5EF4-FFF2-40B4-BE49-F238E27FC236}">
              <a16:creationId xmlns="" xmlns:a16="http://schemas.microsoft.com/office/drawing/2014/main" id="{00000000-0008-0000-0000-000022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701" name="Text Box 394744">
          <a:extLst>
            <a:ext uri="{FF2B5EF4-FFF2-40B4-BE49-F238E27FC236}">
              <a16:creationId xmlns="" xmlns:a16="http://schemas.microsoft.com/office/drawing/2014/main" id="{00000000-0008-0000-0000-000023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702" name="Text Box 394360">
          <a:extLst>
            <a:ext uri="{FF2B5EF4-FFF2-40B4-BE49-F238E27FC236}">
              <a16:creationId xmlns="" xmlns:a16="http://schemas.microsoft.com/office/drawing/2014/main" id="{00000000-0008-0000-0000-000024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703" name="Text Box 394744">
          <a:extLst>
            <a:ext uri="{FF2B5EF4-FFF2-40B4-BE49-F238E27FC236}">
              <a16:creationId xmlns="" xmlns:a16="http://schemas.microsoft.com/office/drawing/2014/main" id="{00000000-0008-0000-0000-000025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04" name="Text Box 394360">
          <a:extLst>
            <a:ext uri="{FF2B5EF4-FFF2-40B4-BE49-F238E27FC236}">
              <a16:creationId xmlns="" xmlns:a16="http://schemas.microsoft.com/office/drawing/2014/main" id="{00000000-0008-0000-0000-000026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05" name="Text Box 394744">
          <a:extLst>
            <a:ext uri="{FF2B5EF4-FFF2-40B4-BE49-F238E27FC236}">
              <a16:creationId xmlns="" xmlns:a16="http://schemas.microsoft.com/office/drawing/2014/main" id="{00000000-0008-0000-0000-000027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06" name="Text Box 394360">
          <a:extLst>
            <a:ext uri="{FF2B5EF4-FFF2-40B4-BE49-F238E27FC236}">
              <a16:creationId xmlns="" xmlns:a16="http://schemas.microsoft.com/office/drawing/2014/main" id="{00000000-0008-0000-0000-000028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07" name="Text Box 394744">
          <a:extLst>
            <a:ext uri="{FF2B5EF4-FFF2-40B4-BE49-F238E27FC236}">
              <a16:creationId xmlns="" xmlns:a16="http://schemas.microsoft.com/office/drawing/2014/main" id="{00000000-0008-0000-0000-000029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08" name="Text Box 394360">
          <a:extLst>
            <a:ext uri="{FF2B5EF4-FFF2-40B4-BE49-F238E27FC236}">
              <a16:creationId xmlns="" xmlns:a16="http://schemas.microsoft.com/office/drawing/2014/main" id="{00000000-0008-0000-0000-00002A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09" name="Text Box 394744">
          <a:extLst>
            <a:ext uri="{FF2B5EF4-FFF2-40B4-BE49-F238E27FC236}">
              <a16:creationId xmlns="" xmlns:a16="http://schemas.microsoft.com/office/drawing/2014/main" id="{00000000-0008-0000-0000-00002B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710" name="Text Box 394360">
          <a:extLst>
            <a:ext uri="{FF2B5EF4-FFF2-40B4-BE49-F238E27FC236}">
              <a16:creationId xmlns="" xmlns:a16="http://schemas.microsoft.com/office/drawing/2014/main" id="{00000000-0008-0000-0000-00002C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711" name="Text Box 394744">
          <a:extLst>
            <a:ext uri="{FF2B5EF4-FFF2-40B4-BE49-F238E27FC236}">
              <a16:creationId xmlns="" xmlns:a16="http://schemas.microsoft.com/office/drawing/2014/main" id="{00000000-0008-0000-0000-00002D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712" name="Text Box 394360">
          <a:extLst>
            <a:ext uri="{FF2B5EF4-FFF2-40B4-BE49-F238E27FC236}">
              <a16:creationId xmlns="" xmlns:a16="http://schemas.microsoft.com/office/drawing/2014/main" id="{00000000-0008-0000-0000-00002E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713" name="Text Box 394744">
          <a:extLst>
            <a:ext uri="{FF2B5EF4-FFF2-40B4-BE49-F238E27FC236}">
              <a16:creationId xmlns="" xmlns:a16="http://schemas.microsoft.com/office/drawing/2014/main" id="{00000000-0008-0000-0000-00002F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714" name="Text Box 394360">
          <a:extLst>
            <a:ext uri="{FF2B5EF4-FFF2-40B4-BE49-F238E27FC236}">
              <a16:creationId xmlns="" xmlns:a16="http://schemas.microsoft.com/office/drawing/2014/main" id="{00000000-0008-0000-0000-000030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715" name="Text Box 394744">
          <a:extLst>
            <a:ext uri="{FF2B5EF4-FFF2-40B4-BE49-F238E27FC236}">
              <a16:creationId xmlns="" xmlns:a16="http://schemas.microsoft.com/office/drawing/2014/main" id="{00000000-0008-0000-0000-000031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16" name="Text Box 394360">
          <a:extLst>
            <a:ext uri="{FF2B5EF4-FFF2-40B4-BE49-F238E27FC236}">
              <a16:creationId xmlns="" xmlns:a16="http://schemas.microsoft.com/office/drawing/2014/main" id="{00000000-0008-0000-0000-000032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17" name="Text Box 394744">
          <a:extLst>
            <a:ext uri="{FF2B5EF4-FFF2-40B4-BE49-F238E27FC236}">
              <a16:creationId xmlns="" xmlns:a16="http://schemas.microsoft.com/office/drawing/2014/main" id="{00000000-0008-0000-0000-000033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18" name="Text Box 394360">
          <a:extLst>
            <a:ext uri="{FF2B5EF4-FFF2-40B4-BE49-F238E27FC236}">
              <a16:creationId xmlns="" xmlns:a16="http://schemas.microsoft.com/office/drawing/2014/main" id="{00000000-0008-0000-0000-000034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19" name="Text Box 394744">
          <a:extLst>
            <a:ext uri="{FF2B5EF4-FFF2-40B4-BE49-F238E27FC236}">
              <a16:creationId xmlns="" xmlns:a16="http://schemas.microsoft.com/office/drawing/2014/main" id="{00000000-0008-0000-0000-000035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20" name="Text Box 394360">
          <a:extLst>
            <a:ext uri="{FF2B5EF4-FFF2-40B4-BE49-F238E27FC236}">
              <a16:creationId xmlns="" xmlns:a16="http://schemas.microsoft.com/office/drawing/2014/main" id="{00000000-0008-0000-0000-000036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21" name="Text Box 394744">
          <a:extLst>
            <a:ext uri="{FF2B5EF4-FFF2-40B4-BE49-F238E27FC236}">
              <a16:creationId xmlns="" xmlns:a16="http://schemas.microsoft.com/office/drawing/2014/main" id="{00000000-0008-0000-0000-000037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722" name="Text Box 394360">
          <a:extLst>
            <a:ext uri="{FF2B5EF4-FFF2-40B4-BE49-F238E27FC236}">
              <a16:creationId xmlns="" xmlns:a16="http://schemas.microsoft.com/office/drawing/2014/main" id="{00000000-0008-0000-0000-000038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723" name="Text Box 394744">
          <a:extLst>
            <a:ext uri="{FF2B5EF4-FFF2-40B4-BE49-F238E27FC236}">
              <a16:creationId xmlns="" xmlns:a16="http://schemas.microsoft.com/office/drawing/2014/main" id="{00000000-0008-0000-0000-000039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724" name="Text Box 394360">
          <a:extLst>
            <a:ext uri="{FF2B5EF4-FFF2-40B4-BE49-F238E27FC236}">
              <a16:creationId xmlns="" xmlns:a16="http://schemas.microsoft.com/office/drawing/2014/main" id="{00000000-0008-0000-0000-00003A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725" name="Text Box 394744">
          <a:extLst>
            <a:ext uri="{FF2B5EF4-FFF2-40B4-BE49-F238E27FC236}">
              <a16:creationId xmlns="" xmlns:a16="http://schemas.microsoft.com/office/drawing/2014/main" id="{00000000-0008-0000-0000-00003B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726" name="Text Box 394360">
          <a:extLst>
            <a:ext uri="{FF2B5EF4-FFF2-40B4-BE49-F238E27FC236}">
              <a16:creationId xmlns="" xmlns:a16="http://schemas.microsoft.com/office/drawing/2014/main" id="{00000000-0008-0000-0000-00003C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727" name="Text Box 394744">
          <a:extLst>
            <a:ext uri="{FF2B5EF4-FFF2-40B4-BE49-F238E27FC236}">
              <a16:creationId xmlns="" xmlns:a16="http://schemas.microsoft.com/office/drawing/2014/main" id="{00000000-0008-0000-0000-00003D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28" name="Text Box 394360">
          <a:extLst>
            <a:ext uri="{FF2B5EF4-FFF2-40B4-BE49-F238E27FC236}">
              <a16:creationId xmlns="" xmlns:a16="http://schemas.microsoft.com/office/drawing/2014/main" id="{00000000-0008-0000-0000-00003E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29" name="Text Box 394744">
          <a:extLst>
            <a:ext uri="{FF2B5EF4-FFF2-40B4-BE49-F238E27FC236}">
              <a16:creationId xmlns="" xmlns:a16="http://schemas.microsoft.com/office/drawing/2014/main" id="{00000000-0008-0000-0000-00003F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30" name="Text Box 394360">
          <a:extLst>
            <a:ext uri="{FF2B5EF4-FFF2-40B4-BE49-F238E27FC236}">
              <a16:creationId xmlns="" xmlns:a16="http://schemas.microsoft.com/office/drawing/2014/main" id="{00000000-0008-0000-0000-000040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31" name="Text Box 394744">
          <a:extLst>
            <a:ext uri="{FF2B5EF4-FFF2-40B4-BE49-F238E27FC236}">
              <a16:creationId xmlns="" xmlns:a16="http://schemas.microsoft.com/office/drawing/2014/main" id="{00000000-0008-0000-0000-000041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32" name="Text Box 394360">
          <a:extLst>
            <a:ext uri="{FF2B5EF4-FFF2-40B4-BE49-F238E27FC236}">
              <a16:creationId xmlns="" xmlns:a16="http://schemas.microsoft.com/office/drawing/2014/main" id="{00000000-0008-0000-0000-000042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733" name="Text Box 394744">
          <a:extLst>
            <a:ext uri="{FF2B5EF4-FFF2-40B4-BE49-F238E27FC236}">
              <a16:creationId xmlns="" xmlns:a16="http://schemas.microsoft.com/office/drawing/2014/main" id="{00000000-0008-0000-0000-000043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34" name="Text Box 394360">
          <a:extLst>
            <a:ext uri="{FF2B5EF4-FFF2-40B4-BE49-F238E27FC236}">
              <a16:creationId xmlns="" xmlns:a16="http://schemas.microsoft.com/office/drawing/2014/main" id="{00000000-0008-0000-0000-000044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35" name="Text Box 394744">
          <a:extLst>
            <a:ext uri="{FF2B5EF4-FFF2-40B4-BE49-F238E27FC236}">
              <a16:creationId xmlns="" xmlns:a16="http://schemas.microsoft.com/office/drawing/2014/main" id="{00000000-0008-0000-0000-000045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36" name="Text Box 394360">
          <a:extLst>
            <a:ext uri="{FF2B5EF4-FFF2-40B4-BE49-F238E27FC236}">
              <a16:creationId xmlns="" xmlns:a16="http://schemas.microsoft.com/office/drawing/2014/main" id="{00000000-0008-0000-0000-000046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37" name="Text Box 394744">
          <a:extLst>
            <a:ext uri="{FF2B5EF4-FFF2-40B4-BE49-F238E27FC236}">
              <a16:creationId xmlns="" xmlns:a16="http://schemas.microsoft.com/office/drawing/2014/main" id="{00000000-0008-0000-0000-000047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38" name="Text Box 394360">
          <a:extLst>
            <a:ext uri="{FF2B5EF4-FFF2-40B4-BE49-F238E27FC236}">
              <a16:creationId xmlns="" xmlns:a16="http://schemas.microsoft.com/office/drawing/2014/main" id="{00000000-0008-0000-0000-000048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39" name="Text Box 394744">
          <a:extLst>
            <a:ext uri="{FF2B5EF4-FFF2-40B4-BE49-F238E27FC236}">
              <a16:creationId xmlns="" xmlns:a16="http://schemas.microsoft.com/office/drawing/2014/main" id="{00000000-0008-0000-0000-000049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40" name="Text Box 394360">
          <a:extLst>
            <a:ext uri="{FF2B5EF4-FFF2-40B4-BE49-F238E27FC236}">
              <a16:creationId xmlns="" xmlns:a16="http://schemas.microsoft.com/office/drawing/2014/main" id="{00000000-0008-0000-0000-00004A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41" name="Text Box 394744">
          <a:extLst>
            <a:ext uri="{FF2B5EF4-FFF2-40B4-BE49-F238E27FC236}">
              <a16:creationId xmlns="" xmlns:a16="http://schemas.microsoft.com/office/drawing/2014/main" id="{00000000-0008-0000-0000-00004B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42" name="Text Box 394360">
          <a:extLst>
            <a:ext uri="{FF2B5EF4-FFF2-40B4-BE49-F238E27FC236}">
              <a16:creationId xmlns="" xmlns:a16="http://schemas.microsoft.com/office/drawing/2014/main" id="{00000000-0008-0000-0000-00004C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43" name="Text Box 394744">
          <a:extLst>
            <a:ext uri="{FF2B5EF4-FFF2-40B4-BE49-F238E27FC236}">
              <a16:creationId xmlns="" xmlns:a16="http://schemas.microsoft.com/office/drawing/2014/main" id="{00000000-0008-0000-0000-00004D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44" name="Text Box 394360">
          <a:extLst>
            <a:ext uri="{FF2B5EF4-FFF2-40B4-BE49-F238E27FC236}">
              <a16:creationId xmlns="" xmlns:a16="http://schemas.microsoft.com/office/drawing/2014/main" id="{00000000-0008-0000-0000-00004E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45" name="Text Box 394744">
          <a:extLst>
            <a:ext uri="{FF2B5EF4-FFF2-40B4-BE49-F238E27FC236}">
              <a16:creationId xmlns="" xmlns:a16="http://schemas.microsoft.com/office/drawing/2014/main" id="{00000000-0008-0000-0000-00004F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46" name="Text Box 394360">
          <a:extLst>
            <a:ext uri="{FF2B5EF4-FFF2-40B4-BE49-F238E27FC236}">
              <a16:creationId xmlns="" xmlns:a16="http://schemas.microsoft.com/office/drawing/2014/main" id="{00000000-0008-0000-0000-000050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47" name="Text Box 394744">
          <a:extLst>
            <a:ext uri="{FF2B5EF4-FFF2-40B4-BE49-F238E27FC236}">
              <a16:creationId xmlns="" xmlns:a16="http://schemas.microsoft.com/office/drawing/2014/main" id="{00000000-0008-0000-0000-000051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48" name="Text Box 394360">
          <a:extLst>
            <a:ext uri="{FF2B5EF4-FFF2-40B4-BE49-F238E27FC236}">
              <a16:creationId xmlns="" xmlns:a16="http://schemas.microsoft.com/office/drawing/2014/main" id="{00000000-0008-0000-0000-000052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49" name="Text Box 394744">
          <a:extLst>
            <a:ext uri="{FF2B5EF4-FFF2-40B4-BE49-F238E27FC236}">
              <a16:creationId xmlns="" xmlns:a16="http://schemas.microsoft.com/office/drawing/2014/main" id="{00000000-0008-0000-0000-000053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50" name="Text Box 394360">
          <a:extLst>
            <a:ext uri="{FF2B5EF4-FFF2-40B4-BE49-F238E27FC236}">
              <a16:creationId xmlns="" xmlns:a16="http://schemas.microsoft.com/office/drawing/2014/main" id="{00000000-0008-0000-0000-000054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51" name="Text Box 394744">
          <a:extLst>
            <a:ext uri="{FF2B5EF4-FFF2-40B4-BE49-F238E27FC236}">
              <a16:creationId xmlns="" xmlns:a16="http://schemas.microsoft.com/office/drawing/2014/main" id="{00000000-0008-0000-0000-000055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52" name="Text Box 394360">
          <a:extLst>
            <a:ext uri="{FF2B5EF4-FFF2-40B4-BE49-F238E27FC236}">
              <a16:creationId xmlns="" xmlns:a16="http://schemas.microsoft.com/office/drawing/2014/main" id="{00000000-0008-0000-0000-000056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53" name="Text Box 394744">
          <a:extLst>
            <a:ext uri="{FF2B5EF4-FFF2-40B4-BE49-F238E27FC236}">
              <a16:creationId xmlns="" xmlns:a16="http://schemas.microsoft.com/office/drawing/2014/main" id="{00000000-0008-0000-0000-000057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54" name="Text Box 394360">
          <a:extLst>
            <a:ext uri="{FF2B5EF4-FFF2-40B4-BE49-F238E27FC236}">
              <a16:creationId xmlns="" xmlns:a16="http://schemas.microsoft.com/office/drawing/2014/main" id="{00000000-0008-0000-0000-000058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55" name="Text Box 394744">
          <a:extLst>
            <a:ext uri="{FF2B5EF4-FFF2-40B4-BE49-F238E27FC236}">
              <a16:creationId xmlns="" xmlns:a16="http://schemas.microsoft.com/office/drawing/2014/main" id="{00000000-0008-0000-0000-000059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56" name="Text Box 394360">
          <a:extLst>
            <a:ext uri="{FF2B5EF4-FFF2-40B4-BE49-F238E27FC236}">
              <a16:creationId xmlns="" xmlns:a16="http://schemas.microsoft.com/office/drawing/2014/main" id="{00000000-0008-0000-0000-00005A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57" name="Text Box 394744">
          <a:extLst>
            <a:ext uri="{FF2B5EF4-FFF2-40B4-BE49-F238E27FC236}">
              <a16:creationId xmlns="" xmlns:a16="http://schemas.microsoft.com/office/drawing/2014/main" id="{00000000-0008-0000-0000-00005B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758" name="Text Box 394360">
          <a:extLst>
            <a:ext uri="{FF2B5EF4-FFF2-40B4-BE49-F238E27FC236}">
              <a16:creationId xmlns="" xmlns:a16="http://schemas.microsoft.com/office/drawing/2014/main" id="{00000000-0008-0000-0000-00005C0A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759" name="Text Box 394744">
          <a:extLst>
            <a:ext uri="{FF2B5EF4-FFF2-40B4-BE49-F238E27FC236}">
              <a16:creationId xmlns="" xmlns:a16="http://schemas.microsoft.com/office/drawing/2014/main" id="{00000000-0008-0000-0000-00005D0A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760" name="Text Box 394360">
          <a:extLst>
            <a:ext uri="{FF2B5EF4-FFF2-40B4-BE49-F238E27FC236}">
              <a16:creationId xmlns="" xmlns:a16="http://schemas.microsoft.com/office/drawing/2014/main" id="{00000000-0008-0000-0000-00005E0A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761" name="Text Box 394744">
          <a:extLst>
            <a:ext uri="{FF2B5EF4-FFF2-40B4-BE49-F238E27FC236}">
              <a16:creationId xmlns="" xmlns:a16="http://schemas.microsoft.com/office/drawing/2014/main" id="{00000000-0008-0000-0000-00005F0A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762" name="Text Box 394360">
          <a:extLst>
            <a:ext uri="{FF2B5EF4-FFF2-40B4-BE49-F238E27FC236}">
              <a16:creationId xmlns="" xmlns:a16="http://schemas.microsoft.com/office/drawing/2014/main" id="{00000000-0008-0000-0000-0000600A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763" name="Text Box 394744">
          <a:extLst>
            <a:ext uri="{FF2B5EF4-FFF2-40B4-BE49-F238E27FC236}">
              <a16:creationId xmlns="" xmlns:a16="http://schemas.microsoft.com/office/drawing/2014/main" id="{00000000-0008-0000-0000-0000610A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64" name="Text Box 394360">
          <a:extLst>
            <a:ext uri="{FF2B5EF4-FFF2-40B4-BE49-F238E27FC236}">
              <a16:creationId xmlns="" xmlns:a16="http://schemas.microsoft.com/office/drawing/2014/main" id="{00000000-0008-0000-0000-000062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65" name="Text Box 394744">
          <a:extLst>
            <a:ext uri="{FF2B5EF4-FFF2-40B4-BE49-F238E27FC236}">
              <a16:creationId xmlns="" xmlns:a16="http://schemas.microsoft.com/office/drawing/2014/main" id="{00000000-0008-0000-0000-000063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66" name="Text Box 394360">
          <a:extLst>
            <a:ext uri="{FF2B5EF4-FFF2-40B4-BE49-F238E27FC236}">
              <a16:creationId xmlns="" xmlns:a16="http://schemas.microsoft.com/office/drawing/2014/main" id="{00000000-0008-0000-0000-000064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67" name="Text Box 394744">
          <a:extLst>
            <a:ext uri="{FF2B5EF4-FFF2-40B4-BE49-F238E27FC236}">
              <a16:creationId xmlns="" xmlns:a16="http://schemas.microsoft.com/office/drawing/2014/main" id="{00000000-0008-0000-0000-000065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68" name="Text Box 394360">
          <a:extLst>
            <a:ext uri="{FF2B5EF4-FFF2-40B4-BE49-F238E27FC236}">
              <a16:creationId xmlns="" xmlns:a16="http://schemas.microsoft.com/office/drawing/2014/main" id="{00000000-0008-0000-0000-000066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69" name="Text Box 394744">
          <a:extLst>
            <a:ext uri="{FF2B5EF4-FFF2-40B4-BE49-F238E27FC236}">
              <a16:creationId xmlns="" xmlns:a16="http://schemas.microsoft.com/office/drawing/2014/main" id="{00000000-0008-0000-0000-000067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70" name="Text Box 394360">
          <a:extLst>
            <a:ext uri="{FF2B5EF4-FFF2-40B4-BE49-F238E27FC236}">
              <a16:creationId xmlns="" xmlns:a16="http://schemas.microsoft.com/office/drawing/2014/main" id="{00000000-0008-0000-0000-000068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71" name="Text Box 394744">
          <a:extLst>
            <a:ext uri="{FF2B5EF4-FFF2-40B4-BE49-F238E27FC236}">
              <a16:creationId xmlns="" xmlns:a16="http://schemas.microsoft.com/office/drawing/2014/main" id="{00000000-0008-0000-0000-000069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72" name="Text Box 394360">
          <a:extLst>
            <a:ext uri="{FF2B5EF4-FFF2-40B4-BE49-F238E27FC236}">
              <a16:creationId xmlns="" xmlns:a16="http://schemas.microsoft.com/office/drawing/2014/main" id="{00000000-0008-0000-0000-00006A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73" name="Text Box 394744">
          <a:extLst>
            <a:ext uri="{FF2B5EF4-FFF2-40B4-BE49-F238E27FC236}">
              <a16:creationId xmlns="" xmlns:a16="http://schemas.microsoft.com/office/drawing/2014/main" id="{00000000-0008-0000-0000-00006B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74" name="Text Box 394360">
          <a:extLst>
            <a:ext uri="{FF2B5EF4-FFF2-40B4-BE49-F238E27FC236}">
              <a16:creationId xmlns="" xmlns:a16="http://schemas.microsoft.com/office/drawing/2014/main" id="{00000000-0008-0000-0000-00006C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75" name="Text Box 394744">
          <a:extLst>
            <a:ext uri="{FF2B5EF4-FFF2-40B4-BE49-F238E27FC236}">
              <a16:creationId xmlns="" xmlns:a16="http://schemas.microsoft.com/office/drawing/2014/main" id="{00000000-0008-0000-0000-00006D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76" name="Text Box 394360">
          <a:extLst>
            <a:ext uri="{FF2B5EF4-FFF2-40B4-BE49-F238E27FC236}">
              <a16:creationId xmlns="" xmlns:a16="http://schemas.microsoft.com/office/drawing/2014/main" id="{00000000-0008-0000-0000-00006E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77" name="Text Box 394744">
          <a:extLst>
            <a:ext uri="{FF2B5EF4-FFF2-40B4-BE49-F238E27FC236}">
              <a16:creationId xmlns="" xmlns:a16="http://schemas.microsoft.com/office/drawing/2014/main" id="{00000000-0008-0000-0000-00006F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78" name="Text Box 394360">
          <a:extLst>
            <a:ext uri="{FF2B5EF4-FFF2-40B4-BE49-F238E27FC236}">
              <a16:creationId xmlns="" xmlns:a16="http://schemas.microsoft.com/office/drawing/2014/main" id="{00000000-0008-0000-0000-000070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79" name="Text Box 394744">
          <a:extLst>
            <a:ext uri="{FF2B5EF4-FFF2-40B4-BE49-F238E27FC236}">
              <a16:creationId xmlns="" xmlns:a16="http://schemas.microsoft.com/office/drawing/2014/main" id="{00000000-0008-0000-0000-000071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80" name="Text Box 394360">
          <a:extLst>
            <a:ext uri="{FF2B5EF4-FFF2-40B4-BE49-F238E27FC236}">
              <a16:creationId xmlns="" xmlns:a16="http://schemas.microsoft.com/office/drawing/2014/main" id="{00000000-0008-0000-0000-000072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81" name="Text Box 394744">
          <a:extLst>
            <a:ext uri="{FF2B5EF4-FFF2-40B4-BE49-F238E27FC236}">
              <a16:creationId xmlns="" xmlns:a16="http://schemas.microsoft.com/office/drawing/2014/main" id="{00000000-0008-0000-0000-000073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82" name="Text Box 394360">
          <a:extLst>
            <a:ext uri="{FF2B5EF4-FFF2-40B4-BE49-F238E27FC236}">
              <a16:creationId xmlns="" xmlns:a16="http://schemas.microsoft.com/office/drawing/2014/main" id="{00000000-0008-0000-0000-000074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83" name="Text Box 394744">
          <a:extLst>
            <a:ext uri="{FF2B5EF4-FFF2-40B4-BE49-F238E27FC236}">
              <a16:creationId xmlns="" xmlns:a16="http://schemas.microsoft.com/office/drawing/2014/main" id="{00000000-0008-0000-0000-000075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84" name="Text Box 394360">
          <a:extLst>
            <a:ext uri="{FF2B5EF4-FFF2-40B4-BE49-F238E27FC236}">
              <a16:creationId xmlns="" xmlns:a16="http://schemas.microsoft.com/office/drawing/2014/main" id="{00000000-0008-0000-0000-000076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85" name="Text Box 394744">
          <a:extLst>
            <a:ext uri="{FF2B5EF4-FFF2-40B4-BE49-F238E27FC236}">
              <a16:creationId xmlns="" xmlns:a16="http://schemas.microsoft.com/office/drawing/2014/main" id="{00000000-0008-0000-0000-000077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86" name="Text Box 394360">
          <a:extLst>
            <a:ext uri="{FF2B5EF4-FFF2-40B4-BE49-F238E27FC236}">
              <a16:creationId xmlns="" xmlns:a16="http://schemas.microsoft.com/office/drawing/2014/main" id="{00000000-0008-0000-0000-000078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87" name="Text Box 394744">
          <a:extLst>
            <a:ext uri="{FF2B5EF4-FFF2-40B4-BE49-F238E27FC236}">
              <a16:creationId xmlns="" xmlns:a16="http://schemas.microsoft.com/office/drawing/2014/main" id="{00000000-0008-0000-0000-000079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88" name="Text Box 394360">
          <a:extLst>
            <a:ext uri="{FF2B5EF4-FFF2-40B4-BE49-F238E27FC236}">
              <a16:creationId xmlns="" xmlns:a16="http://schemas.microsoft.com/office/drawing/2014/main" id="{00000000-0008-0000-0000-00007A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89" name="Text Box 394744">
          <a:extLst>
            <a:ext uri="{FF2B5EF4-FFF2-40B4-BE49-F238E27FC236}">
              <a16:creationId xmlns="" xmlns:a16="http://schemas.microsoft.com/office/drawing/2014/main" id="{00000000-0008-0000-0000-00007B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90" name="Text Box 394360">
          <a:extLst>
            <a:ext uri="{FF2B5EF4-FFF2-40B4-BE49-F238E27FC236}">
              <a16:creationId xmlns="" xmlns:a16="http://schemas.microsoft.com/office/drawing/2014/main" id="{00000000-0008-0000-0000-00007C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91" name="Text Box 394744">
          <a:extLst>
            <a:ext uri="{FF2B5EF4-FFF2-40B4-BE49-F238E27FC236}">
              <a16:creationId xmlns="" xmlns:a16="http://schemas.microsoft.com/office/drawing/2014/main" id="{00000000-0008-0000-0000-00007D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92" name="Text Box 394360">
          <a:extLst>
            <a:ext uri="{FF2B5EF4-FFF2-40B4-BE49-F238E27FC236}">
              <a16:creationId xmlns="" xmlns:a16="http://schemas.microsoft.com/office/drawing/2014/main" id="{00000000-0008-0000-0000-00007E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793" name="Text Box 394744">
          <a:extLst>
            <a:ext uri="{FF2B5EF4-FFF2-40B4-BE49-F238E27FC236}">
              <a16:creationId xmlns="" xmlns:a16="http://schemas.microsoft.com/office/drawing/2014/main" id="{00000000-0008-0000-0000-00007F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94" name="Text Box 394360">
          <a:extLst>
            <a:ext uri="{FF2B5EF4-FFF2-40B4-BE49-F238E27FC236}">
              <a16:creationId xmlns="" xmlns:a16="http://schemas.microsoft.com/office/drawing/2014/main" id="{00000000-0008-0000-0000-000080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95" name="Text Box 394744">
          <a:extLst>
            <a:ext uri="{FF2B5EF4-FFF2-40B4-BE49-F238E27FC236}">
              <a16:creationId xmlns="" xmlns:a16="http://schemas.microsoft.com/office/drawing/2014/main" id="{00000000-0008-0000-0000-000081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96" name="Text Box 394360">
          <a:extLst>
            <a:ext uri="{FF2B5EF4-FFF2-40B4-BE49-F238E27FC236}">
              <a16:creationId xmlns="" xmlns:a16="http://schemas.microsoft.com/office/drawing/2014/main" id="{00000000-0008-0000-0000-000082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97" name="Text Box 394744">
          <a:extLst>
            <a:ext uri="{FF2B5EF4-FFF2-40B4-BE49-F238E27FC236}">
              <a16:creationId xmlns="" xmlns:a16="http://schemas.microsoft.com/office/drawing/2014/main" id="{00000000-0008-0000-0000-000083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98" name="Text Box 394360">
          <a:extLst>
            <a:ext uri="{FF2B5EF4-FFF2-40B4-BE49-F238E27FC236}">
              <a16:creationId xmlns="" xmlns:a16="http://schemas.microsoft.com/office/drawing/2014/main" id="{00000000-0008-0000-0000-000084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799" name="Text Box 394744">
          <a:extLst>
            <a:ext uri="{FF2B5EF4-FFF2-40B4-BE49-F238E27FC236}">
              <a16:creationId xmlns="" xmlns:a16="http://schemas.microsoft.com/office/drawing/2014/main" id="{00000000-0008-0000-0000-000085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00" name="Text Box 394360">
          <a:extLst>
            <a:ext uri="{FF2B5EF4-FFF2-40B4-BE49-F238E27FC236}">
              <a16:creationId xmlns="" xmlns:a16="http://schemas.microsoft.com/office/drawing/2014/main" id="{00000000-0008-0000-0000-000086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01" name="Text Box 394744">
          <a:extLst>
            <a:ext uri="{FF2B5EF4-FFF2-40B4-BE49-F238E27FC236}">
              <a16:creationId xmlns="" xmlns:a16="http://schemas.microsoft.com/office/drawing/2014/main" id="{00000000-0008-0000-0000-000087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02" name="Text Box 394360">
          <a:extLst>
            <a:ext uri="{FF2B5EF4-FFF2-40B4-BE49-F238E27FC236}">
              <a16:creationId xmlns="" xmlns:a16="http://schemas.microsoft.com/office/drawing/2014/main" id="{00000000-0008-0000-0000-000088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03" name="Text Box 394744">
          <a:extLst>
            <a:ext uri="{FF2B5EF4-FFF2-40B4-BE49-F238E27FC236}">
              <a16:creationId xmlns="" xmlns:a16="http://schemas.microsoft.com/office/drawing/2014/main" id="{00000000-0008-0000-0000-000089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04" name="Text Box 394360">
          <a:extLst>
            <a:ext uri="{FF2B5EF4-FFF2-40B4-BE49-F238E27FC236}">
              <a16:creationId xmlns="" xmlns:a16="http://schemas.microsoft.com/office/drawing/2014/main" id="{00000000-0008-0000-0000-00008A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05" name="Text Box 394744">
          <a:extLst>
            <a:ext uri="{FF2B5EF4-FFF2-40B4-BE49-F238E27FC236}">
              <a16:creationId xmlns="" xmlns:a16="http://schemas.microsoft.com/office/drawing/2014/main" id="{00000000-0008-0000-0000-00008B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06" name="Text Box 394360">
          <a:extLst>
            <a:ext uri="{FF2B5EF4-FFF2-40B4-BE49-F238E27FC236}">
              <a16:creationId xmlns="" xmlns:a16="http://schemas.microsoft.com/office/drawing/2014/main" id="{00000000-0008-0000-0000-00008C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07" name="Text Box 394744">
          <a:extLst>
            <a:ext uri="{FF2B5EF4-FFF2-40B4-BE49-F238E27FC236}">
              <a16:creationId xmlns="" xmlns:a16="http://schemas.microsoft.com/office/drawing/2014/main" id="{00000000-0008-0000-0000-00008D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08" name="Text Box 394360">
          <a:extLst>
            <a:ext uri="{FF2B5EF4-FFF2-40B4-BE49-F238E27FC236}">
              <a16:creationId xmlns="" xmlns:a16="http://schemas.microsoft.com/office/drawing/2014/main" id="{00000000-0008-0000-0000-00008E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09" name="Text Box 394744">
          <a:extLst>
            <a:ext uri="{FF2B5EF4-FFF2-40B4-BE49-F238E27FC236}">
              <a16:creationId xmlns="" xmlns:a16="http://schemas.microsoft.com/office/drawing/2014/main" id="{00000000-0008-0000-0000-00008F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10" name="Text Box 394360">
          <a:extLst>
            <a:ext uri="{FF2B5EF4-FFF2-40B4-BE49-F238E27FC236}">
              <a16:creationId xmlns="" xmlns:a16="http://schemas.microsoft.com/office/drawing/2014/main" id="{00000000-0008-0000-0000-000090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11" name="Text Box 394744">
          <a:extLst>
            <a:ext uri="{FF2B5EF4-FFF2-40B4-BE49-F238E27FC236}">
              <a16:creationId xmlns="" xmlns:a16="http://schemas.microsoft.com/office/drawing/2014/main" id="{00000000-0008-0000-0000-000091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12" name="Text Box 394360">
          <a:extLst>
            <a:ext uri="{FF2B5EF4-FFF2-40B4-BE49-F238E27FC236}">
              <a16:creationId xmlns="" xmlns:a16="http://schemas.microsoft.com/office/drawing/2014/main" id="{00000000-0008-0000-0000-000092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13" name="Text Box 394744">
          <a:extLst>
            <a:ext uri="{FF2B5EF4-FFF2-40B4-BE49-F238E27FC236}">
              <a16:creationId xmlns="" xmlns:a16="http://schemas.microsoft.com/office/drawing/2014/main" id="{00000000-0008-0000-0000-000093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14" name="Text Box 394360">
          <a:extLst>
            <a:ext uri="{FF2B5EF4-FFF2-40B4-BE49-F238E27FC236}">
              <a16:creationId xmlns="" xmlns:a16="http://schemas.microsoft.com/office/drawing/2014/main" id="{00000000-0008-0000-0000-000094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15" name="Text Box 394744">
          <a:extLst>
            <a:ext uri="{FF2B5EF4-FFF2-40B4-BE49-F238E27FC236}">
              <a16:creationId xmlns="" xmlns:a16="http://schemas.microsoft.com/office/drawing/2014/main" id="{00000000-0008-0000-0000-000095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16" name="Text Box 394360">
          <a:extLst>
            <a:ext uri="{FF2B5EF4-FFF2-40B4-BE49-F238E27FC236}">
              <a16:creationId xmlns="" xmlns:a16="http://schemas.microsoft.com/office/drawing/2014/main" id="{00000000-0008-0000-0000-000096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17" name="Text Box 394744">
          <a:extLst>
            <a:ext uri="{FF2B5EF4-FFF2-40B4-BE49-F238E27FC236}">
              <a16:creationId xmlns="" xmlns:a16="http://schemas.microsoft.com/office/drawing/2014/main" id="{00000000-0008-0000-0000-000097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18" name="Text Box 394360">
          <a:extLst>
            <a:ext uri="{FF2B5EF4-FFF2-40B4-BE49-F238E27FC236}">
              <a16:creationId xmlns="" xmlns:a16="http://schemas.microsoft.com/office/drawing/2014/main" id="{00000000-0008-0000-0000-000098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19" name="Text Box 394744">
          <a:extLst>
            <a:ext uri="{FF2B5EF4-FFF2-40B4-BE49-F238E27FC236}">
              <a16:creationId xmlns="" xmlns:a16="http://schemas.microsoft.com/office/drawing/2014/main" id="{00000000-0008-0000-0000-000099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20" name="Text Box 394360">
          <a:extLst>
            <a:ext uri="{FF2B5EF4-FFF2-40B4-BE49-F238E27FC236}">
              <a16:creationId xmlns="" xmlns:a16="http://schemas.microsoft.com/office/drawing/2014/main" id="{00000000-0008-0000-0000-00009A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21" name="Text Box 394744">
          <a:extLst>
            <a:ext uri="{FF2B5EF4-FFF2-40B4-BE49-F238E27FC236}">
              <a16:creationId xmlns="" xmlns:a16="http://schemas.microsoft.com/office/drawing/2014/main" id="{00000000-0008-0000-0000-00009B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22" name="Text Box 394360">
          <a:extLst>
            <a:ext uri="{FF2B5EF4-FFF2-40B4-BE49-F238E27FC236}">
              <a16:creationId xmlns="" xmlns:a16="http://schemas.microsoft.com/office/drawing/2014/main" id="{00000000-0008-0000-0000-00009C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23" name="Text Box 394744">
          <a:extLst>
            <a:ext uri="{FF2B5EF4-FFF2-40B4-BE49-F238E27FC236}">
              <a16:creationId xmlns="" xmlns:a16="http://schemas.microsoft.com/office/drawing/2014/main" id="{00000000-0008-0000-0000-00009D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24" name="Text Box 394360">
          <a:extLst>
            <a:ext uri="{FF2B5EF4-FFF2-40B4-BE49-F238E27FC236}">
              <a16:creationId xmlns="" xmlns:a16="http://schemas.microsoft.com/office/drawing/2014/main" id="{00000000-0008-0000-0000-00009E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25" name="Text Box 394744">
          <a:extLst>
            <a:ext uri="{FF2B5EF4-FFF2-40B4-BE49-F238E27FC236}">
              <a16:creationId xmlns="" xmlns:a16="http://schemas.microsoft.com/office/drawing/2014/main" id="{00000000-0008-0000-0000-00009F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26" name="Text Box 394360">
          <a:extLst>
            <a:ext uri="{FF2B5EF4-FFF2-40B4-BE49-F238E27FC236}">
              <a16:creationId xmlns="" xmlns:a16="http://schemas.microsoft.com/office/drawing/2014/main" id="{00000000-0008-0000-0000-0000A0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27" name="Text Box 394744">
          <a:extLst>
            <a:ext uri="{FF2B5EF4-FFF2-40B4-BE49-F238E27FC236}">
              <a16:creationId xmlns="" xmlns:a16="http://schemas.microsoft.com/office/drawing/2014/main" id="{00000000-0008-0000-0000-0000A1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28" name="Text Box 394360">
          <a:extLst>
            <a:ext uri="{FF2B5EF4-FFF2-40B4-BE49-F238E27FC236}">
              <a16:creationId xmlns="" xmlns:a16="http://schemas.microsoft.com/office/drawing/2014/main" id="{00000000-0008-0000-0000-0000A2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29" name="Text Box 394744">
          <a:extLst>
            <a:ext uri="{FF2B5EF4-FFF2-40B4-BE49-F238E27FC236}">
              <a16:creationId xmlns="" xmlns:a16="http://schemas.microsoft.com/office/drawing/2014/main" id="{00000000-0008-0000-0000-0000A3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30" name="Text Box 394360">
          <a:extLst>
            <a:ext uri="{FF2B5EF4-FFF2-40B4-BE49-F238E27FC236}">
              <a16:creationId xmlns="" xmlns:a16="http://schemas.microsoft.com/office/drawing/2014/main" id="{00000000-0008-0000-0000-0000A4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31" name="Text Box 394744">
          <a:extLst>
            <a:ext uri="{FF2B5EF4-FFF2-40B4-BE49-F238E27FC236}">
              <a16:creationId xmlns="" xmlns:a16="http://schemas.microsoft.com/office/drawing/2014/main" id="{00000000-0008-0000-0000-0000A5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32" name="Text Box 394360">
          <a:extLst>
            <a:ext uri="{FF2B5EF4-FFF2-40B4-BE49-F238E27FC236}">
              <a16:creationId xmlns="" xmlns:a16="http://schemas.microsoft.com/office/drawing/2014/main" id="{00000000-0008-0000-0000-0000A6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33" name="Text Box 394744">
          <a:extLst>
            <a:ext uri="{FF2B5EF4-FFF2-40B4-BE49-F238E27FC236}">
              <a16:creationId xmlns="" xmlns:a16="http://schemas.microsoft.com/office/drawing/2014/main" id="{00000000-0008-0000-0000-0000A7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34" name="Text Box 394360">
          <a:extLst>
            <a:ext uri="{FF2B5EF4-FFF2-40B4-BE49-F238E27FC236}">
              <a16:creationId xmlns="" xmlns:a16="http://schemas.microsoft.com/office/drawing/2014/main" id="{00000000-0008-0000-0000-0000A8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35" name="Text Box 394744">
          <a:extLst>
            <a:ext uri="{FF2B5EF4-FFF2-40B4-BE49-F238E27FC236}">
              <a16:creationId xmlns="" xmlns:a16="http://schemas.microsoft.com/office/drawing/2014/main" id="{00000000-0008-0000-0000-0000A9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836" name="Text Box 394744">
          <a:extLst>
            <a:ext uri="{FF2B5EF4-FFF2-40B4-BE49-F238E27FC236}">
              <a16:creationId xmlns="" xmlns:a16="http://schemas.microsoft.com/office/drawing/2014/main" id="{00000000-0008-0000-0000-0000AA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837" name="Text Box 394360">
          <a:extLst>
            <a:ext uri="{FF2B5EF4-FFF2-40B4-BE49-F238E27FC236}">
              <a16:creationId xmlns="" xmlns:a16="http://schemas.microsoft.com/office/drawing/2014/main" id="{00000000-0008-0000-0000-0000AB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838" name="Text Box 394744">
          <a:extLst>
            <a:ext uri="{FF2B5EF4-FFF2-40B4-BE49-F238E27FC236}">
              <a16:creationId xmlns="" xmlns:a16="http://schemas.microsoft.com/office/drawing/2014/main" id="{00000000-0008-0000-0000-0000AC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839" name="Text Box 394360">
          <a:extLst>
            <a:ext uri="{FF2B5EF4-FFF2-40B4-BE49-F238E27FC236}">
              <a16:creationId xmlns="" xmlns:a16="http://schemas.microsoft.com/office/drawing/2014/main" id="{00000000-0008-0000-0000-0000AD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840" name="Text Box 394744">
          <a:extLst>
            <a:ext uri="{FF2B5EF4-FFF2-40B4-BE49-F238E27FC236}">
              <a16:creationId xmlns="" xmlns:a16="http://schemas.microsoft.com/office/drawing/2014/main" id="{00000000-0008-0000-0000-0000AE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841" name="Text Box 394360">
          <a:extLst>
            <a:ext uri="{FF2B5EF4-FFF2-40B4-BE49-F238E27FC236}">
              <a16:creationId xmlns="" xmlns:a16="http://schemas.microsoft.com/office/drawing/2014/main" id="{00000000-0008-0000-0000-0000AF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842" name="Text Box 394744">
          <a:extLst>
            <a:ext uri="{FF2B5EF4-FFF2-40B4-BE49-F238E27FC236}">
              <a16:creationId xmlns="" xmlns:a16="http://schemas.microsoft.com/office/drawing/2014/main" id="{00000000-0008-0000-0000-0000B0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843" name="Text Box 394360">
          <a:extLst>
            <a:ext uri="{FF2B5EF4-FFF2-40B4-BE49-F238E27FC236}">
              <a16:creationId xmlns="" xmlns:a16="http://schemas.microsoft.com/office/drawing/2014/main" id="{00000000-0008-0000-0000-0000B1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844" name="Text Box 394744">
          <a:extLst>
            <a:ext uri="{FF2B5EF4-FFF2-40B4-BE49-F238E27FC236}">
              <a16:creationId xmlns="" xmlns:a16="http://schemas.microsoft.com/office/drawing/2014/main" id="{00000000-0008-0000-0000-0000B2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845" name="Text Box 394360">
          <a:extLst>
            <a:ext uri="{FF2B5EF4-FFF2-40B4-BE49-F238E27FC236}">
              <a16:creationId xmlns="" xmlns:a16="http://schemas.microsoft.com/office/drawing/2014/main" id="{00000000-0008-0000-0000-0000B3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846" name="Text Box 394744">
          <a:extLst>
            <a:ext uri="{FF2B5EF4-FFF2-40B4-BE49-F238E27FC236}">
              <a16:creationId xmlns="" xmlns:a16="http://schemas.microsoft.com/office/drawing/2014/main" id="{00000000-0008-0000-0000-0000B4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847" name="Text Box 394360">
          <a:extLst>
            <a:ext uri="{FF2B5EF4-FFF2-40B4-BE49-F238E27FC236}">
              <a16:creationId xmlns="" xmlns:a16="http://schemas.microsoft.com/office/drawing/2014/main" id="{00000000-0008-0000-0000-0000B5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848" name="Text Box 394744">
          <a:extLst>
            <a:ext uri="{FF2B5EF4-FFF2-40B4-BE49-F238E27FC236}">
              <a16:creationId xmlns="" xmlns:a16="http://schemas.microsoft.com/office/drawing/2014/main" id="{00000000-0008-0000-0000-0000B6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849" name="Text Box 394360">
          <a:extLst>
            <a:ext uri="{FF2B5EF4-FFF2-40B4-BE49-F238E27FC236}">
              <a16:creationId xmlns="" xmlns:a16="http://schemas.microsoft.com/office/drawing/2014/main" id="{00000000-0008-0000-0000-0000B7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850" name="Text Box 394744">
          <a:extLst>
            <a:ext uri="{FF2B5EF4-FFF2-40B4-BE49-F238E27FC236}">
              <a16:creationId xmlns="" xmlns:a16="http://schemas.microsoft.com/office/drawing/2014/main" id="{00000000-0008-0000-0000-0000B8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851" name="Text Box 394360">
          <a:extLst>
            <a:ext uri="{FF2B5EF4-FFF2-40B4-BE49-F238E27FC236}">
              <a16:creationId xmlns="" xmlns:a16="http://schemas.microsoft.com/office/drawing/2014/main" id="{00000000-0008-0000-0000-0000B9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852" name="Text Box 394744">
          <a:extLst>
            <a:ext uri="{FF2B5EF4-FFF2-40B4-BE49-F238E27FC236}">
              <a16:creationId xmlns="" xmlns:a16="http://schemas.microsoft.com/office/drawing/2014/main" id="{00000000-0008-0000-0000-0000BA0A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853" name="Text Box 394360">
          <a:extLst>
            <a:ext uri="{FF2B5EF4-FFF2-40B4-BE49-F238E27FC236}">
              <a16:creationId xmlns="" xmlns:a16="http://schemas.microsoft.com/office/drawing/2014/main" id="{00000000-0008-0000-0000-0000BB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854" name="Text Box 394744">
          <a:extLst>
            <a:ext uri="{FF2B5EF4-FFF2-40B4-BE49-F238E27FC236}">
              <a16:creationId xmlns="" xmlns:a16="http://schemas.microsoft.com/office/drawing/2014/main" id="{00000000-0008-0000-0000-0000BC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855" name="Text Box 394360">
          <a:extLst>
            <a:ext uri="{FF2B5EF4-FFF2-40B4-BE49-F238E27FC236}">
              <a16:creationId xmlns="" xmlns:a16="http://schemas.microsoft.com/office/drawing/2014/main" id="{00000000-0008-0000-0000-0000BD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856" name="Text Box 394744">
          <a:extLst>
            <a:ext uri="{FF2B5EF4-FFF2-40B4-BE49-F238E27FC236}">
              <a16:creationId xmlns="" xmlns:a16="http://schemas.microsoft.com/office/drawing/2014/main" id="{00000000-0008-0000-0000-0000BE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857" name="Text Box 394360">
          <a:extLst>
            <a:ext uri="{FF2B5EF4-FFF2-40B4-BE49-F238E27FC236}">
              <a16:creationId xmlns="" xmlns:a16="http://schemas.microsoft.com/office/drawing/2014/main" id="{00000000-0008-0000-0000-0000BF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858" name="Text Box 394744">
          <a:extLst>
            <a:ext uri="{FF2B5EF4-FFF2-40B4-BE49-F238E27FC236}">
              <a16:creationId xmlns="" xmlns:a16="http://schemas.microsoft.com/office/drawing/2014/main" id="{00000000-0008-0000-0000-0000C00A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59" name="Text Box 394360">
          <a:extLst>
            <a:ext uri="{FF2B5EF4-FFF2-40B4-BE49-F238E27FC236}">
              <a16:creationId xmlns="" xmlns:a16="http://schemas.microsoft.com/office/drawing/2014/main" id="{00000000-0008-0000-0000-0000C1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60" name="Text Box 394744">
          <a:extLst>
            <a:ext uri="{FF2B5EF4-FFF2-40B4-BE49-F238E27FC236}">
              <a16:creationId xmlns="" xmlns:a16="http://schemas.microsoft.com/office/drawing/2014/main" id="{00000000-0008-0000-0000-0000C2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61" name="Text Box 394360">
          <a:extLst>
            <a:ext uri="{FF2B5EF4-FFF2-40B4-BE49-F238E27FC236}">
              <a16:creationId xmlns="" xmlns:a16="http://schemas.microsoft.com/office/drawing/2014/main" id="{00000000-0008-0000-0000-0000C3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62" name="Text Box 394744">
          <a:extLst>
            <a:ext uri="{FF2B5EF4-FFF2-40B4-BE49-F238E27FC236}">
              <a16:creationId xmlns="" xmlns:a16="http://schemas.microsoft.com/office/drawing/2014/main" id="{00000000-0008-0000-0000-0000C4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63" name="Text Box 394360">
          <a:extLst>
            <a:ext uri="{FF2B5EF4-FFF2-40B4-BE49-F238E27FC236}">
              <a16:creationId xmlns="" xmlns:a16="http://schemas.microsoft.com/office/drawing/2014/main" id="{00000000-0008-0000-0000-0000C5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64" name="Text Box 394744">
          <a:extLst>
            <a:ext uri="{FF2B5EF4-FFF2-40B4-BE49-F238E27FC236}">
              <a16:creationId xmlns="" xmlns:a16="http://schemas.microsoft.com/office/drawing/2014/main" id="{00000000-0008-0000-0000-0000C6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65" name="Text Box 394360">
          <a:extLst>
            <a:ext uri="{FF2B5EF4-FFF2-40B4-BE49-F238E27FC236}">
              <a16:creationId xmlns="" xmlns:a16="http://schemas.microsoft.com/office/drawing/2014/main" id="{00000000-0008-0000-0000-0000C7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66" name="Text Box 394744">
          <a:extLst>
            <a:ext uri="{FF2B5EF4-FFF2-40B4-BE49-F238E27FC236}">
              <a16:creationId xmlns="" xmlns:a16="http://schemas.microsoft.com/office/drawing/2014/main" id="{00000000-0008-0000-0000-0000C8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67" name="Text Box 394360">
          <a:extLst>
            <a:ext uri="{FF2B5EF4-FFF2-40B4-BE49-F238E27FC236}">
              <a16:creationId xmlns="" xmlns:a16="http://schemas.microsoft.com/office/drawing/2014/main" id="{00000000-0008-0000-0000-0000C9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68" name="Text Box 394744">
          <a:extLst>
            <a:ext uri="{FF2B5EF4-FFF2-40B4-BE49-F238E27FC236}">
              <a16:creationId xmlns="" xmlns:a16="http://schemas.microsoft.com/office/drawing/2014/main" id="{00000000-0008-0000-0000-0000CA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69" name="Text Box 394360">
          <a:extLst>
            <a:ext uri="{FF2B5EF4-FFF2-40B4-BE49-F238E27FC236}">
              <a16:creationId xmlns="" xmlns:a16="http://schemas.microsoft.com/office/drawing/2014/main" id="{00000000-0008-0000-0000-0000CB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70" name="Text Box 394744">
          <a:extLst>
            <a:ext uri="{FF2B5EF4-FFF2-40B4-BE49-F238E27FC236}">
              <a16:creationId xmlns="" xmlns:a16="http://schemas.microsoft.com/office/drawing/2014/main" id="{00000000-0008-0000-0000-0000CC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71" name="Text Box 394360">
          <a:extLst>
            <a:ext uri="{FF2B5EF4-FFF2-40B4-BE49-F238E27FC236}">
              <a16:creationId xmlns="" xmlns:a16="http://schemas.microsoft.com/office/drawing/2014/main" id="{00000000-0008-0000-0000-0000CD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72" name="Text Box 394744">
          <a:extLst>
            <a:ext uri="{FF2B5EF4-FFF2-40B4-BE49-F238E27FC236}">
              <a16:creationId xmlns="" xmlns:a16="http://schemas.microsoft.com/office/drawing/2014/main" id="{00000000-0008-0000-0000-0000CE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73" name="Text Box 394360">
          <a:extLst>
            <a:ext uri="{FF2B5EF4-FFF2-40B4-BE49-F238E27FC236}">
              <a16:creationId xmlns="" xmlns:a16="http://schemas.microsoft.com/office/drawing/2014/main" id="{00000000-0008-0000-0000-0000CF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74" name="Text Box 394744">
          <a:extLst>
            <a:ext uri="{FF2B5EF4-FFF2-40B4-BE49-F238E27FC236}">
              <a16:creationId xmlns="" xmlns:a16="http://schemas.microsoft.com/office/drawing/2014/main" id="{00000000-0008-0000-0000-0000D0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75" name="Text Box 394360">
          <a:extLst>
            <a:ext uri="{FF2B5EF4-FFF2-40B4-BE49-F238E27FC236}">
              <a16:creationId xmlns="" xmlns:a16="http://schemas.microsoft.com/office/drawing/2014/main" id="{00000000-0008-0000-0000-0000D1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76" name="Text Box 394744">
          <a:extLst>
            <a:ext uri="{FF2B5EF4-FFF2-40B4-BE49-F238E27FC236}">
              <a16:creationId xmlns="" xmlns:a16="http://schemas.microsoft.com/office/drawing/2014/main" id="{00000000-0008-0000-0000-0000D20A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77" name="Text Box 394360">
          <a:extLst>
            <a:ext uri="{FF2B5EF4-FFF2-40B4-BE49-F238E27FC236}">
              <a16:creationId xmlns="" xmlns:a16="http://schemas.microsoft.com/office/drawing/2014/main" id="{00000000-0008-0000-0000-0000D3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78" name="Text Box 394744">
          <a:extLst>
            <a:ext uri="{FF2B5EF4-FFF2-40B4-BE49-F238E27FC236}">
              <a16:creationId xmlns="" xmlns:a16="http://schemas.microsoft.com/office/drawing/2014/main" id="{00000000-0008-0000-0000-0000D4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79" name="Text Box 394360">
          <a:extLst>
            <a:ext uri="{FF2B5EF4-FFF2-40B4-BE49-F238E27FC236}">
              <a16:creationId xmlns="" xmlns:a16="http://schemas.microsoft.com/office/drawing/2014/main" id="{00000000-0008-0000-0000-0000D5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80" name="Text Box 394744">
          <a:extLst>
            <a:ext uri="{FF2B5EF4-FFF2-40B4-BE49-F238E27FC236}">
              <a16:creationId xmlns="" xmlns:a16="http://schemas.microsoft.com/office/drawing/2014/main" id="{00000000-0008-0000-0000-0000D6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81" name="Text Box 394360">
          <a:extLst>
            <a:ext uri="{FF2B5EF4-FFF2-40B4-BE49-F238E27FC236}">
              <a16:creationId xmlns="" xmlns:a16="http://schemas.microsoft.com/office/drawing/2014/main" id="{00000000-0008-0000-0000-0000D7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82" name="Text Box 394744">
          <a:extLst>
            <a:ext uri="{FF2B5EF4-FFF2-40B4-BE49-F238E27FC236}">
              <a16:creationId xmlns="" xmlns:a16="http://schemas.microsoft.com/office/drawing/2014/main" id="{00000000-0008-0000-0000-0000D80A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883"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884"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885"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886"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887"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4888"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89"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90"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91"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92"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93"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894"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95"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96"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97"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98"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899"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00"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01"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02"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03"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04"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05"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06"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07"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08"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09"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10"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11"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12"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13"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14"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15"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16"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17"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18"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19"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20"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21"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22"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23"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24"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25"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26"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27"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28"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29"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30"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31"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32"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33"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34"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35"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36"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37"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38"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39"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40"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41"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42"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43"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44"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45"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46"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47"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48"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49"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50"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51"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52"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53"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4954"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55"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56"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57"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58"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59"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4960"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0"/>
    <xdr:sp macro="" textlink="">
      <xdr:nvSpPr>
        <xdr:cNvPr id="4961" name="Text Box 394360">
          <a:extLst>
            <a:ext uri="{FF2B5EF4-FFF2-40B4-BE49-F238E27FC236}">
              <a16:creationId xmlns="" xmlns:a16="http://schemas.microsoft.com/office/drawing/2014/main" id="{00000000-0008-0000-0000-000032050000}"/>
            </a:ext>
          </a:extLst>
        </xdr:cNvPr>
        <xdr:cNvSpPr txBox="1">
          <a:spLocks noChangeArrowheads="1"/>
        </xdr:cNvSpPr>
      </xdr:nvSpPr>
      <xdr:spPr bwMode="auto">
        <a:xfrm>
          <a:off x="922020" y="576910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0"/>
    <xdr:sp macro="" textlink="">
      <xdr:nvSpPr>
        <xdr:cNvPr id="4962" name="Text Box 394744">
          <a:extLst>
            <a:ext uri="{FF2B5EF4-FFF2-40B4-BE49-F238E27FC236}">
              <a16:creationId xmlns="" xmlns:a16="http://schemas.microsoft.com/office/drawing/2014/main" id="{00000000-0008-0000-0000-000033050000}"/>
            </a:ext>
          </a:extLst>
        </xdr:cNvPr>
        <xdr:cNvSpPr txBox="1">
          <a:spLocks noChangeArrowheads="1"/>
        </xdr:cNvSpPr>
      </xdr:nvSpPr>
      <xdr:spPr bwMode="auto">
        <a:xfrm>
          <a:off x="922020" y="576910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0"/>
    <xdr:sp macro="" textlink="">
      <xdr:nvSpPr>
        <xdr:cNvPr id="4963" name="Text Box 394360">
          <a:extLst>
            <a:ext uri="{FF2B5EF4-FFF2-40B4-BE49-F238E27FC236}">
              <a16:creationId xmlns="" xmlns:a16="http://schemas.microsoft.com/office/drawing/2014/main" id="{00000000-0008-0000-0000-000034050000}"/>
            </a:ext>
          </a:extLst>
        </xdr:cNvPr>
        <xdr:cNvSpPr txBox="1">
          <a:spLocks noChangeArrowheads="1"/>
        </xdr:cNvSpPr>
      </xdr:nvSpPr>
      <xdr:spPr bwMode="auto">
        <a:xfrm>
          <a:off x="922020" y="576910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0"/>
    <xdr:sp macro="" textlink="">
      <xdr:nvSpPr>
        <xdr:cNvPr id="4964" name="Text Box 394744">
          <a:extLst>
            <a:ext uri="{FF2B5EF4-FFF2-40B4-BE49-F238E27FC236}">
              <a16:creationId xmlns="" xmlns:a16="http://schemas.microsoft.com/office/drawing/2014/main" id="{00000000-0008-0000-0000-000035050000}"/>
            </a:ext>
          </a:extLst>
        </xdr:cNvPr>
        <xdr:cNvSpPr txBox="1">
          <a:spLocks noChangeArrowheads="1"/>
        </xdr:cNvSpPr>
      </xdr:nvSpPr>
      <xdr:spPr bwMode="auto">
        <a:xfrm>
          <a:off x="922020" y="576910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0"/>
    <xdr:sp macro="" textlink="">
      <xdr:nvSpPr>
        <xdr:cNvPr id="4965" name="Text Box 394360">
          <a:extLst>
            <a:ext uri="{FF2B5EF4-FFF2-40B4-BE49-F238E27FC236}">
              <a16:creationId xmlns="" xmlns:a16="http://schemas.microsoft.com/office/drawing/2014/main" id="{00000000-0008-0000-0000-000036050000}"/>
            </a:ext>
          </a:extLst>
        </xdr:cNvPr>
        <xdr:cNvSpPr txBox="1">
          <a:spLocks noChangeArrowheads="1"/>
        </xdr:cNvSpPr>
      </xdr:nvSpPr>
      <xdr:spPr bwMode="auto">
        <a:xfrm>
          <a:off x="922020" y="576910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0"/>
    <xdr:sp macro="" textlink="">
      <xdr:nvSpPr>
        <xdr:cNvPr id="4966" name="Text Box 394744">
          <a:extLst>
            <a:ext uri="{FF2B5EF4-FFF2-40B4-BE49-F238E27FC236}">
              <a16:creationId xmlns="" xmlns:a16="http://schemas.microsoft.com/office/drawing/2014/main" id="{00000000-0008-0000-0000-000037050000}"/>
            </a:ext>
          </a:extLst>
        </xdr:cNvPr>
        <xdr:cNvSpPr txBox="1">
          <a:spLocks noChangeArrowheads="1"/>
        </xdr:cNvSpPr>
      </xdr:nvSpPr>
      <xdr:spPr bwMode="auto">
        <a:xfrm>
          <a:off x="922020" y="576910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67" name="Text Box 394360">
          <a:extLst>
            <a:ext uri="{FF2B5EF4-FFF2-40B4-BE49-F238E27FC236}">
              <a16:creationId xmlns="" xmlns:a16="http://schemas.microsoft.com/office/drawing/2014/main" id="{00000000-0008-0000-0000-000038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68" name="Text Box 394744">
          <a:extLst>
            <a:ext uri="{FF2B5EF4-FFF2-40B4-BE49-F238E27FC236}">
              <a16:creationId xmlns="" xmlns:a16="http://schemas.microsoft.com/office/drawing/2014/main" id="{00000000-0008-0000-0000-000039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69" name="Text Box 394360">
          <a:extLst>
            <a:ext uri="{FF2B5EF4-FFF2-40B4-BE49-F238E27FC236}">
              <a16:creationId xmlns="" xmlns:a16="http://schemas.microsoft.com/office/drawing/2014/main" id="{00000000-0008-0000-0000-00003A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70" name="Text Box 394744">
          <a:extLst>
            <a:ext uri="{FF2B5EF4-FFF2-40B4-BE49-F238E27FC236}">
              <a16:creationId xmlns="" xmlns:a16="http://schemas.microsoft.com/office/drawing/2014/main" id="{00000000-0008-0000-0000-00003B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71" name="Text Box 394360">
          <a:extLst>
            <a:ext uri="{FF2B5EF4-FFF2-40B4-BE49-F238E27FC236}">
              <a16:creationId xmlns="" xmlns:a16="http://schemas.microsoft.com/office/drawing/2014/main" id="{00000000-0008-0000-0000-00003C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72" name="Text Box 394744">
          <a:extLst>
            <a:ext uri="{FF2B5EF4-FFF2-40B4-BE49-F238E27FC236}">
              <a16:creationId xmlns="" xmlns:a16="http://schemas.microsoft.com/office/drawing/2014/main" id="{00000000-0008-0000-0000-00003D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973" name="Text Box 394360">
          <a:extLst>
            <a:ext uri="{FF2B5EF4-FFF2-40B4-BE49-F238E27FC236}">
              <a16:creationId xmlns="" xmlns:a16="http://schemas.microsoft.com/office/drawing/2014/main" id="{00000000-0008-0000-0000-00003E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974" name="Text Box 394744">
          <a:extLst>
            <a:ext uri="{FF2B5EF4-FFF2-40B4-BE49-F238E27FC236}">
              <a16:creationId xmlns="" xmlns:a16="http://schemas.microsoft.com/office/drawing/2014/main" id="{00000000-0008-0000-0000-00003F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975" name="Text Box 394360">
          <a:extLst>
            <a:ext uri="{FF2B5EF4-FFF2-40B4-BE49-F238E27FC236}">
              <a16:creationId xmlns="" xmlns:a16="http://schemas.microsoft.com/office/drawing/2014/main" id="{00000000-0008-0000-0000-000040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976" name="Text Box 394744">
          <a:extLst>
            <a:ext uri="{FF2B5EF4-FFF2-40B4-BE49-F238E27FC236}">
              <a16:creationId xmlns="" xmlns:a16="http://schemas.microsoft.com/office/drawing/2014/main" id="{00000000-0008-0000-0000-000041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977" name="Text Box 394360">
          <a:extLst>
            <a:ext uri="{FF2B5EF4-FFF2-40B4-BE49-F238E27FC236}">
              <a16:creationId xmlns="" xmlns:a16="http://schemas.microsoft.com/office/drawing/2014/main" id="{00000000-0008-0000-0000-000042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978" name="Text Box 394744">
          <a:extLst>
            <a:ext uri="{FF2B5EF4-FFF2-40B4-BE49-F238E27FC236}">
              <a16:creationId xmlns="" xmlns:a16="http://schemas.microsoft.com/office/drawing/2014/main" id="{00000000-0008-0000-0000-000043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79" name="Text Box 394360">
          <a:extLst>
            <a:ext uri="{FF2B5EF4-FFF2-40B4-BE49-F238E27FC236}">
              <a16:creationId xmlns="" xmlns:a16="http://schemas.microsoft.com/office/drawing/2014/main" id="{00000000-0008-0000-0000-000044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80" name="Text Box 394744">
          <a:extLst>
            <a:ext uri="{FF2B5EF4-FFF2-40B4-BE49-F238E27FC236}">
              <a16:creationId xmlns="" xmlns:a16="http://schemas.microsoft.com/office/drawing/2014/main" id="{00000000-0008-0000-0000-000045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81" name="Text Box 394360">
          <a:extLst>
            <a:ext uri="{FF2B5EF4-FFF2-40B4-BE49-F238E27FC236}">
              <a16:creationId xmlns="" xmlns:a16="http://schemas.microsoft.com/office/drawing/2014/main" id="{00000000-0008-0000-0000-000046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82" name="Text Box 394744">
          <a:extLst>
            <a:ext uri="{FF2B5EF4-FFF2-40B4-BE49-F238E27FC236}">
              <a16:creationId xmlns="" xmlns:a16="http://schemas.microsoft.com/office/drawing/2014/main" id="{00000000-0008-0000-0000-000047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83" name="Text Box 394360">
          <a:extLst>
            <a:ext uri="{FF2B5EF4-FFF2-40B4-BE49-F238E27FC236}">
              <a16:creationId xmlns="" xmlns:a16="http://schemas.microsoft.com/office/drawing/2014/main" id="{00000000-0008-0000-0000-000048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84" name="Text Box 394744">
          <a:extLst>
            <a:ext uri="{FF2B5EF4-FFF2-40B4-BE49-F238E27FC236}">
              <a16:creationId xmlns="" xmlns:a16="http://schemas.microsoft.com/office/drawing/2014/main" id="{00000000-0008-0000-0000-000049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985" name="Text Box 394360">
          <a:extLst>
            <a:ext uri="{FF2B5EF4-FFF2-40B4-BE49-F238E27FC236}">
              <a16:creationId xmlns="" xmlns:a16="http://schemas.microsoft.com/office/drawing/2014/main" id="{00000000-0008-0000-0000-00004A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986" name="Text Box 394744">
          <a:extLst>
            <a:ext uri="{FF2B5EF4-FFF2-40B4-BE49-F238E27FC236}">
              <a16:creationId xmlns="" xmlns:a16="http://schemas.microsoft.com/office/drawing/2014/main" id="{00000000-0008-0000-0000-00004B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987" name="Text Box 394360">
          <a:extLst>
            <a:ext uri="{FF2B5EF4-FFF2-40B4-BE49-F238E27FC236}">
              <a16:creationId xmlns="" xmlns:a16="http://schemas.microsoft.com/office/drawing/2014/main" id="{00000000-0008-0000-0000-00004C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988" name="Text Box 394744">
          <a:extLst>
            <a:ext uri="{FF2B5EF4-FFF2-40B4-BE49-F238E27FC236}">
              <a16:creationId xmlns="" xmlns:a16="http://schemas.microsoft.com/office/drawing/2014/main" id="{00000000-0008-0000-0000-00004D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989" name="Text Box 394360">
          <a:extLst>
            <a:ext uri="{FF2B5EF4-FFF2-40B4-BE49-F238E27FC236}">
              <a16:creationId xmlns="" xmlns:a16="http://schemas.microsoft.com/office/drawing/2014/main" id="{00000000-0008-0000-0000-00004E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990" name="Text Box 394744">
          <a:extLst>
            <a:ext uri="{FF2B5EF4-FFF2-40B4-BE49-F238E27FC236}">
              <a16:creationId xmlns="" xmlns:a16="http://schemas.microsoft.com/office/drawing/2014/main" id="{00000000-0008-0000-0000-00004F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91" name="Text Box 394360">
          <a:extLst>
            <a:ext uri="{FF2B5EF4-FFF2-40B4-BE49-F238E27FC236}">
              <a16:creationId xmlns="" xmlns:a16="http://schemas.microsoft.com/office/drawing/2014/main" id="{00000000-0008-0000-0000-000050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92" name="Text Box 394744">
          <a:extLst>
            <a:ext uri="{FF2B5EF4-FFF2-40B4-BE49-F238E27FC236}">
              <a16:creationId xmlns="" xmlns:a16="http://schemas.microsoft.com/office/drawing/2014/main" id="{00000000-0008-0000-0000-000051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93" name="Text Box 394360">
          <a:extLst>
            <a:ext uri="{FF2B5EF4-FFF2-40B4-BE49-F238E27FC236}">
              <a16:creationId xmlns="" xmlns:a16="http://schemas.microsoft.com/office/drawing/2014/main" id="{00000000-0008-0000-0000-000052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94" name="Text Box 394744">
          <a:extLst>
            <a:ext uri="{FF2B5EF4-FFF2-40B4-BE49-F238E27FC236}">
              <a16:creationId xmlns="" xmlns:a16="http://schemas.microsoft.com/office/drawing/2014/main" id="{00000000-0008-0000-0000-000053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95" name="Text Box 394360">
          <a:extLst>
            <a:ext uri="{FF2B5EF4-FFF2-40B4-BE49-F238E27FC236}">
              <a16:creationId xmlns="" xmlns:a16="http://schemas.microsoft.com/office/drawing/2014/main" id="{00000000-0008-0000-0000-000054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4996" name="Text Box 394744">
          <a:extLst>
            <a:ext uri="{FF2B5EF4-FFF2-40B4-BE49-F238E27FC236}">
              <a16:creationId xmlns="" xmlns:a16="http://schemas.microsoft.com/office/drawing/2014/main" id="{00000000-0008-0000-0000-000055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997" name="Text Box 394360">
          <a:extLst>
            <a:ext uri="{FF2B5EF4-FFF2-40B4-BE49-F238E27FC236}">
              <a16:creationId xmlns="" xmlns:a16="http://schemas.microsoft.com/office/drawing/2014/main" id="{00000000-0008-0000-0000-000056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998" name="Text Box 394744">
          <a:extLst>
            <a:ext uri="{FF2B5EF4-FFF2-40B4-BE49-F238E27FC236}">
              <a16:creationId xmlns="" xmlns:a16="http://schemas.microsoft.com/office/drawing/2014/main" id="{00000000-0008-0000-0000-000057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4999" name="Text Box 394360">
          <a:extLst>
            <a:ext uri="{FF2B5EF4-FFF2-40B4-BE49-F238E27FC236}">
              <a16:creationId xmlns="" xmlns:a16="http://schemas.microsoft.com/office/drawing/2014/main" id="{00000000-0008-0000-0000-000058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00" name="Text Box 394744">
          <a:extLst>
            <a:ext uri="{FF2B5EF4-FFF2-40B4-BE49-F238E27FC236}">
              <a16:creationId xmlns="" xmlns:a16="http://schemas.microsoft.com/office/drawing/2014/main" id="{00000000-0008-0000-0000-000059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01" name="Text Box 394360">
          <a:extLst>
            <a:ext uri="{FF2B5EF4-FFF2-40B4-BE49-F238E27FC236}">
              <a16:creationId xmlns="" xmlns:a16="http://schemas.microsoft.com/office/drawing/2014/main" id="{00000000-0008-0000-0000-00005A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02" name="Text Box 394744">
          <a:extLst>
            <a:ext uri="{FF2B5EF4-FFF2-40B4-BE49-F238E27FC236}">
              <a16:creationId xmlns="" xmlns:a16="http://schemas.microsoft.com/office/drawing/2014/main" id="{00000000-0008-0000-0000-00005B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03" name="Text Box 394360">
          <a:extLst>
            <a:ext uri="{FF2B5EF4-FFF2-40B4-BE49-F238E27FC236}">
              <a16:creationId xmlns="" xmlns:a16="http://schemas.microsoft.com/office/drawing/2014/main" id="{00000000-0008-0000-0000-00005C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04" name="Text Box 394744">
          <a:extLst>
            <a:ext uri="{FF2B5EF4-FFF2-40B4-BE49-F238E27FC236}">
              <a16:creationId xmlns="" xmlns:a16="http://schemas.microsoft.com/office/drawing/2014/main" id="{00000000-0008-0000-0000-00005D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05" name="Text Box 394360">
          <a:extLst>
            <a:ext uri="{FF2B5EF4-FFF2-40B4-BE49-F238E27FC236}">
              <a16:creationId xmlns="" xmlns:a16="http://schemas.microsoft.com/office/drawing/2014/main" id="{00000000-0008-0000-0000-00005E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06" name="Text Box 394744">
          <a:extLst>
            <a:ext uri="{FF2B5EF4-FFF2-40B4-BE49-F238E27FC236}">
              <a16:creationId xmlns="" xmlns:a16="http://schemas.microsoft.com/office/drawing/2014/main" id="{00000000-0008-0000-0000-00005F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07" name="Text Box 394360">
          <a:extLst>
            <a:ext uri="{FF2B5EF4-FFF2-40B4-BE49-F238E27FC236}">
              <a16:creationId xmlns="" xmlns:a16="http://schemas.microsoft.com/office/drawing/2014/main" id="{00000000-0008-0000-0000-000060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08" name="Text Box 394744">
          <a:extLst>
            <a:ext uri="{FF2B5EF4-FFF2-40B4-BE49-F238E27FC236}">
              <a16:creationId xmlns="" xmlns:a16="http://schemas.microsoft.com/office/drawing/2014/main" id="{00000000-0008-0000-0000-000061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09" name="Text Box 394360">
          <a:extLst>
            <a:ext uri="{FF2B5EF4-FFF2-40B4-BE49-F238E27FC236}">
              <a16:creationId xmlns="" xmlns:a16="http://schemas.microsoft.com/office/drawing/2014/main" id="{00000000-0008-0000-0000-000062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10" name="Text Box 394744">
          <a:extLst>
            <a:ext uri="{FF2B5EF4-FFF2-40B4-BE49-F238E27FC236}">
              <a16:creationId xmlns="" xmlns:a16="http://schemas.microsoft.com/office/drawing/2014/main" id="{00000000-0008-0000-0000-000063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11" name="Text Box 394360">
          <a:extLst>
            <a:ext uri="{FF2B5EF4-FFF2-40B4-BE49-F238E27FC236}">
              <a16:creationId xmlns="" xmlns:a16="http://schemas.microsoft.com/office/drawing/2014/main" id="{00000000-0008-0000-0000-000064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12" name="Text Box 394744">
          <a:extLst>
            <a:ext uri="{FF2B5EF4-FFF2-40B4-BE49-F238E27FC236}">
              <a16:creationId xmlns="" xmlns:a16="http://schemas.microsoft.com/office/drawing/2014/main" id="{00000000-0008-0000-0000-000065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13" name="Text Box 394360">
          <a:extLst>
            <a:ext uri="{FF2B5EF4-FFF2-40B4-BE49-F238E27FC236}">
              <a16:creationId xmlns="" xmlns:a16="http://schemas.microsoft.com/office/drawing/2014/main" id="{00000000-0008-0000-0000-000066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14" name="Text Box 394744">
          <a:extLst>
            <a:ext uri="{FF2B5EF4-FFF2-40B4-BE49-F238E27FC236}">
              <a16:creationId xmlns="" xmlns:a16="http://schemas.microsoft.com/office/drawing/2014/main" id="{00000000-0008-0000-0000-000067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15" name="Text Box 394360">
          <a:extLst>
            <a:ext uri="{FF2B5EF4-FFF2-40B4-BE49-F238E27FC236}">
              <a16:creationId xmlns="" xmlns:a16="http://schemas.microsoft.com/office/drawing/2014/main" id="{00000000-0008-0000-0000-000068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16" name="Text Box 394744">
          <a:extLst>
            <a:ext uri="{FF2B5EF4-FFF2-40B4-BE49-F238E27FC236}">
              <a16:creationId xmlns="" xmlns:a16="http://schemas.microsoft.com/office/drawing/2014/main" id="{00000000-0008-0000-0000-000069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17" name="Text Box 394360">
          <a:extLst>
            <a:ext uri="{FF2B5EF4-FFF2-40B4-BE49-F238E27FC236}">
              <a16:creationId xmlns="" xmlns:a16="http://schemas.microsoft.com/office/drawing/2014/main" id="{00000000-0008-0000-0000-00006A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18" name="Text Box 394744">
          <a:extLst>
            <a:ext uri="{FF2B5EF4-FFF2-40B4-BE49-F238E27FC236}">
              <a16:creationId xmlns="" xmlns:a16="http://schemas.microsoft.com/office/drawing/2014/main" id="{00000000-0008-0000-0000-00006B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19" name="Text Box 394360">
          <a:extLst>
            <a:ext uri="{FF2B5EF4-FFF2-40B4-BE49-F238E27FC236}">
              <a16:creationId xmlns="" xmlns:a16="http://schemas.microsoft.com/office/drawing/2014/main" id="{00000000-0008-0000-0000-00006C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20" name="Text Box 394744">
          <a:extLst>
            <a:ext uri="{FF2B5EF4-FFF2-40B4-BE49-F238E27FC236}">
              <a16:creationId xmlns="" xmlns:a16="http://schemas.microsoft.com/office/drawing/2014/main" id="{00000000-0008-0000-0000-00006D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21" name="Text Box 394360">
          <a:extLst>
            <a:ext uri="{FF2B5EF4-FFF2-40B4-BE49-F238E27FC236}">
              <a16:creationId xmlns="" xmlns:a16="http://schemas.microsoft.com/office/drawing/2014/main" id="{00000000-0008-0000-0000-00006E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22" name="Text Box 394744">
          <a:extLst>
            <a:ext uri="{FF2B5EF4-FFF2-40B4-BE49-F238E27FC236}">
              <a16:creationId xmlns="" xmlns:a16="http://schemas.microsoft.com/office/drawing/2014/main" id="{00000000-0008-0000-0000-00006F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23" name="Text Box 394360">
          <a:extLst>
            <a:ext uri="{FF2B5EF4-FFF2-40B4-BE49-F238E27FC236}">
              <a16:creationId xmlns="" xmlns:a16="http://schemas.microsoft.com/office/drawing/2014/main" id="{00000000-0008-0000-0000-000070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24" name="Text Box 394744">
          <a:extLst>
            <a:ext uri="{FF2B5EF4-FFF2-40B4-BE49-F238E27FC236}">
              <a16:creationId xmlns="" xmlns:a16="http://schemas.microsoft.com/office/drawing/2014/main" id="{00000000-0008-0000-0000-000071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25" name="Text Box 394360">
          <a:extLst>
            <a:ext uri="{FF2B5EF4-FFF2-40B4-BE49-F238E27FC236}">
              <a16:creationId xmlns="" xmlns:a16="http://schemas.microsoft.com/office/drawing/2014/main" id="{00000000-0008-0000-0000-000072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26" name="Text Box 394744">
          <a:extLst>
            <a:ext uri="{FF2B5EF4-FFF2-40B4-BE49-F238E27FC236}">
              <a16:creationId xmlns="" xmlns:a16="http://schemas.microsoft.com/office/drawing/2014/main" id="{00000000-0008-0000-0000-000073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27" name="Text Box 394360">
          <a:extLst>
            <a:ext uri="{FF2B5EF4-FFF2-40B4-BE49-F238E27FC236}">
              <a16:creationId xmlns="" xmlns:a16="http://schemas.microsoft.com/office/drawing/2014/main" id="{00000000-0008-0000-0000-000074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28" name="Text Box 394744">
          <a:extLst>
            <a:ext uri="{FF2B5EF4-FFF2-40B4-BE49-F238E27FC236}">
              <a16:creationId xmlns="" xmlns:a16="http://schemas.microsoft.com/office/drawing/2014/main" id="{00000000-0008-0000-0000-000075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29" name="Text Box 394360">
          <a:extLst>
            <a:ext uri="{FF2B5EF4-FFF2-40B4-BE49-F238E27FC236}">
              <a16:creationId xmlns="" xmlns:a16="http://schemas.microsoft.com/office/drawing/2014/main" id="{00000000-0008-0000-0000-000076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30" name="Text Box 394744">
          <a:extLst>
            <a:ext uri="{FF2B5EF4-FFF2-40B4-BE49-F238E27FC236}">
              <a16:creationId xmlns="" xmlns:a16="http://schemas.microsoft.com/office/drawing/2014/main" id="{00000000-0008-0000-0000-000077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31" name="Text Box 394360">
          <a:extLst>
            <a:ext uri="{FF2B5EF4-FFF2-40B4-BE49-F238E27FC236}">
              <a16:creationId xmlns="" xmlns:a16="http://schemas.microsoft.com/office/drawing/2014/main" id="{00000000-0008-0000-0000-000078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032" name="Text Box 394744">
          <a:extLst>
            <a:ext uri="{FF2B5EF4-FFF2-40B4-BE49-F238E27FC236}">
              <a16:creationId xmlns="" xmlns:a16="http://schemas.microsoft.com/office/drawing/2014/main" id="{00000000-0008-0000-0000-000079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33" name="Text Box 394360">
          <a:extLst>
            <a:ext uri="{FF2B5EF4-FFF2-40B4-BE49-F238E27FC236}">
              <a16:creationId xmlns="" xmlns:a16="http://schemas.microsoft.com/office/drawing/2014/main" id="{00000000-0008-0000-0000-00007A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34" name="Text Box 394744">
          <a:extLst>
            <a:ext uri="{FF2B5EF4-FFF2-40B4-BE49-F238E27FC236}">
              <a16:creationId xmlns="" xmlns:a16="http://schemas.microsoft.com/office/drawing/2014/main" id="{00000000-0008-0000-0000-00007B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35" name="Text Box 394360">
          <a:extLst>
            <a:ext uri="{FF2B5EF4-FFF2-40B4-BE49-F238E27FC236}">
              <a16:creationId xmlns="" xmlns:a16="http://schemas.microsoft.com/office/drawing/2014/main" id="{00000000-0008-0000-0000-00007C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36" name="Text Box 394744">
          <a:extLst>
            <a:ext uri="{FF2B5EF4-FFF2-40B4-BE49-F238E27FC236}">
              <a16:creationId xmlns="" xmlns:a16="http://schemas.microsoft.com/office/drawing/2014/main" id="{00000000-0008-0000-0000-00007D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37" name="Text Box 394360">
          <a:extLst>
            <a:ext uri="{FF2B5EF4-FFF2-40B4-BE49-F238E27FC236}">
              <a16:creationId xmlns="" xmlns:a16="http://schemas.microsoft.com/office/drawing/2014/main" id="{00000000-0008-0000-0000-00007E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038" name="Text Box 394744">
          <a:extLst>
            <a:ext uri="{FF2B5EF4-FFF2-40B4-BE49-F238E27FC236}">
              <a16:creationId xmlns="" xmlns:a16="http://schemas.microsoft.com/office/drawing/2014/main" id="{00000000-0008-0000-0000-00007F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39"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40"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41"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42"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43"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44"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45"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46"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47"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48"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49"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50"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51"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52"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53"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54"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55"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56"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57"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58"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59"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60"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61"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62"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5063"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5064"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5065"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5066"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5067"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0"/>
    <xdr:sp macro="" textlink="">
      <xdr:nvSpPr>
        <xdr:cNvPr id="5068"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922020" y="576929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69"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70"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71"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72"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73"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74"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75"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76"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77"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78"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79"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80"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81"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82"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83"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84"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85"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86"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87"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88"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89"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90"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91"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92"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93"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94"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95"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96"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97"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098"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099"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00"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01"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02"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03"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04"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05"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06"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07"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08"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09"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10"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11"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12"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13"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14"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15"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16"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17"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18"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19"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20"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21"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22"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23"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24"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25"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26"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27"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28"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29"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30"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31"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32"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33"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34"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35"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36"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37"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38"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39"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40"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141" name="Text Box 394744">
          <a:extLst>
            <a:ext uri="{FF2B5EF4-FFF2-40B4-BE49-F238E27FC236}">
              <a16:creationId xmlns="" xmlns:a16="http://schemas.microsoft.com/office/drawing/2014/main" id="{00000000-0008-0000-0000-0000E6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142" name="Text Box 394360">
          <a:extLst>
            <a:ext uri="{FF2B5EF4-FFF2-40B4-BE49-F238E27FC236}">
              <a16:creationId xmlns="" xmlns:a16="http://schemas.microsoft.com/office/drawing/2014/main" id="{00000000-0008-0000-0000-0000E7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143" name="Text Box 394744">
          <a:extLst>
            <a:ext uri="{FF2B5EF4-FFF2-40B4-BE49-F238E27FC236}">
              <a16:creationId xmlns="" xmlns:a16="http://schemas.microsoft.com/office/drawing/2014/main" id="{00000000-0008-0000-0000-0000E8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144" name="Text Box 394360">
          <a:extLst>
            <a:ext uri="{FF2B5EF4-FFF2-40B4-BE49-F238E27FC236}">
              <a16:creationId xmlns="" xmlns:a16="http://schemas.microsoft.com/office/drawing/2014/main" id="{00000000-0008-0000-0000-0000E9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145" name="Text Box 394744">
          <a:extLst>
            <a:ext uri="{FF2B5EF4-FFF2-40B4-BE49-F238E27FC236}">
              <a16:creationId xmlns="" xmlns:a16="http://schemas.microsoft.com/office/drawing/2014/main" id="{00000000-0008-0000-0000-0000EA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146" name="Text Box 394360">
          <a:extLst>
            <a:ext uri="{FF2B5EF4-FFF2-40B4-BE49-F238E27FC236}">
              <a16:creationId xmlns="" xmlns:a16="http://schemas.microsoft.com/office/drawing/2014/main" id="{00000000-0008-0000-0000-0000EB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147" name="Text Box 394744">
          <a:extLst>
            <a:ext uri="{FF2B5EF4-FFF2-40B4-BE49-F238E27FC236}">
              <a16:creationId xmlns="" xmlns:a16="http://schemas.microsoft.com/office/drawing/2014/main" id="{00000000-0008-0000-0000-0000EC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148" name="Text Box 394360">
          <a:extLst>
            <a:ext uri="{FF2B5EF4-FFF2-40B4-BE49-F238E27FC236}">
              <a16:creationId xmlns="" xmlns:a16="http://schemas.microsoft.com/office/drawing/2014/main" id="{00000000-0008-0000-0000-0000ED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149" name="Text Box 394744">
          <a:extLst>
            <a:ext uri="{FF2B5EF4-FFF2-40B4-BE49-F238E27FC236}">
              <a16:creationId xmlns="" xmlns:a16="http://schemas.microsoft.com/office/drawing/2014/main" id="{00000000-0008-0000-0000-0000EE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150" name="Text Box 394360">
          <a:extLst>
            <a:ext uri="{FF2B5EF4-FFF2-40B4-BE49-F238E27FC236}">
              <a16:creationId xmlns="" xmlns:a16="http://schemas.microsoft.com/office/drawing/2014/main" id="{00000000-0008-0000-0000-0000EF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151" name="Text Box 394744">
          <a:extLst>
            <a:ext uri="{FF2B5EF4-FFF2-40B4-BE49-F238E27FC236}">
              <a16:creationId xmlns="" xmlns:a16="http://schemas.microsoft.com/office/drawing/2014/main" id="{00000000-0008-0000-0000-0000F0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152" name="Text Box 394360">
          <a:extLst>
            <a:ext uri="{FF2B5EF4-FFF2-40B4-BE49-F238E27FC236}">
              <a16:creationId xmlns="" xmlns:a16="http://schemas.microsoft.com/office/drawing/2014/main" id="{00000000-0008-0000-0000-0000F1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153" name="Text Box 394744">
          <a:extLst>
            <a:ext uri="{FF2B5EF4-FFF2-40B4-BE49-F238E27FC236}">
              <a16:creationId xmlns="" xmlns:a16="http://schemas.microsoft.com/office/drawing/2014/main" id="{00000000-0008-0000-0000-0000F2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154" name="Text Box 394360">
          <a:extLst>
            <a:ext uri="{FF2B5EF4-FFF2-40B4-BE49-F238E27FC236}">
              <a16:creationId xmlns="" xmlns:a16="http://schemas.microsoft.com/office/drawing/2014/main" id="{00000000-0008-0000-0000-0000F3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155" name="Text Box 394744">
          <a:extLst>
            <a:ext uri="{FF2B5EF4-FFF2-40B4-BE49-F238E27FC236}">
              <a16:creationId xmlns="" xmlns:a16="http://schemas.microsoft.com/office/drawing/2014/main" id="{00000000-0008-0000-0000-0000F4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156" name="Text Box 394360">
          <a:extLst>
            <a:ext uri="{FF2B5EF4-FFF2-40B4-BE49-F238E27FC236}">
              <a16:creationId xmlns="" xmlns:a16="http://schemas.microsoft.com/office/drawing/2014/main" id="{00000000-0008-0000-0000-0000F5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2326"/>
    <xdr:sp macro="" textlink="">
      <xdr:nvSpPr>
        <xdr:cNvPr id="5157" name="Text Box 394744">
          <a:extLst>
            <a:ext uri="{FF2B5EF4-FFF2-40B4-BE49-F238E27FC236}">
              <a16:creationId xmlns="" xmlns:a16="http://schemas.microsoft.com/office/drawing/2014/main" id="{00000000-0008-0000-0000-0000F6050000}"/>
            </a:ext>
          </a:extLst>
        </xdr:cNvPr>
        <xdr:cNvSpPr txBox="1">
          <a:spLocks noChangeArrowheads="1"/>
        </xdr:cNvSpPr>
      </xdr:nvSpPr>
      <xdr:spPr bwMode="auto">
        <a:xfrm>
          <a:off x="922020" y="576910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158" name="Text Box 394360">
          <a:extLst>
            <a:ext uri="{FF2B5EF4-FFF2-40B4-BE49-F238E27FC236}">
              <a16:creationId xmlns="" xmlns:a16="http://schemas.microsoft.com/office/drawing/2014/main" id="{00000000-0008-0000-0000-0000F7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159" name="Text Box 394744">
          <a:extLst>
            <a:ext uri="{FF2B5EF4-FFF2-40B4-BE49-F238E27FC236}">
              <a16:creationId xmlns="" xmlns:a16="http://schemas.microsoft.com/office/drawing/2014/main" id="{00000000-0008-0000-0000-0000F8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160" name="Text Box 394360">
          <a:extLst>
            <a:ext uri="{FF2B5EF4-FFF2-40B4-BE49-F238E27FC236}">
              <a16:creationId xmlns="" xmlns:a16="http://schemas.microsoft.com/office/drawing/2014/main" id="{00000000-0008-0000-0000-0000F9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161" name="Text Box 394744">
          <a:extLst>
            <a:ext uri="{FF2B5EF4-FFF2-40B4-BE49-F238E27FC236}">
              <a16:creationId xmlns="" xmlns:a16="http://schemas.microsoft.com/office/drawing/2014/main" id="{00000000-0008-0000-0000-0000FA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162" name="Text Box 394360">
          <a:extLst>
            <a:ext uri="{FF2B5EF4-FFF2-40B4-BE49-F238E27FC236}">
              <a16:creationId xmlns="" xmlns:a16="http://schemas.microsoft.com/office/drawing/2014/main" id="{00000000-0008-0000-0000-0000FB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183</xdr:row>
      <xdr:rowOff>0</xdr:rowOff>
    </xdr:from>
    <xdr:ext cx="57150" cy="81461"/>
    <xdr:sp macro="" textlink="">
      <xdr:nvSpPr>
        <xdr:cNvPr id="5163" name="Text Box 394744">
          <a:extLst>
            <a:ext uri="{FF2B5EF4-FFF2-40B4-BE49-F238E27FC236}">
              <a16:creationId xmlns="" xmlns:a16="http://schemas.microsoft.com/office/drawing/2014/main" id="{00000000-0008-0000-0000-0000FC050000}"/>
            </a:ext>
          </a:extLst>
        </xdr:cNvPr>
        <xdr:cNvSpPr txBox="1">
          <a:spLocks noChangeArrowheads="1"/>
        </xdr:cNvSpPr>
      </xdr:nvSpPr>
      <xdr:spPr bwMode="auto">
        <a:xfrm>
          <a:off x="922020" y="576910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64"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65"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66"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67"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68"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69"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70"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71"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72"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73"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74"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75"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76"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77"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78"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79"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80"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81"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82"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83"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84"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85"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86"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87"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88"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89"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90"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91"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92"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193"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94"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95"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96"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97"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98"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199"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200"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201"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202"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203"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204"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2326"/>
    <xdr:sp macro="" textlink="">
      <xdr:nvSpPr>
        <xdr:cNvPr id="5205"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22020" y="576929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206"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207"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208"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209"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210"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182</xdr:row>
      <xdr:rowOff>1990725</xdr:rowOff>
    </xdr:from>
    <xdr:ext cx="57150" cy="81461"/>
    <xdr:sp macro="" textlink="">
      <xdr:nvSpPr>
        <xdr:cNvPr id="5211"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22020" y="576929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0"/>
    <xdr:sp macro="" textlink="">
      <xdr:nvSpPr>
        <xdr:cNvPr id="5212" name="Text Box 394360">
          <a:extLst>
            <a:ext uri="{FF2B5EF4-FFF2-40B4-BE49-F238E27FC236}">
              <a16:creationId xmlns="" xmlns:a16="http://schemas.microsoft.com/office/drawing/2014/main" id="{00000000-0008-0000-0000-000004010000}"/>
            </a:ext>
          </a:extLst>
        </xdr:cNvPr>
        <xdr:cNvSpPr txBox="1">
          <a:spLocks noChangeArrowheads="1"/>
        </xdr:cNvSpPr>
      </xdr:nvSpPr>
      <xdr:spPr bwMode="auto">
        <a:xfrm>
          <a:off x="922020" y="48539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0"/>
    <xdr:sp macro="" textlink="">
      <xdr:nvSpPr>
        <xdr:cNvPr id="5213" name="Text Box 394744">
          <a:extLst>
            <a:ext uri="{FF2B5EF4-FFF2-40B4-BE49-F238E27FC236}">
              <a16:creationId xmlns="" xmlns:a16="http://schemas.microsoft.com/office/drawing/2014/main" id="{00000000-0008-0000-0000-000005010000}"/>
            </a:ext>
          </a:extLst>
        </xdr:cNvPr>
        <xdr:cNvSpPr txBox="1">
          <a:spLocks noChangeArrowheads="1"/>
        </xdr:cNvSpPr>
      </xdr:nvSpPr>
      <xdr:spPr bwMode="auto">
        <a:xfrm>
          <a:off x="922020" y="48539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0"/>
    <xdr:sp macro="" textlink="">
      <xdr:nvSpPr>
        <xdr:cNvPr id="5214" name="Text Box 394360">
          <a:extLst>
            <a:ext uri="{FF2B5EF4-FFF2-40B4-BE49-F238E27FC236}">
              <a16:creationId xmlns="" xmlns:a16="http://schemas.microsoft.com/office/drawing/2014/main" id="{00000000-0008-0000-0000-000006010000}"/>
            </a:ext>
          </a:extLst>
        </xdr:cNvPr>
        <xdr:cNvSpPr txBox="1">
          <a:spLocks noChangeArrowheads="1"/>
        </xdr:cNvSpPr>
      </xdr:nvSpPr>
      <xdr:spPr bwMode="auto">
        <a:xfrm>
          <a:off x="922020" y="48539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0"/>
    <xdr:sp macro="" textlink="">
      <xdr:nvSpPr>
        <xdr:cNvPr id="5215" name="Text Box 394744">
          <a:extLst>
            <a:ext uri="{FF2B5EF4-FFF2-40B4-BE49-F238E27FC236}">
              <a16:creationId xmlns="" xmlns:a16="http://schemas.microsoft.com/office/drawing/2014/main" id="{00000000-0008-0000-0000-000007010000}"/>
            </a:ext>
          </a:extLst>
        </xdr:cNvPr>
        <xdr:cNvSpPr txBox="1">
          <a:spLocks noChangeArrowheads="1"/>
        </xdr:cNvSpPr>
      </xdr:nvSpPr>
      <xdr:spPr bwMode="auto">
        <a:xfrm>
          <a:off x="922020" y="48539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0"/>
    <xdr:sp macro="" textlink="">
      <xdr:nvSpPr>
        <xdr:cNvPr id="5216" name="Text Box 394360">
          <a:extLst>
            <a:ext uri="{FF2B5EF4-FFF2-40B4-BE49-F238E27FC236}">
              <a16:creationId xmlns="" xmlns:a16="http://schemas.microsoft.com/office/drawing/2014/main" id="{00000000-0008-0000-0000-000008010000}"/>
            </a:ext>
          </a:extLst>
        </xdr:cNvPr>
        <xdr:cNvSpPr txBox="1">
          <a:spLocks noChangeArrowheads="1"/>
        </xdr:cNvSpPr>
      </xdr:nvSpPr>
      <xdr:spPr bwMode="auto">
        <a:xfrm>
          <a:off x="922020" y="48539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0"/>
    <xdr:sp macro="" textlink="">
      <xdr:nvSpPr>
        <xdr:cNvPr id="5217" name="Text Box 394744">
          <a:extLst>
            <a:ext uri="{FF2B5EF4-FFF2-40B4-BE49-F238E27FC236}">
              <a16:creationId xmlns="" xmlns:a16="http://schemas.microsoft.com/office/drawing/2014/main" id="{00000000-0008-0000-0000-000009010000}"/>
            </a:ext>
          </a:extLst>
        </xdr:cNvPr>
        <xdr:cNvSpPr txBox="1">
          <a:spLocks noChangeArrowheads="1"/>
        </xdr:cNvSpPr>
      </xdr:nvSpPr>
      <xdr:spPr bwMode="auto">
        <a:xfrm>
          <a:off x="922020" y="48539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18" name="Text Box 394360">
          <a:extLst>
            <a:ext uri="{FF2B5EF4-FFF2-40B4-BE49-F238E27FC236}">
              <a16:creationId xmlns="" xmlns:a16="http://schemas.microsoft.com/office/drawing/2014/main" id="{00000000-0008-0000-0000-00000A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19" name="Text Box 394744">
          <a:extLst>
            <a:ext uri="{FF2B5EF4-FFF2-40B4-BE49-F238E27FC236}">
              <a16:creationId xmlns="" xmlns:a16="http://schemas.microsoft.com/office/drawing/2014/main" id="{00000000-0008-0000-0000-00000B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20" name="Text Box 394360">
          <a:extLst>
            <a:ext uri="{FF2B5EF4-FFF2-40B4-BE49-F238E27FC236}">
              <a16:creationId xmlns="" xmlns:a16="http://schemas.microsoft.com/office/drawing/2014/main" id="{00000000-0008-0000-0000-00000C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21" name="Text Box 394744">
          <a:extLst>
            <a:ext uri="{FF2B5EF4-FFF2-40B4-BE49-F238E27FC236}">
              <a16:creationId xmlns="" xmlns:a16="http://schemas.microsoft.com/office/drawing/2014/main" id="{00000000-0008-0000-0000-00000D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22" name="Text Box 394360">
          <a:extLst>
            <a:ext uri="{FF2B5EF4-FFF2-40B4-BE49-F238E27FC236}">
              <a16:creationId xmlns="" xmlns:a16="http://schemas.microsoft.com/office/drawing/2014/main" id="{00000000-0008-0000-0000-00000E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23" name="Text Box 394744">
          <a:extLst>
            <a:ext uri="{FF2B5EF4-FFF2-40B4-BE49-F238E27FC236}">
              <a16:creationId xmlns="" xmlns:a16="http://schemas.microsoft.com/office/drawing/2014/main" id="{00000000-0008-0000-0000-00000F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24" name="Text Box 394360">
          <a:extLst>
            <a:ext uri="{FF2B5EF4-FFF2-40B4-BE49-F238E27FC236}">
              <a16:creationId xmlns="" xmlns:a16="http://schemas.microsoft.com/office/drawing/2014/main" id="{00000000-0008-0000-0000-000010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25" name="Text Box 394744">
          <a:extLst>
            <a:ext uri="{FF2B5EF4-FFF2-40B4-BE49-F238E27FC236}">
              <a16:creationId xmlns="" xmlns:a16="http://schemas.microsoft.com/office/drawing/2014/main" id="{00000000-0008-0000-0000-000011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26" name="Text Box 394360">
          <a:extLst>
            <a:ext uri="{FF2B5EF4-FFF2-40B4-BE49-F238E27FC236}">
              <a16:creationId xmlns="" xmlns:a16="http://schemas.microsoft.com/office/drawing/2014/main" id="{00000000-0008-0000-0000-000012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27" name="Text Box 394744">
          <a:extLst>
            <a:ext uri="{FF2B5EF4-FFF2-40B4-BE49-F238E27FC236}">
              <a16:creationId xmlns="" xmlns:a16="http://schemas.microsoft.com/office/drawing/2014/main" id="{00000000-0008-0000-0000-000013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28" name="Text Box 394360">
          <a:extLst>
            <a:ext uri="{FF2B5EF4-FFF2-40B4-BE49-F238E27FC236}">
              <a16:creationId xmlns="" xmlns:a16="http://schemas.microsoft.com/office/drawing/2014/main" id="{00000000-0008-0000-0000-000014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29" name="Text Box 394744">
          <a:extLst>
            <a:ext uri="{FF2B5EF4-FFF2-40B4-BE49-F238E27FC236}">
              <a16:creationId xmlns="" xmlns:a16="http://schemas.microsoft.com/office/drawing/2014/main" id="{00000000-0008-0000-0000-000015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30" name="Text Box 394360">
          <a:extLst>
            <a:ext uri="{FF2B5EF4-FFF2-40B4-BE49-F238E27FC236}">
              <a16:creationId xmlns="" xmlns:a16="http://schemas.microsoft.com/office/drawing/2014/main" id="{00000000-0008-0000-0000-000016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31" name="Text Box 394744">
          <a:extLst>
            <a:ext uri="{FF2B5EF4-FFF2-40B4-BE49-F238E27FC236}">
              <a16:creationId xmlns="" xmlns:a16="http://schemas.microsoft.com/office/drawing/2014/main" id="{00000000-0008-0000-0000-000017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32" name="Text Box 394360">
          <a:extLst>
            <a:ext uri="{FF2B5EF4-FFF2-40B4-BE49-F238E27FC236}">
              <a16:creationId xmlns="" xmlns:a16="http://schemas.microsoft.com/office/drawing/2014/main" id="{00000000-0008-0000-0000-000018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33" name="Text Box 394744">
          <a:extLst>
            <a:ext uri="{FF2B5EF4-FFF2-40B4-BE49-F238E27FC236}">
              <a16:creationId xmlns="" xmlns:a16="http://schemas.microsoft.com/office/drawing/2014/main" id="{00000000-0008-0000-0000-000019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34" name="Text Box 394360">
          <a:extLst>
            <a:ext uri="{FF2B5EF4-FFF2-40B4-BE49-F238E27FC236}">
              <a16:creationId xmlns="" xmlns:a16="http://schemas.microsoft.com/office/drawing/2014/main" id="{00000000-0008-0000-0000-00001A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35" name="Text Box 394744">
          <a:extLst>
            <a:ext uri="{FF2B5EF4-FFF2-40B4-BE49-F238E27FC236}">
              <a16:creationId xmlns="" xmlns:a16="http://schemas.microsoft.com/office/drawing/2014/main" id="{00000000-0008-0000-0000-00001B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36" name="Text Box 394360">
          <a:extLst>
            <a:ext uri="{FF2B5EF4-FFF2-40B4-BE49-F238E27FC236}">
              <a16:creationId xmlns="" xmlns:a16="http://schemas.microsoft.com/office/drawing/2014/main" id="{00000000-0008-0000-0000-00001C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37" name="Text Box 394744">
          <a:extLst>
            <a:ext uri="{FF2B5EF4-FFF2-40B4-BE49-F238E27FC236}">
              <a16:creationId xmlns="" xmlns:a16="http://schemas.microsoft.com/office/drawing/2014/main" id="{00000000-0008-0000-0000-00001D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38" name="Text Box 394360">
          <a:extLst>
            <a:ext uri="{FF2B5EF4-FFF2-40B4-BE49-F238E27FC236}">
              <a16:creationId xmlns="" xmlns:a16="http://schemas.microsoft.com/office/drawing/2014/main" id="{00000000-0008-0000-0000-00001E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39" name="Text Box 394744">
          <a:extLst>
            <a:ext uri="{FF2B5EF4-FFF2-40B4-BE49-F238E27FC236}">
              <a16:creationId xmlns="" xmlns:a16="http://schemas.microsoft.com/office/drawing/2014/main" id="{00000000-0008-0000-0000-00001F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40" name="Text Box 394360">
          <a:extLst>
            <a:ext uri="{FF2B5EF4-FFF2-40B4-BE49-F238E27FC236}">
              <a16:creationId xmlns="" xmlns:a16="http://schemas.microsoft.com/office/drawing/2014/main" id="{00000000-0008-0000-0000-000020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41" name="Text Box 394744">
          <a:extLst>
            <a:ext uri="{FF2B5EF4-FFF2-40B4-BE49-F238E27FC236}">
              <a16:creationId xmlns="" xmlns:a16="http://schemas.microsoft.com/office/drawing/2014/main" id="{00000000-0008-0000-0000-000021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42" name="Text Box 394360">
          <a:extLst>
            <a:ext uri="{FF2B5EF4-FFF2-40B4-BE49-F238E27FC236}">
              <a16:creationId xmlns="" xmlns:a16="http://schemas.microsoft.com/office/drawing/2014/main" id="{00000000-0008-0000-0000-000022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43" name="Text Box 394744">
          <a:extLst>
            <a:ext uri="{FF2B5EF4-FFF2-40B4-BE49-F238E27FC236}">
              <a16:creationId xmlns="" xmlns:a16="http://schemas.microsoft.com/office/drawing/2014/main" id="{00000000-0008-0000-0000-000023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44" name="Text Box 394360">
          <a:extLst>
            <a:ext uri="{FF2B5EF4-FFF2-40B4-BE49-F238E27FC236}">
              <a16:creationId xmlns="" xmlns:a16="http://schemas.microsoft.com/office/drawing/2014/main" id="{00000000-0008-0000-0000-000024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45" name="Text Box 394744">
          <a:extLst>
            <a:ext uri="{FF2B5EF4-FFF2-40B4-BE49-F238E27FC236}">
              <a16:creationId xmlns="" xmlns:a16="http://schemas.microsoft.com/office/drawing/2014/main" id="{00000000-0008-0000-0000-000025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46" name="Text Box 394360">
          <a:extLst>
            <a:ext uri="{FF2B5EF4-FFF2-40B4-BE49-F238E27FC236}">
              <a16:creationId xmlns="" xmlns:a16="http://schemas.microsoft.com/office/drawing/2014/main" id="{00000000-0008-0000-0000-000026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47" name="Text Box 394744">
          <a:extLst>
            <a:ext uri="{FF2B5EF4-FFF2-40B4-BE49-F238E27FC236}">
              <a16:creationId xmlns="" xmlns:a16="http://schemas.microsoft.com/office/drawing/2014/main" id="{00000000-0008-0000-0000-000027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48" name="Text Box 394360">
          <a:extLst>
            <a:ext uri="{FF2B5EF4-FFF2-40B4-BE49-F238E27FC236}">
              <a16:creationId xmlns="" xmlns:a16="http://schemas.microsoft.com/office/drawing/2014/main" id="{00000000-0008-0000-0000-000028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49" name="Text Box 394744">
          <a:extLst>
            <a:ext uri="{FF2B5EF4-FFF2-40B4-BE49-F238E27FC236}">
              <a16:creationId xmlns="" xmlns:a16="http://schemas.microsoft.com/office/drawing/2014/main" id="{00000000-0008-0000-0000-000029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50" name="Text Box 394360">
          <a:extLst>
            <a:ext uri="{FF2B5EF4-FFF2-40B4-BE49-F238E27FC236}">
              <a16:creationId xmlns="" xmlns:a16="http://schemas.microsoft.com/office/drawing/2014/main" id="{00000000-0008-0000-0000-00002A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51" name="Text Box 394744">
          <a:extLst>
            <a:ext uri="{FF2B5EF4-FFF2-40B4-BE49-F238E27FC236}">
              <a16:creationId xmlns="" xmlns:a16="http://schemas.microsoft.com/office/drawing/2014/main" id="{00000000-0008-0000-0000-00002B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52" name="Text Box 394360">
          <a:extLst>
            <a:ext uri="{FF2B5EF4-FFF2-40B4-BE49-F238E27FC236}">
              <a16:creationId xmlns="" xmlns:a16="http://schemas.microsoft.com/office/drawing/2014/main" id="{00000000-0008-0000-0000-00002C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53" name="Text Box 394744">
          <a:extLst>
            <a:ext uri="{FF2B5EF4-FFF2-40B4-BE49-F238E27FC236}">
              <a16:creationId xmlns="" xmlns:a16="http://schemas.microsoft.com/office/drawing/2014/main" id="{00000000-0008-0000-0000-00002D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54" name="Text Box 394360">
          <a:extLst>
            <a:ext uri="{FF2B5EF4-FFF2-40B4-BE49-F238E27FC236}">
              <a16:creationId xmlns="" xmlns:a16="http://schemas.microsoft.com/office/drawing/2014/main" id="{00000000-0008-0000-0000-00002E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55" name="Text Box 394744">
          <a:extLst>
            <a:ext uri="{FF2B5EF4-FFF2-40B4-BE49-F238E27FC236}">
              <a16:creationId xmlns="" xmlns:a16="http://schemas.microsoft.com/office/drawing/2014/main" id="{00000000-0008-0000-0000-00002F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56" name="Text Box 394360">
          <a:extLst>
            <a:ext uri="{FF2B5EF4-FFF2-40B4-BE49-F238E27FC236}">
              <a16:creationId xmlns="" xmlns:a16="http://schemas.microsoft.com/office/drawing/2014/main" id="{00000000-0008-0000-0000-000030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57" name="Text Box 394744">
          <a:extLst>
            <a:ext uri="{FF2B5EF4-FFF2-40B4-BE49-F238E27FC236}">
              <a16:creationId xmlns="" xmlns:a16="http://schemas.microsoft.com/office/drawing/2014/main" id="{00000000-0008-0000-0000-000031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58" name="Text Box 394360">
          <a:extLst>
            <a:ext uri="{FF2B5EF4-FFF2-40B4-BE49-F238E27FC236}">
              <a16:creationId xmlns="" xmlns:a16="http://schemas.microsoft.com/office/drawing/2014/main" id="{00000000-0008-0000-0000-000032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59" name="Text Box 394744">
          <a:extLst>
            <a:ext uri="{FF2B5EF4-FFF2-40B4-BE49-F238E27FC236}">
              <a16:creationId xmlns="" xmlns:a16="http://schemas.microsoft.com/office/drawing/2014/main" id="{00000000-0008-0000-0000-000033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60" name="Text Box 394360">
          <a:extLst>
            <a:ext uri="{FF2B5EF4-FFF2-40B4-BE49-F238E27FC236}">
              <a16:creationId xmlns="" xmlns:a16="http://schemas.microsoft.com/office/drawing/2014/main" id="{00000000-0008-0000-0000-000034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61" name="Text Box 394744">
          <a:extLst>
            <a:ext uri="{FF2B5EF4-FFF2-40B4-BE49-F238E27FC236}">
              <a16:creationId xmlns="" xmlns:a16="http://schemas.microsoft.com/office/drawing/2014/main" id="{00000000-0008-0000-0000-000035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62" name="Text Box 394360">
          <a:extLst>
            <a:ext uri="{FF2B5EF4-FFF2-40B4-BE49-F238E27FC236}">
              <a16:creationId xmlns="" xmlns:a16="http://schemas.microsoft.com/office/drawing/2014/main" id="{00000000-0008-0000-0000-000036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63" name="Text Box 394744">
          <a:extLst>
            <a:ext uri="{FF2B5EF4-FFF2-40B4-BE49-F238E27FC236}">
              <a16:creationId xmlns="" xmlns:a16="http://schemas.microsoft.com/office/drawing/2014/main" id="{00000000-0008-0000-0000-000037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64" name="Text Box 394360">
          <a:extLst>
            <a:ext uri="{FF2B5EF4-FFF2-40B4-BE49-F238E27FC236}">
              <a16:creationId xmlns="" xmlns:a16="http://schemas.microsoft.com/office/drawing/2014/main" id="{00000000-0008-0000-0000-000038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65" name="Text Box 394744">
          <a:extLst>
            <a:ext uri="{FF2B5EF4-FFF2-40B4-BE49-F238E27FC236}">
              <a16:creationId xmlns="" xmlns:a16="http://schemas.microsoft.com/office/drawing/2014/main" id="{00000000-0008-0000-0000-000039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66" name="Text Box 394360">
          <a:extLst>
            <a:ext uri="{FF2B5EF4-FFF2-40B4-BE49-F238E27FC236}">
              <a16:creationId xmlns="" xmlns:a16="http://schemas.microsoft.com/office/drawing/2014/main" id="{00000000-0008-0000-0000-00003A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67" name="Text Box 394744">
          <a:extLst>
            <a:ext uri="{FF2B5EF4-FFF2-40B4-BE49-F238E27FC236}">
              <a16:creationId xmlns="" xmlns:a16="http://schemas.microsoft.com/office/drawing/2014/main" id="{00000000-0008-0000-0000-00003B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68" name="Text Box 394360">
          <a:extLst>
            <a:ext uri="{FF2B5EF4-FFF2-40B4-BE49-F238E27FC236}">
              <a16:creationId xmlns="" xmlns:a16="http://schemas.microsoft.com/office/drawing/2014/main" id="{00000000-0008-0000-0000-00003C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69" name="Text Box 394744">
          <a:extLst>
            <a:ext uri="{FF2B5EF4-FFF2-40B4-BE49-F238E27FC236}">
              <a16:creationId xmlns="" xmlns:a16="http://schemas.microsoft.com/office/drawing/2014/main" id="{00000000-0008-0000-0000-00003D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70" name="Text Box 394360">
          <a:extLst>
            <a:ext uri="{FF2B5EF4-FFF2-40B4-BE49-F238E27FC236}">
              <a16:creationId xmlns="" xmlns:a16="http://schemas.microsoft.com/office/drawing/2014/main" id="{00000000-0008-0000-0000-00003E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71" name="Text Box 394744">
          <a:extLst>
            <a:ext uri="{FF2B5EF4-FFF2-40B4-BE49-F238E27FC236}">
              <a16:creationId xmlns="" xmlns:a16="http://schemas.microsoft.com/office/drawing/2014/main" id="{00000000-0008-0000-0000-00003F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72" name="Text Box 394360">
          <a:extLst>
            <a:ext uri="{FF2B5EF4-FFF2-40B4-BE49-F238E27FC236}">
              <a16:creationId xmlns="" xmlns:a16="http://schemas.microsoft.com/office/drawing/2014/main" id="{00000000-0008-0000-0000-000040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73" name="Text Box 394744">
          <a:extLst>
            <a:ext uri="{FF2B5EF4-FFF2-40B4-BE49-F238E27FC236}">
              <a16:creationId xmlns="" xmlns:a16="http://schemas.microsoft.com/office/drawing/2014/main" id="{00000000-0008-0000-0000-000041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74" name="Text Box 394360">
          <a:extLst>
            <a:ext uri="{FF2B5EF4-FFF2-40B4-BE49-F238E27FC236}">
              <a16:creationId xmlns="" xmlns:a16="http://schemas.microsoft.com/office/drawing/2014/main" id="{00000000-0008-0000-0000-000042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75" name="Text Box 394744">
          <a:extLst>
            <a:ext uri="{FF2B5EF4-FFF2-40B4-BE49-F238E27FC236}">
              <a16:creationId xmlns="" xmlns:a16="http://schemas.microsoft.com/office/drawing/2014/main" id="{00000000-0008-0000-0000-000043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76" name="Text Box 394360">
          <a:extLst>
            <a:ext uri="{FF2B5EF4-FFF2-40B4-BE49-F238E27FC236}">
              <a16:creationId xmlns="" xmlns:a16="http://schemas.microsoft.com/office/drawing/2014/main" id="{00000000-0008-0000-0000-000044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77" name="Text Box 394744">
          <a:extLst>
            <a:ext uri="{FF2B5EF4-FFF2-40B4-BE49-F238E27FC236}">
              <a16:creationId xmlns="" xmlns:a16="http://schemas.microsoft.com/office/drawing/2014/main" id="{00000000-0008-0000-0000-000045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78" name="Text Box 394360">
          <a:extLst>
            <a:ext uri="{FF2B5EF4-FFF2-40B4-BE49-F238E27FC236}">
              <a16:creationId xmlns="" xmlns:a16="http://schemas.microsoft.com/office/drawing/2014/main" id="{00000000-0008-0000-0000-000046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79" name="Text Box 394744">
          <a:extLst>
            <a:ext uri="{FF2B5EF4-FFF2-40B4-BE49-F238E27FC236}">
              <a16:creationId xmlns="" xmlns:a16="http://schemas.microsoft.com/office/drawing/2014/main" id="{00000000-0008-0000-0000-000047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80" name="Text Box 394360">
          <a:extLst>
            <a:ext uri="{FF2B5EF4-FFF2-40B4-BE49-F238E27FC236}">
              <a16:creationId xmlns="" xmlns:a16="http://schemas.microsoft.com/office/drawing/2014/main" id="{00000000-0008-0000-0000-000048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81" name="Text Box 394744">
          <a:extLst>
            <a:ext uri="{FF2B5EF4-FFF2-40B4-BE49-F238E27FC236}">
              <a16:creationId xmlns="" xmlns:a16="http://schemas.microsoft.com/office/drawing/2014/main" id="{00000000-0008-0000-0000-000049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82" name="Text Box 394360">
          <a:extLst>
            <a:ext uri="{FF2B5EF4-FFF2-40B4-BE49-F238E27FC236}">
              <a16:creationId xmlns="" xmlns:a16="http://schemas.microsoft.com/office/drawing/2014/main" id="{00000000-0008-0000-0000-00004A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2326"/>
    <xdr:sp macro="" textlink="">
      <xdr:nvSpPr>
        <xdr:cNvPr id="5283" name="Text Box 394744">
          <a:extLst>
            <a:ext uri="{FF2B5EF4-FFF2-40B4-BE49-F238E27FC236}">
              <a16:creationId xmlns="" xmlns:a16="http://schemas.microsoft.com/office/drawing/2014/main" id="{00000000-0008-0000-0000-00004B010000}"/>
            </a:ext>
          </a:extLst>
        </xdr:cNvPr>
        <xdr:cNvSpPr txBox="1">
          <a:spLocks noChangeArrowheads="1"/>
        </xdr:cNvSpPr>
      </xdr:nvSpPr>
      <xdr:spPr bwMode="auto">
        <a:xfrm>
          <a:off x="922020" y="48539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84" name="Text Box 394360">
          <a:extLst>
            <a:ext uri="{FF2B5EF4-FFF2-40B4-BE49-F238E27FC236}">
              <a16:creationId xmlns="" xmlns:a16="http://schemas.microsoft.com/office/drawing/2014/main" id="{00000000-0008-0000-0000-00004C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85" name="Text Box 394744">
          <a:extLst>
            <a:ext uri="{FF2B5EF4-FFF2-40B4-BE49-F238E27FC236}">
              <a16:creationId xmlns="" xmlns:a16="http://schemas.microsoft.com/office/drawing/2014/main" id="{00000000-0008-0000-0000-00004D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86" name="Text Box 394360">
          <a:extLst>
            <a:ext uri="{FF2B5EF4-FFF2-40B4-BE49-F238E27FC236}">
              <a16:creationId xmlns="" xmlns:a16="http://schemas.microsoft.com/office/drawing/2014/main" id="{00000000-0008-0000-0000-00004E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87" name="Text Box 394744">
          <a:extLst>
            <a:ext uri="{FF2B5EF4-FFF2-40B4-BE49-F238E27FC236}">
              <a16:creationId xmlns="" xmlns:a16="http://schemas.microsoft.com/office/drawing/2014/main" id="{00000000-0008-0000-0000-00004F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88" name="Text Box 394360">
          <a:extLst>
            <a:ext uri="{FF2B5EF4-FFF2-40B4-BE49-F238E27FC236}">
              <a16:creationId xmlns="" xmlns:a16="http://schemas.microsoft.com/office/drawing/2014/main" id="{00000000-0008-0000-0000-000050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0</xdr:rowOff>
    </xdr:from>
    <xdr:ext cx="57150" cy="81461"/>
    <xdr:sp macro="" textlink="">
      <xdr:nvSpPr>
        <xdr:cNvPr id="5289" name="Text Box 394744">
          <a:extLst>
            <a:ext uri="{FF2B5EF4-FFF2-40B4-BE49-F238E27FC236}">
              <a16:creationId xmlns="" xmlns:a16="http://schemas.microsoft.com/office/drawing/2014/main" id="{00000000-0008-0000-0000-000051010000}"/>
            </a:ext>
          </a:extLst>
        </xdr:cNvPr>
        <xdr:cNvSpPr txBox="1">
          <a:spLocks noChangeArrowheads="1"/>
        </xdr:cNvSpPr>
      </xdr:nvSpPr>
      <xdr:spPr bwMode="auto">
        <a:xfrm>
          <a:off x="922020" y="48539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2326"/>
    <xdr:sp macro="" textlink="">
      <xdr:nvSpPr>
        <xdr:cNvPr id="5290" name="Text Box 394360">
          <a:extLst>
            <a:ext uri="{FF2B5EF4-FFF2-40B4-BE49-F238E27FC236}">
              <a16:creationId xmlns="" xmlns:a16="http://schemas.microsoft.com/office/drawing/2014/main" id="{00000000-0008-0000-0000-000069010000}"/>
            </a:ext>
          </a:extLst>
        </xdr:cNvPr>
        <xdr:cNvSpPr txBox="1">
          <a:spLocks noChangeArrowheads="1"/>
        </xdr:cNvSpPr>
      </xdr:nvSpPr>
      <xdr:spPr bwMode="auto">
        <a:xfrm>
          <a:off x="922020" y="241877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2326"/>
    <xdr:sp macro="" textlink="">
      <xdr:nvSpPr>
        <xdr:cNvPr id="5291" name="Text Box 394744">
          <a:extLst>
            <a:ext uri="{FF2B5EF4-FFF2-40B4-BE49-F238E27FC236}">
              <a16:creationId xmlns="" xmlns:a16="http://schemas.microsoft.com/office/drawing/2014/main" id="{00000000-0008-0000-0000-00006A010000}"/>
            </a:ext>
          </a:extLst>
        </xdr:cNvPr>
        <xdr:cNvSpPr txBox="1">
          <a:spLocks noChangeArrowheads="1"/>
        </xdr:cNvSpPr>
      </xdr:nvSpPr>
      <xdr:spPr bwMode="auto">
        <a:xfrm>
          <a:off x="922020" y="241877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2326"/>
    <xdr:sp macro="" textlink="">
      <xdr:nvSpPr>
        <xdr:cNvPr id="5292" name="Text Box 394360">
          <a:extLst>
            <a:ext uri="{FF2B5EF4-FFF2-40B4-BE49-F238E27FC236}">
              <a16:creationId xmlns="" xmlns:a16="http://schemas.microsoft.com/office/drawing/2014/main" id="{00000000-0008-0000-0000-00006B010000}"/>
            </a:ext>
          </a:extLst>
        </xdr:cNvPr>
        <xdr:cNvSpPr txBox="1">
          <a:spLocks noChangeArrowheads="1"/>
        </xdr:cNvSpPr>
      </xdr:nvSpPr>
      <xdr:spPr bwMode="auto">
        <a:xfrm>
          <a:off x="922020" y="241877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2326"/>
    <xdr:sp macro="" textlink="">
      <xdr:nvSpPr>
        <xdr:cNvPr id="5293" name="Text Box 394744">
          <a:extLst>
            <a:ext uri="{FF2B5EF4-FFF2-40B4-BE49-F238E27FC236}">
              <a16:creationId xmlns="" xmlns:a16="http://schemas.microsoft.com/office/drawing/2014/main" id="{00000000-0008-0000-0000-00006C010000}"/>
            </a:ext>
          </a:extLst>
        </xdr:cNvPr>
        <xdr:cNvSpPr txBox="1">
          <a:spLocks noChangeArrowheads="1"/>
        </xdr:cNvSpPr>
      </xdr:nvSpPr>
      <xdr:spPr bwMode="auto">
        <a:xfrm>
          <a:off x="922020" y="241877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2326"/>
    <xdr:sp macro="" textlink="">
      <xdr:nvSpPr>
        <xdr:cNvPr id="5294" name="Text Box 394360">
          <a:extLst>
            <a:ext uri="{FF2B5EF4-FFF2-40B4-BE49-F238E27FC236}">
              <a16:creationId xmlns="" xmlns:a16="http://schemas.microsoft.com/office/drawing/2014/main" id="{00000000-0008-0000-0000-00006D010000}"/>
            </a:ext>
          </a:extLst>
        </xdr:cNvPr>
        <xdr:cNvSpPr txBox="1">
          <a:spLocks noChangeArrowheads="1"/>
        </xdr:cNvSpPr>
      </xdr:nvSpPr>
      <xdr:spPr bwMode="auto">
        <a:xfrm>
          <a:off x="922020" y="241877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2326"/>
    <xdr:sp macro="" textlink="">
      <xdr:nvSpPr>
        <xdr:cNvPr id="5295" name="Text Box 394744">
          <a:extLst>
            <a:ext uri="{FF2B5EF4-FFF2-40B4-BE49-F238E27FC236}">
              <a16:creationId xmlns="" xmlns:a16="http://schemas.microsoft.com/office/drawing/2014/main" id="{00000000-0008-0000-0000-00006E010000}"/>
            </a:ext>
          </a:extLst>
        </xdr:cNvPr>
        <xdr:cNvSpPr txBox="1">
          <a:spLocks noChangeArrowheads="1"/>
        </xdr:cNvSpPr>
      </xdr:nvSpPr>
      <xdr:spPr bwMode="auto">
        <a:xfrm>
          <a:off x="922020" y="241877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1461"/>
    <xdr:sp macro="" textlink="">
      <xdr:nvSpPr>
        <xdr:cNvPr id="5296" name="Text Box 394360">
          <a:extLst>
            <a:ext uri="{FF2B5EF4-FFF2-40B4-BE49-F238E27FC236}">
              <a16:creationId xmlns="" xmlns:a16="http://schemas.microsoft.com/office/drawing/2014/main" id="{00000000-0008-0000-0000-00006F010000}"/>
            </a:ext>
          </a:extLst>
        </xdr:cNvPr>
        <xdr:cNvSpPr txBox="1">
          <a:spLocks noChangeArrowheads="1"/>
        </xdr:cNvSpPr>
      </xdr:nvSpPr>
      <xdr:spPr bwMode="auto">
        <a:xfrm>
          <a:off x="922020" y="241877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1461"/>
    <xdr:sp macro="" textlink="">
      <xdr:nvSpPr>
        <xdr:cNvPr id="5297" name="Text Box 394744">
          <a:extLst>
            <a:ext uri="{FF2B5EF4-FFF2-40B4-BE49-F238E27FC236}">
              <a16:creationId xmlns="" xmlns:a16="http://schemas.microsoft.com/office/drawing/2014/main" id="{00000000-0008-0000-0000-000070010000}"/>
            </a:ext>
          </a:extLst>
        </xdr:cNvPr>
        <xdr:cNvSpPr txBox="1">
          <a:spLocks noChangeArrowheads="1"/>
        </xdr:cNvSpPr>
      </xdr:nvSpPr>
      <xdr:spPr bwMode="auto">
        <a:xfrm>
          <a:off x="922020" y="241877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1461"/>
    <xdr:sp macro="" textlink="">
      <xdr:nvSpPr>
        <xdr:cNvPr id="5298" name="Text Box 394360">
          <a:extLst>
            <a:ext uri="{FF2B5EF4-FFF2-40B4-BE49-F238E27FC236}">
              <a16:creationId xmlns="" xmlns:a16="http://schemas.microsoft.com/office/drawing/2014/main" id="{00000000-0008-0000-0000-000071010000}"/>
            </a:ext>
          </a:extLst>
        </xdr:cNvPr>
        <xdr:cNvSpPr txBox="1">
          <a:spLocks noChangeArrowheads="1"/>
        </xdr:cNvSpPr>
      </xdr:nvSpPr>
      <xdr:spPr bwMode="auto">
        <a:xfrm>
          <a:off x="922020" y="241877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1461"/>
    <xdr:sp macro="" textlink="">
      <xdr:nvSpPr>
        <xdr:cNvPr id="5299" name="Text Box 394744">
          <a:extLst>
            <a:ext uri="{FF2B5EF4-FFF2-40B4-BE49-F238E27FC236}">
              <a16:creationId xmlns="" xmlns:a16="http://schemas.microsoft.com/office/drawing/2014/main" id="{00000000-0008-0000-0000-000072010000}"/>
            </a:ext>
          </a:extLst>
        </xdr:cNvPr>
        <xdr:cNvSpPr txBox="1">
          <a:spLocks noChangeArrowheads="1"/>
        </xdr:cNvSpPr>
      </xdr:nvSpPr>
      <xdr:spPr bwMode="auto">
        <a:xfrm>
          <a:off x="922020" y="241877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1461"/>
    <xdr:sp macro="" textlink="">
      <xdr:nvSpPr>
        <xdr:cNvPr id="5300" name="Text Box 394360">
          <a:extLst>
            <a:ext uri="{FF2B5EF4-FFF2-40B4-BE49-F238E27FC236}">
              <a16:creationId xmlns="" xmlns:a16="http://schemas.microsoft.com/office/drawing/2014/main" id="{00000000-0008-0000-0000-000073010000}"/>
            </a:ext>
          </a:extLst>
        </xdr:cNvPr>
        <xdr:cNvSpPr txBox="1">
          <a:spLocks noChangeArrowheads="1"/>
        </xdr:cNvSpPr>
      </xdr:nvSpPr>
      <xdr:spPr bwMode="auto">
        <a:xfrm>
          <a:off x="922020" y="241877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1461"/>
    <xdr:sp macro="" textlink="">
      <xdr:nvSpPr>
        <xdr:cNvPr id="5301" name="Text Box 394744">
          <a:extLst>
            <a:ext uri="{FF2B5EF4-FFF2-40B4-BE49-F238E27FC236}">
              <a16:creationId xmlns="" xmlns:a16="http://schemas.microsoft.com/office/drawing/2014/main" id="{00000000-0008-0000-0000-000074010000}"/>
            </a:ext>
          </a:extLst>
        </xdr:cNvPr>
        <xdr:cNvSpPr txBox="1">
          <a:spLocks noChangeArrowheads="1"/>
        </xdr:cNvSpPr>
      </xdr:nvSpPr>
      <xdr:spPr bwMode="auto">
        <a:xfrm>
          <a:off x="922020" y="241877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2326"/>
    <xdr:sp macro="" textlink="">
      <xdr:nvSpPr>
        <xdr:cNvPr id="5302" name="Text Box 394360">
          <a:extLst>
            <a:ext uri="{FF2B5EF4-FFF2-40B4-BE49-F238E27FC236}">
              <a16:creationId xmlns="" xmlns:a16="http://schemas.microsoft.com/office/drawing/2014/main" id="{00000000-0008-0000-0000-000075010000}"/>
            </a:ext>
          </a:extLst>
        </xdr:cNvPr>
        <xdr:cNvSpPr txBox="1">
          <a:spLocks noChangeArrowheads="1"/>
        </xdr:cNvSpPr>
      </xdr:nvSpPr>
      <xdr:spPr bwMode="auto">
        <a:xfrm>
          <a:off x="922020" y="241877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2326"/>
    <xdr:sp macro="" textlink="">
      <xdr:nvSpPr>
        <xdr:cNvPr id="5303" name="Text Box 394744">
          <a:extLst>
            <a:ext uri="{FF2B5EF4-FFF2-40B4-BE49-F238E27FC236}">
              <a16:creationId xmlns="" xmlns:a16="http://schemas.microsoft.com/office/drawing/2014/main" id="{00000000-0008-0000-0000-000076010000}"/>
            </a:ext>
          </a:extLst>
        </xdr:cNvPr>
        <xdr:cNvSpPr txBox="1">
          <a:spLocks noChangeArrowheads="1"/>
        </xdr:cNvSpPr>
      </xdr:nvSpPr>
      <xdr:spPr bwMode="auto">
        <a:xfrm>
          <a:off x="922020" y="241877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2326"/>
    <xdr:sp macro="" textlink="">
      <xdr:nvSpPr>
        <xdr:cNvPr id="5304" name="Text Box 394360">
          <a:extLst>
            <a:ext uri="{FF2B5EF4-FFF2-40B4-BE49-F238E27FC236}">
              <a16:creationId xmlns="" xmlns:a16="http://schemas.microsoft.com/office/drawing/2014/main" id="{00000000-0008-0000-0000-000077010000}"/>
            </a:ext>
          </a:extLst>
        </xdr:cNvPr>
        <xdr:cNvSpPr txBox="1">
          <a:spLocks noChangeArrowheads="1"/>
        </xdr:cNvSpPr>
      </xdr:nvSpPr>
      <xdr:spPr bwMode="auto">
        <a:xfrm>
          <a:off x="922020" y="241877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2326"/>
    <xdr:sp macro="" textlink="">
      <xdr:nvSpPr>
        <xdr:cNvPr id="5305" name="Text Box 394744">
          <a:extLst>
            <a:ext uri="{FF2B5EF4-FFF2-40B4-BE49-F238E27FC236}">
              <a16:creationId xmlns="" xmlns:a16="http://schemas.microsoft.com/office/drawing/2014/main" id="{00000000-0008-0000-0000-000078010000}"/>
            </a:ext>
          </a:extLst>
        </xdr:cNvPr>
        <xdr:cNvSpPr txBox="1">
          <a:spLocks noChangeArrowheads="1"/>
        </xdr:cNvSpPr>
      </xdr:nvSpPr>
      <xdr:spPr bwMode="auto">
        <a:xfrm>
          <a:off x="922020" y="241877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2326"/>
    <xdr:sp macro="" textlink="">
      <xdr:nvSpPr>
        <xdr:cNvPr id="5306" name="Text Box 394360">
          <a:extLst>
            <a:ext uri="{FF2B5EF4-FFF2-40B4-BE49-F238E27FC236}">
              <a16:creationId xmlns="" xmlns:a16="http://schemas.microsoft.com/office/drawing/2014/main" id="{00000000-0008-0000-0000-000079010000}"/>
            </a:ext>
          </a:extLst>
        </xdr:cNvPr>
        <xdr:cNvSpPr txBox="1">
          <a:spLocks noChangeArrowheads="1"/>
        </xdr:cNvSpPr>
      </xdr:nvSpPr>
      <xdr:spPr bwMode="auto">
        <a:xfrm>
          <a:off x="922020" y="241877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2326"/>
    <xdr:sp macro="" textlink="">
      <xdr:nvSpPr>
        <xdr:cNvPr id="5307" name="Text Box 394744">
          <a:extLst>
            <a:ext uri="{FF2B5EF4-FFF2-40B4-BE49-F238E27FC236}">
              <a16:creationId xmlns="" xmlns:a16="http://schemas.microsoft.com/office/drawing/2014/main" id="{00000000-0008-0000-0000-00007A010000}"/>
            </a:ext>
          </a:extLst>
        </xdr:cNvPr>
        <xdr:cNvSpPr txBox="1">
          <a:spLocks noChangeArrowheads="1"/>
        </xdr:cNvSpPr>
      </xdr:nvSpPr>
      <xdr:spPr bwMode="auto">
        <a:xfrm>
          <a:off x="922020" y="241877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1461"/>
    <xdr:sp macro="" textlink="">
      <xdr:nvSpPr>
        <xdr:cNvPr id="5308" name="Text Box 394360">
          <a:extLst>
            <a:ext uri="{FF2B5EF4-FFF2-40B4-BE49-F238E27FC236}">
              <a16:creationId xmlns="" xmlns:a16="http://schemas.microsoft.com/office/drawing/2014/main" id="{00000000-0008-0000-0000-00007B010000}"/>
            </a:ext>
          </a:extLst>
        </xdr:cNvPr>
        <xdr:cNvSpPr txBox="1">
          <a:spLocks noChangeArrowheads="1"/>
        </xdr:cNvSpPr>
      </xdr:nvSpPr>
      <xdr:spPr bwMode="auto">
        <a:xfrm>
          <a:off x="922020" y="241877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1461"/>
    <xdr:sp macro="" textlink="">
      <xdr:nvSpPr>
        <xdr:cNvPr id="5309" name="Text Box 394744">
          <a:extLst>
            <a:ext uri="{FF2B5EF4-FFF2-40B4-BE49-F238E27FC236}">
              <a16:creationId xmlns="" xmlns:a16="http://schemas.microsoft.com/office/drawing/2014/main" id="{00000000-0008-0000-0000-00007C010000}"/>
            </a:ext>
          </a:extLst>
        </xdr:cNvPr>
        <xdr:cNvSpPr txBox="1">
          <a:spLocks noChangeArrowheads="1"/>
        </xdr:cNvSpPr>
      </xdr:nvSpPr>
      <xdr:spPr bwMode="auto">
        <a:xfrm>
          <a:off x="922020" y="241877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1461"/>
    <xdr:sp macro="" textlink="">
      <xdr:nvSpPr>
        <xdr:cNvPr id="5310" name="Text Box 394360">
          <a:extLst>
            <a:ext uri="{FF2B5EF4-FFF2-40B4-BE49-F238E27FC236}">
              <a16:creationId xmlns="" xmlns:a16="http://schemas.microsoft.com/office/drawing/2014/main" id="{00000000-0008-0000-0000-00007D010000}"/>
            </a:ext>
          </a:extLst>
        </xdr:cNvPr>
        <xdr:cNvSpPr txBox="1">
          <a:spLocks noChangeArrowheads="1"/>
        </xdr:cNvSpPr>
      </xdr:nvSpPr>
      <xdr:spPr bwMode="auto">
        <a:xfrm>
          <a:off x="922020" y="241877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1461"/>
    <xdr:sp macro="" textlink="">
      <xdr:nvSpPr>
        <xdr:cNvPr id="5311" name="Text Box 394744">
          <a:extLst>
            <a:ext uri="{FF2B5EF4-FFF2-40B4-BE49-F238E27FC236}">
              <a16:creationId xmlns="" xmlns:a16="http://schemas.microsoft.com/office/drawing/2014/main" id="{00000000-0008-0000-0000-00007E010000}"/>
            </a:ext>
          </a:extLst>
        </xdr:cNvPr>
        <xdr:cNvSpPr txBox="1">
          <a:spLocks noChangeArrowheads="1"/>
        </xdr:cNvSpPr>
      </xdr:nvSpPr>
      <xdr:spPr bwMode="auto">
        <a:xfrm>
          <a:off x="922020" y="241877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1461"/>
    <xdr:sp macro="" textlink="">
      <xdr:nvSpPr>
        <xdr:cNvPr id="5312" name="Text Box 394360">
          <a:extLst>
            <a:ext uri="{FF2B5EF4-FFF2-40B4-BE49-F238E27FC236}">
              <a16:creationId xmlns="" xmlns:a16="http://schemas.microsoft.com/office/drawing/2014/main" id="{00000000-0008-0000-0000-00007F010000}"/>
            </a:ext>
          </a:extLst>
        </xdr:cNvPr>
        <xdr:cNvSpPr txBox="1">
          <a:spLocks noChangeArrowheads="1"/>
        </xdr:cNvSpPr>
      </xdr:nvSpPr>
      <xdr:spPr bwMode="auto">
        <a:xfrm>
          <a:off x="922020" y="241877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1990725</xdr:rowOff>
    </xdr:from>
    <xdr:ext cx="57150" cy="81461"/>
    <xdr:sp macro="" textlink="">
      <xdr:nvSpPr>
        <xdr:cNvPr id="5313" name="Text Box 394744">
          <a:extLst>
            <a:ext uri="{FF2B5EF4-FFF2-40B4-BE49-F238E27FC236}">
              <a16:creationId xmlns="" xmlns:a16="http://schemas.microsoft.com/office/drawing/2014/main" id="{00000000-0008-0000-0000-000080010000}"/>
            </a:ext>
          </a:extLst>
        </xdr:cNvPr>
        <xdr:cNvSpPr txBox="1">
          <a:spLocks noChangeArrowheads="1"/>
        </xdr:cNvSpPr>
      </xdr:nvSpPr>
      <xdr:spPr bwMode="auto">
        <a:xfrm>
          <a:off x="922020" y="241877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0"/>
    <xdr:sp macro="" textlink="">
      <xdr:nvSpPr>
        <xdr:cNvPr id="5314" name="Text Box 394360">
          <a:extLst>
            <a:ext uri="{FF2B5EF4-FFF2-40B4-BE49-F238E27FC236}">
              <a16:creationId xmlns="" xmlns:a16="http://schemas.microsoft.com/office/drawing/2014/main" id="{00000000-0008-0000-0000-000002000000}"/>
            </a:ext>
          </a:extLst>
        </xdr:cNvPr>
        <xdr:cNvSpPr txBox="1">
          <a:spLocks noChangeArrowheads="1"/>
        </xdr:cNvSpPr>
      </xdr:nvSpPr>
      <xdr:spPr bwMode="auto">
        <a:xfrm>
          <a:off x="922020" y="49013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0"/>
    <xdr:sp macro="" textlink="">
      <xdr:nvSpPr>
        <xdr:cNvPr id="5315" name="Text Box 394744">
          <a:extLst>
            <a:ext uri="{FF2B5EF4-FFF2-40B4-BE49-F238E27FC236}">
              <a16:creationId xmlns="" xmlns:a16="http://schemas.microsoft.com/office/drawing/2014/main" id="{00000000-0008-0000-0000-000003000000}"/>
            </a:ext>
          </a:extLst>
        </xdr:cNvPr>
        <xdr:cNvSpPr txBox="1">
          <a:spLocks noChangeArrowheads="1"/>
        </xdr:cNvSpPr>
      </xdr:nvSpPr>
      <xdr:spPr bwMode="auto">
        <a:xfrm>
          <a:off x="922020" y="49013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0"/>
    <xdr:sp macro="" textlink="">
      <xdr:nvSpPr>
        <xdr:cNvPr id="5316" name="Text Box 394360">
          <a:extLst>
            <a:ext uri="{FF2B5EF4-FFF2-40B4-BE49-F238E27FC236}">
              <a16:creationId xmlns="" xmlns:a16="http://schemas.microsoft.com/office/drawing/2014/main" id="{00000000-0008-0000-0000-000004000000}"/>
            </a:ext>
          </a:extLst>
        </xdr:cNvPr>
        <xdr:cNvSpPr txBox="1">
          <a:spLocks noChangeArrowheads="1"/>
        </xdr:cNvSpPr>
      </xdr:nvSpPr>
      <xdr:spPr bwMode="auto">
        <a:xfrm>
          <a:off x="922020" y="49013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0"/>
    <xdr:sp macro="" textlink="">
      <xdr:nvSpPr>
        <xdr:cNvPr id="5317" name="Text Box 394744">
          <a:extLst>
            <a:ext uri="{FF2B5EF4-FFF2-40B4-BE49-F238E27FC236}">
              <a16:creationId xmlns="" xmlns:a16="http://schemas.microsoft.com/office/drawing/2014/main" id="{00000000-0008-0000-0000-000005000000}"/>
            </a:ext>
          </a:extLst>
        </xdr:cNvPr>
        <xdr:cNvSpPr txBox="1">
          <a:spLocks noChangeArrowheads="1"/>
        </xdr:cNvSpPr>
      </xdr:nvSpPr>
      <xdr:spPr bwMode="auto">
        <a:xfrm>
          <a:off x="922020" y="49013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0"/>
    <xdr:sp macro="" textlink="">
      <xdr:nvSpPr>
        <xdr:cNvPr id="5318" name="Text Box 394360">
          <a:extLst>
            <a:ext uri="{FF2B5EF4-FFF2-40B4-BE49-F238E27FC236}">
              <a16:creationId xmlns="" xmlns:a16="http://schemas.microsoft.com/office/drawing/2014/main" id="{00000000-0008-0000-0000-000006000000}"/>
            </a:ext>
          </a:extLst>
        </xdr:cNvPr>
        <xdr:cNvSpPr txBox="1">
          <a:spLocks noChangeArrowheads="1"/>
        </xdr:cNvSpPr>
      </xdr:nvSpPr>
      <xdr:spPr bwMode="auto">
        <a:xfrm>
          <a:off x="922020" y="49013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0"/>
    <xdr:sp macro="" textlink="">
      <xdr:nvSpPr>
        <xdr:cNvPr id="5319" name="Text Box 394744">
          <a:extLst>
            <a:ext uri="{FF2B5EF4-FFF2-40B4-BE49-F238E27FC236}">
              <a16:creationId xmlns="" xmlns:a16="http://schemas.microsoft.com/office/drawing/2014/main" id="{00000000-0008-0000-0000-000007000000}"/>
            </a:ext>
          </a:extLst>
        </xdr:cNvPr>
        <xdr:cNvSpPr txBox="1">
          <a:spLocks noChangeArrowheads="1"/>
        </xdr:cNvSpPr>
      </xdr:nvSpPr>
      <xdr:spPr bwMode="auto">
        <a:xfrm>
          <a:off x="922020" y="49013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20" name="Text Box 394360">
          <a:extLst>
            <a:ext uri="{FF2B5EF4-FFF2-40B4-BE49-F238E27FC236}">
              <a16:creationId xmlns="" xmlns:a16="http://schemas.microsoft.com/office/drawing/2014/main" id="{00000000-0008-0000-0000-000008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21" name="Text Box 394744">
          <a:extLst>
            <a:ext uri="{FF2B5EF4-FFF2-40B4-BE49-F238E27FC236}">
              <a16:creationId xmlns="" xmlns:a16="http://schemas.microsoft.com/office/drawing/2014/main" id="{00000000-0008-0000-0000-000009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22" name="Text Box 394360">
          <a:extLst>
            <a:ext uri="{FF2B5EF4-FFF2-40B4-BE49-F238E27FC236}">
              <a16:creationId xmlns="" xmlns:a16="http://schemas.microsoft.com/office/drawing/2014/main" id="{00000000-0008-0000-0000-00000A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23" name="Text Box 39474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24" name="Text Box 39436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25" name="Text Box 394744">
          <a:extLst>
            <a:ext uri="{FF2B5EF4-FFF2-40B4-BE49-F238E27FC236}">
              <a16:creationId xmlns="" xmlns:a16="http://schemas.microsoft.com/office/drawing/2014/main" id="{00000000-0008-0000-0000-00000D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26" name="Text Box 394360">
          <a:extLst>
            <a:ext uri="{FF2B5EF4-FFF2-40B4-BE49-F238E27FC236}">
              <a16:creationId xmlns="" xmlns:a16="http://schemas.microsoft.com/office/drawing/2014/main" id="{00000000-0008-0000-0000-00000E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27" name="Text Box 394744">
          <a:extLst>
            <a:ext uri="{FF2B5EF4-FFF2-40B4-BE49-F238E27FC236}">
              <a16:creationId xmlns="" xmlns:a16="http://schemas.microsoft.com/office/drawing/2014/main" id="{00000000-0008-0000-0000-00000F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28" name="Text Box 394360">
          <a:extLst>
            <a:ext uri="{FF2B5EF4-FFF2-40B4-BE49-F238E27FC236}">
              <a16:creationId xmlns="" xmlns:a16="http://schemas.microsoft.com/office/drawing/2014/main" id="{00000000-0008-0000-0000-000010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29" name="Text Box 394744">
          <a:extLst>
            <a:ext uri="{FF2B5EF4-FFF2-40B4-BE49-F238E27FC236}">
              <a16:creationId xmlns="" xmlns:a16="http://schemas.microsoft.com/office/drawing/2014/main" id="{00000000-0008-0000-0000-000011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30" name="Text Box 394360">
          <a:extLst>
            <a:ext uri="{FF2B5EF4-FFF2-40B4-BE49-F238E27FC236}">
              <a16:creationId xmlns="" xmlns:a16="http://schemas.microsoft.com/office/drawing/2014/main" id="{00000000-0008-0000-0000-000012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31" name="Text Box 394744">
          <a:extLst>
            <a:ext uri="{FF2B5EF4-FFF2-40B4-BE49-F238E27FC236}">
              <a16:creationId xmlns="" xmlns:a16="http://schemas.microsoft.com/office/drawing/2014/main" id="{00000000-0008-0000-0000-000013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32" name="Text Box 394360">
          <a:extLst>
            <a:ext uri="{FF2B5EF4-FFF2-40B4-BE49-F238E27FC236}">
              <a16:creationId xmlns="" xmlns:a16="http://schemas.microsoft.com/office/drawing/2014/main" id="{00000000-0008-0000-0000-000014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33" name="Text Box 394744">
          <a:extLst>
            <a:ext uri="{FF2B5EF4-FFF2-40B4-BE49-F238E27FC236}">
              <a16:creationId xmlns="" xmlns:a16="http://schemas.microsoft.com/office/drawing/2014/main" id="{00000000-0008-0000-0000-000015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34" name="Text Box 394360">
          <a:extLst>
            <a:ext uri="{FF2B5EF4-FFF2-40B4-BE49-F238E27FC236}">
              <a16:creationId xmlns="" xmlns:a16="http://schemas.microsoft.com/office/drawing/2014/main" id="{00000000-0008-0000-0000-000016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35" name="Text Box 394744">
          <a:extLst>
            <a:ext uri="{FF2B5EF4-FFF2-40B4-BE49-F238E27FC236}">
              <a16:creationId xmlns="" xmlns:a16="http://schemas.microsoft.com/office/drawing/2014/main" id="{00000000-0008-0000-0000-000017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36" name="Text Box 394360">
          <a:extLst>
            <a:ext uri="{FF2B5EF4-FFF2-40B4-BE49-F238E27FC236}">
              <a16:creationId xmlns="" xmlns:a16="http://schemas.microsoft.com/office/drawing/2014/main" id="{00000000-0008-0000-0000-000018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37" name="Text Box 394744">
          <a:extLst>
            <a:ext uri="{FF2B5EF4-FFF2-40B4-BE49-F238E27FC236}">
              <a16:creationId xmlns="" xmlns:a16="http://schemas.microsoft.com/office/drawing/2014/main" id="{00000000-0008-0000-0000-000019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38" name="Text Box 394360">
          <a:extLst>
            <a:ext uri="{FF2B5EF4-FFF2-40B4-BE49-F238E27FC236}">
              <a16:creationId xmlns="" xmlns:a16="http://schemas.microsoft.com/office/drawing/2014/main" id="{00000000-0008-0000-0000-00001A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39" name="Text Box 394744">
          <a:extLst>
            <a:ext uri="{FF2B5EF4-FFF2-40B4-BE49-F238E27FC236}">
              <a16:creationId xmlns="" xmlns:a16="http://schemas.microsoft.com/office/drawing/2014/main" id="{00000000-0008-0000-0000-00001B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40" name="Text Box 394360">
          <a:extLst>
            <a:ext uri="{FF2B5EF4-FFF2-40B4-BE49-F238E27FC236}">
              <a16:creationId xmlns="" xmlns:a16="http://schemas.microsoft.com/office/drawing/2014/main" id="{00000000-0008-0000-0000-00001C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41" name="Text Box 394744">
          <a:extLst>
            <a:ext uri="{FF2B5EF4-FFF2-40B4-BE49-F238E27FC236}">
              <a16:creationId xmlns="" xmlns:a16="http://schemas.microsoft.com/office/drawing/2014/main" id="{00000000-0008-0000-0000-00001D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42" name="Text Box 394360">
          <a:extLst>
            <a:ext uri="{FF2B5EF4-FFF2-40B4-BE49-F238E27FC236}">
              <a16:creationId xmlns="" xmlns:a16="http://schemas.microsoft.com/office/drawing/2014/main" id="{00000000-0008-0000-0000-00001E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43" name="Text Box 394744">
          <a:extLst>
            <a:ext uri="{FF2B5EF4-FFF2-40B4-BE49-F238E27FC236}">
              <a16:creationId xmlns="" xmlns:a16="http://schemas.microsoft.com/office/drawing/2014/main" id="{00000000-0008-0000-0000-00001F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44" name="Text Box 394360">
          <a:extLst>
            <a:ext uri="{FF2B5EF4-FFF2-40B4-BE49-F238E27FC236}">
              <a16:creationId xmlns="" xmlns:a16="http://schemas.microsoft.com/office/drawing/2014/main" id="{00000000-0008-0000-0000-000020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45" name="Text Box 394744">
          <a:extLst>
            <a:ext uri="{FF2B5EF4-FFF2-40B4-BE49-F238E27FC236}">
              <a16:creationId xmlns="" xmlns:a16="http://schemas.microsoft.com/office/drawing/2014/main" id="{00000000-0008-0000-0000-000021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46" name="Text Box 394360">
          <a:extLst>
            <a:ext uri="{FF2B5EF4-FFF2-40B4-BE49-F238E27FC236}">
              <a16:creationId xmlns="" xmlns:a16="http://schemas.microsoft.com/office/drawing/2014/main" id="{00000000-0008-0000-0000-000022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47" name="Text Box 394744">
          <a:extLst>
            <a:ext uri="{FF2B5EF4-FFF2-40B4-BE49-F238E27FC236}">
              <a16:creationId xmlns="" xmlns:a16="http://schemas.microsoft.com/office/drawing/2014/main" id="{00000000-0008-0000-0000-000023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48" name="Text Box 394360">
          <a:extLst>
            <a:ext uri="{FF2B5EF4-FFF2-40B4-BE49-F238E27FC236}">
              <a16:creationId xmlns="" xmlns:a16="http://schemas.microsoft.com/office/drawing/2014/main" id="{00000000-0008-0000-0000-000024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49" name="Text Box 394744">
          <a:extLst>
            <a:ext uri="{FF2B5EF4-FFF2-40B4-BE49-F238E27FC236}">
              <a16:creationId xmlns="" xmlns:a16="http://schemas.microsoft.com/office/drawing/2014/main" id="{00000000-0008-0000-0000-000025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50" name="Text Box 394360">
          <a:extLst>
            <a:ext uri="{FF2B5EF4-FFF2-40B4-BE49-F238E27FC236}">
              <a16:creationId xmlns="" xmlns:a16="http://schemas.microsoft.com/office/drawing/2014/main" id="{00000000-0008-0000-0000-000026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51" name="Text Box 394744">
          <a:extLst>
            <a:ext uri="{FF2B5EF4-FFF2-40B4-BE49-F238E27FC236}">
              <a16:creationId xmlns="" xmlns:a16="http://schemas.microsoft.com/office/drawing/2014/main" id="{00000000-0008-0000-0000-000027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52" name="Text Box 394360">
          <a:extLst>
            <a:ext uri="{FF2B5EF4-FFF2-40B4-BE49-F238E27FC236}">
              <a16:creationId xmlns="" xmlns:a16="http://schemas.microsoft.com/office/drawing/2014/main" id="{00000000-0008-0000-0000-000028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53" name="Text Box 394744">
          <a:extLst>
            <a:ext uri="{FF2B5EF4-FFF2-40B4-BE49-F238E27FC236}">
              <a16:creationId xmlns="" xmlns:a16="http://schemas.microsoft.com/office/drawing/2014/main" id="{00000000-0008-0000-0000-000029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54" name="Text Box 394360">
          <a:extLst>
            <a:ext uri="{FF2B5EF4-FFF2-40B4-BE49-F238E27FC236}">
              <a16:creationId xmlns="" xmlns:a16="http://schemas.microsoft.com/office/drawing/2014/main" id="{00000000-0008-0000-0000-00002A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55" name="Text Box 394744">
          <a:extLst>
            <a:ext uri="{FF2B5EF4-FFF2-40B4-BE49-F238E27FC236}">
              <a16:creationId xmlns="" xmlns:a16="http://schemas.microsoft.com/office/drawing/2014/main" id="{00000000-0008-0000-0000-00002B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56" name="Text Box 394360">
          <a:extLst>
            <a:ext uri="{FF2B5EF4-FFF2-40B4-BE49-F238E27FC236}">
              <a16:creationId xmlns="" xmlns:a16="http://schemas.microsoft.com/office/drawing/2014/main" id="{00000000-0008-0000-0000-00002C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57" name="Text Box 394744">
          <a:extLst>
            <a:ext uri="{FF2B5EF4-FFF2-40B4-BE49-F238E27FC236}">
              <a16:creationId xmlns="" xmlns:a16="http://schemas.microsoft.com/office/drawing/2014/main" id="{00000000-0008-0000-0000-00002D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58" name="Text Box 394360">
          <a:extLst>
            <a:ext uri="{FF2B5EF4-FFF2-40B4-BE49-F238E27FC236}">
              <a16:creationId xmlns="" xmlns:a16="http://schemas.microsoft.com/office/drawing/2014/main" id="{00000000-0008-0000-0000-00002E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59" name="Text Box 39474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60" name="Text Box 394360">
          <a:extLst>
            <a:ext uri="{FF2B5EF4-FFF2-40B4-BE49-F238E27FC236}">
              <a16:creationId xmlns="" xmlns:a16="http://schemas.microsoft.com/office/drawing/2014/main" id="{00000000-0008-0000-0000-000030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61" name="Text Box 394744">
          <a:extLst>
            <a:ext uri="{FF2B5EF4-FFF2-40B4-BE49-F238E27FC236}">
              <a16:creationId xmlns="" xmlns:a16="http://schemas.microsoft.com/office/drawing/2014/main" id="{00000000-0008-0000-0000-000031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62" name="Text Box 394360">
          <a:extLst>
            <a:ext uri="{FF2B5EF4-FFF2-40B4-BE49-F238E27FC236}">
              <a16:creationId xmlns="" xmlns:a16="http://schemas.microsoft.com/office/drawing/2014/main" id="{00000000-0008-0000-0000-000032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63" name="Text Box 394744">
          <a:extLst>
            <a:ext uri="{FF2B5EF4-FFF2-40B4-BE49-F238E27FC236}">
              <a16:creationId xmlns="" xmlns:a16="http://schemas.microsoft.com/office/drawing/2014/main" id="{00000000-0008-0000-0000-000033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64" name="Text Box 394360">
          <a:extLst>
            <a:ext uri="{FF2B5EF4-FFF2-40B4-BE49-F238E27FC236}">
              <a16:creationId xmlns="" xmlns:a16="http://schemas.microsoft.com/office/drawing/2014/main" id="{00000000-0008-0000-0000-000034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65" name="Text Box 394744">
          <a:extLst>
            <a:ext uri="{FF2B5EF4-FFF2-40B4-BE49-F238E27FC236}">
              <a16:creationId xmlns="" xmlns:a16="http://schemas.microsoft.com/office/drawing/2014/main" id="{00000000-0008-0000-0000-000035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66" name="Text Box 394360">
          <a:extLst>
            <a:ext uri="{FF2B5EF4-FFF2-40B4-BE49-F238E27FC236}">
              <a16:creationId xmlns="" xmlns:a16="http://schemas.microsoft.com/office/drawing/2014/main" id="{00000000-0008-0000-0000-000036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67" name="Text Box 394744">
          <a:extLst>
            <a:ext uri="{FF2B5EF4-FFF2-40B4-BE49-F238E27FC236}">
              <a16:creationId xmlns="" xmlns:a16="http://schemas.microsoft.com/office/drawing/2014/main" id="{00000000-0008-0000-0000-000037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68" name="Text Box 394360">
          <a:extLst>
            <a:ext uri="{FF2B5EF4-FFF2-40B4-BE49-F238E27FC236}">
              <a16:creationId xmlns="" xmlns:a16="http://schemas.microsoft.com/office/drawing/2014/main" id="{00000000-0008-0000-0000-000038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69" name="Text Box 394744">
          <a:extLst>
            <a:ext uri="{FF2B5EF4-FFF2-40B4-BE49-F238E27FC236}">
              <a16:creationId xmlns="" xmlns:a16="http://schemas.microsoft.com/office/drawing/2014/main" id="{00000000-0008-0000-0000-000039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70" name="Text Box 394360">
          <a:extLst>
            <a:ext uri="{FF2B5EF4-FFF2-40B4-BE49-F238E27FC236}">
              <a16:creationId xmlns="" xmlns:a16="http://schemas.microsoft.com/office/drawing/2014/main" id="{00000000-0008-0000-0000-00003A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71" name="Text Box 394744">
          <a:extLst>
            <a:ext uri="{FF2B5EF4-FFF2-40B4-BE49-F238E27FC236}">
              <a16:creationId xmlns="" xmlns:a16="http://schemas.microsoft.com/office/drawing/2014/main" id="{00000000-0008-0000-0000-00003B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72" name="Text Box 394360">
          <a:extLst>
            <a:ext uri="{FF2B5EF4-FFF2-40B4-BE49-F238E27FC236}">
              <a16:creationId xmlns="" xmlns:a16="http://schemas.microsoft.com/office/drawing/2014/main" id="{00000000-0008-0000-0000-00003C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73" name="Text Box 394744">
          <a:extLst>
            <a:ext uri="{FF2B5EF4-FFF2-40B4-BE49-F238E27FC236}">
              <a16:creationId xmlns="" xmlns:a16="http://schemas.microsoft.com/office/drawing/2014/main" id="{00000000-0008-0000-0000-00003D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74" name="Text Box 394360">
          <a:extLst>
            <a:ext uri="{FF2B5EF4-FFF2-40B4-BE49-F238E27FC236}">
              <a16:creationId xmlns="" xmlns:a16="http://schemas.microsoft.com/office/drawing/2014/main" id="{00000000-0008-0000-0000-00003E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75" name="Text Box 394744">
          <a:extLst>
            <a:ext uri="{FF2B5EF4-FFF2-40B4-BE49-F238E27FC236}">
              <a16:creationId xmlns="" xmlns:a16="http://schemas.microsoft.com/office/drawing/2014/main" id="{00000000-0008-0000-0000-00003F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76" name="Text Box 394360">
          <a:extLst>
            <a:ext uri="{FF2B5EF4-FFF2-40B4-BE49-F238E27FC236}">
              <a16:creationId xmlns="" xmlns:a16="http://schemas.microsoft.com/office/drawing/2014/main" id="{00000000-0008-0000-0000-000040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77" name="Text Box 394744">
          <a:extLst>
            <a:ext uri="{FF2B5EF4-FFF2-40B4-BE49-F238E27FC236}">
              <a16:creationId xmlns="" xmlns:a16="http://schemas.microsoft.com/office/drawing/2014/main" id="{00000000-0008-0000-0000-000041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78" name="Text Box 394360">
          <a:extLst>
            <a:ext uri="{FF2B5EF4-FFF2-40B4-BE49-F238E27FC236}">
              <a16:creationId xmlns="" xmlns:a16="http://schemas.microsoft.com/office/drawing/2014/main" id="{00000000-0008-0000-0000-000042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79" name="Text Box 394744">
          <a:extLst>
            <a:ext uri="{FF2B5EF4-FFF2-40B4-BE49-F238E27FC236}">
              <a16:creationId xmlns="" xmlns:a16="http://schemas.microsoft.com/office/drawing/2014/main" id="{00000000-0008-0000-0000-000043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80" name="Text Box 394360">
          <a:extLst>
            <a:ext uri="{FF2B5EF4-FFF2-40B4-BE49-F238E27FC236}">
              <a16:creationId xmlns="" xmlns:a16="http://schemas.microsoft.com/office/drawing/2014/main" id="{00000000-0008-0000-0000-000044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81" name="Text Box 394744">
          <a:extLst>
            <a:ext uri="{FF2B5EF4-FFF2-40B4-BE49-F238E27FC236}">
              <a16:creationId xmlns="" xmlns:a16="http://schemas.microsoft.com/office/drawing/2014/main" id="{00000000-0008-0000-0000-000045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82" name="Text Box 394360">
          <a:extLst>
            <a:ext uri="{FF2B5EF4-FFF2-40B4-BE49-F238E27FC236}">
              <a16:creationId xmlns="" xmlns:a16="http://schemas.microsoft.com/office/drawing/2014/main" id="{00000000-0008-0000-0000-000046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83" name="Text Box 394744">
          <a:extLst>
            <a:ext uri="{FF2B5EF4-FFF2-40B4-BE49-F238E27FC236}">
              <a16:creationId xmlns="" xmlns:a16="http://schemas.microsoft.com/office/drawing/2014/main" id="{00000000-0008-0000-0000-000047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84" name="Text Box 394360">
          <a:extLst>
            <a:ext uri="{FF2B5EF4-FFF2-40B4-BE49-F238E27FC236}">
              <a16:creationId xmlns="" xmlns:a16="http://schemas.microsoft.com/office/drawing/2014/main" id="{00000000-0008-0000-0000-000048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385" name="Text Box 394744">
          <a:extLst>
            <a:ext uri="{FF2B5EF4-FFF2-40B4-BE49-F238E27FC236}">
              <a16:creationId xmlns="" xmlns:a16="http://schemas.microsoft.com/office/drawing/2014/main" id="{00000000-0008-0000-0000-000049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86" name="Text Box 394360">
          <a:extLst>
            <a:ext uri="{FF2B5EF4-FFF2-40B4-BE49-F238E27FC236}">
              <a16:creationId xmlns="" xmlns:a16="http://schemas.microsoft.com/office/drawing/2014/main" id="{00000000-0008-0000-0000-00004A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87" name="Text Box 39474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88" name="Text Box 394360">
          <a:extLst>
            <a:ext uri="{FF2B5EF4-FFF2-40B4-BE49-F238E27FC236}">
              <a16:creationId xmlns="" xmlns:a16="http://schemas.microsoft.com/office/drawing/2014/main" id="{00000000-0008-0000-0000-00004C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89" name="Text Box 394744">
          <a:extLst>
            <a:ext uri="{FF2B5EF4-FFF2-40B4-BE49-F238E27FC236}">
              <a16:creationId xmlns="" xmlns:a16="http://schemas.microsoft.com/office/drawing/2014/main" id="{00000000-0008-0000-0000-00004D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90" name="Text Box 394360">
          <a:extLst>
            <a:ext uri="{FF2B5EF4-FFF2-40B4-BE49-F238E27FC236}">
              <a16:creationId xmlns="" xmlns:a16="http://schemas.microsoft.com/office/drawing/2014/main" id="{00000000-0008-0000-0000-00004E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391" name="Text Box 394744">
          <a:extLst>
            <a:ext uri="{FF2B5EF4-FFF2-40B4-BE49-F238E27FC236}">
              <a16:creationId xmlns="" xmlns:a16="http://schemas.microsoft.com/office/drawing/2014/main" id="{00000000-0008-0000-0000-00004F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0"/>
    <xdr:sp macro="" textlink="">
      <xdr:nvSpPr>
        <xdr:cNvPr id="5392" name="Text Box 394360">
          <a:extLst>
            <a:ext uri="{FF2B5EF4-FFF2-40B4-BE49-F238E27FC236}">
              <a16:creationId xmlns="" xmlns:a16="http://schemas.microsoft.com/office/drawing/2014/main" id="{00000000-0008-0000-0000-000050000000}"/>
            </a:ext>
          </a:extLst>
        </xdr:cNvPr>
        <xdr:cNvSpPr txBox="1">
          <a:spLocks noChangeArrowheads="1"/>
        </xdr:cNvSpPr>
      </xdr:nvSpPr>
      <xdr:spPr bwMode="auto">
        <a:xfrm>
          <a:off x="922020" y="49011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0"/>
    <xdr:sp macro="" textlink="">
      <xdr:nvSpPr>
        <xdr:cNvPr id="5393" name="Text Box 3947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922020" y="49011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0"/>
    <xdr:sp macro="" textlink="">
      <xdr:nvSpPr>
        <xdr:cNvPr id="5394" name="Text Box 394360">
          <a:extLst>
            <a:ext uri="{FF2B5EF4-FFF2-40B4-BE49-F238E27FC236}">
              <a16:creationId xmlns="" xmlns:a16="http://schemas.microsoft.com/office/drawing/2014/main" id="{00000000-0008-0000-0000-000052000000}"/>
            </a:ext>
          </a:extLst>
        </xdr:cNvPr>
        <xdr:cNvSpPr txBox="1">
          <a:spLocks noChangeArrowheads="1"/>
        </xdr:cNvSpPr>
      </xdr:nvSpPr>
      <xdr:spPr bwMode="auto">
        <a:xfrm>
          <a:off x="922020" y="49011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0"/>
    <xdr:sp macro="" textlink="">
      <xdr:nvSpPr>
        <xdr:cNvPr id="5395" name="Text Box 394744">
          <a:extLst>
            <a:ext uri="{FF2B5EF4-FFF2-40B4-BE49-F238E27FC236}">
              <a16:creationId xmlns="" xmlns:a16="http://schemas.microsoft.com/office/drawing/2014/main" id="{00000000-0008-0000-0000-000053000000}"/>
            </a:ext>
          </a:extLst>
        </xdr:cNvPr>
        <xdr:cNvSpPr txBox="1">
          <a:spLocks noChangeArrowheads="1"/>
        </xdr:cNvSpPr>
      </xdr:nvSpPr>
      <xdr:spPr bwMode="auto">
        <a:xfrm>
          <a:off x="922020" y="49011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0"/>
    <xdr:sp macro="" textlink="">
      <xdr:nvSpPr>
        <xdr:cNvPr id="5396" name="Text Box 394360">
          <a:extLst>
            <a:ext uri="{FF2B5EF4-FFF2-40B4-BE49-F238E27FC236}">
              <a16:creationId xmlns="" xmlns:a16="http://schemas.microsoft.com/office/drawing/2014/main" id="{00000000-0008-0000-0000-000054000000}"/>
            </a:ext>
          </a:extLst>
        </xdr:cNvPr>
        <xdr:cNvSpPr txBox="1">
          <a:spLocks noChangeArrowheads="1"/>
        </xdr:cNvSpPr>
      </xdr:nvSpPr>
      <xdr:spPr bwMode="auto">
        <a:xfrm>
          <a:off x="922020" y="49011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0"/>
    <xdr:sp macro="" textlink="">
      <xdr:nvSpPr>
        <xdr:cNvPr id="5397" name="Text Box 39474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922020" y="49011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398" name="Text Box 394360">
          <a:extLst>
            <a:ext uri="{FF2B5EF4-FFF2-40B4-BE49-F238E27FC236}">
              <a16:creationId xmlns="" xmlns:a16="http://schemas.microsoft.com/office/drawing/2014/main" id="{00000000-0008-0000-0000-000056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399" name="Text Box 394744">
          <a:extLst>
            <a:ext uri="{FF2B5EF4-FFF2-40B4-BE49-F238E27FC236}">
              <a16:creationId xmlns="" xmlns:a16="http://schemas.microsoft.com/office/drawing/2014/main" id="{00000000-0008-0000-0000-000057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00" name="Text Box 394360">
          <a:extLst>
            <a:ext uri="{FF2B5EF4-FFF2-40B4-BE49-F238E27FC236}">
              <a16:creationId xmlns="" xmlns:a16="http://schemas.microsoft.com/office/drawing/2014/main" id="{00000000-0008-0000-0000-000058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01" name="Text Box 39474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02" name="Text Box 394360">
          <a:extLst>
            <a:ext uri="{FF2B5EF4-FFF2-40B4-BE49-F238E27FC236}">
              <a16:creationId xmlns="" xmlns:a16="http://schemas.microsoft.com/office/drawing/2014/main" id="{00000000-0008-0000-0000-00005A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03" name="Text Box 394744">
          <a:extLst>
            <a:ext uri="{FF2B5EF4-FFF2-40B4-BE49-F238E27FC236}">
              <a16:creationId xmlns="" xmlns:a16="http://schemas.microsoft.com/office/drawing/2014/main" id="{00000000-0008-0000-0000-00005B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04" name="Text Box 394360">
          <a:extLst>
            <a:ext uri="{FF2B5EF4-FFF2-40B4-BE49-F238E27FC236}">
              <a16:creationId xmlns="" xmlns:a16="http://schemas.microsoft.com/office/drawing/2014/main" id="{00000000-0008-0000-0000-00005C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05" name="Text Box 394744">
          <a:extLst>
            <a:ext uri="{FF2B5EF4-FFF2-40B4-BE49-F238E27FC236}">
              <a16:creationId xmlns="" xmlns:a16="http://schemas.microsoft.com/office/drawing/2014/main" id="{00000000-0008-0000-0000-00005D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06" name="Text Box 394360">
          <a:extLst>
            <a:ext uri="{FF2B5EF4-FFF2-40B4-BE49-F238E27FC236}">
              <a16:creationId xmlns="" xmlns:a16="http://schemas.microsoft.com/office/drawing/2014/main" id="{00000000-0008-0000-0000-00005E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07" name="Text Box 3947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08" name="Text Box 394360">
          <a:extLst>
            <a:ext uri="{FF2B5EF4-FFF2-40B4-BE49-F238E27FC236}">
              <a16:creationId xmlns="" xmlns:a16="http://schemas.microsoft.com/office/drawing/2014/main" id="{00000000-0008-0000-0000-000060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09" name="Text Box 394744">
          <a:extLst>
            <a:ext uri="{FF2B5EF4-FFF2-40B4-BE49-F238E27FC236}">
              <a16:creationId xmlns="" xmlns:a16="http://schemas.microsoft.com/office/drawing/2014/main" id="{00000000-0008-0000-0000-000061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10" name="Text Box 394360">
          <a:extLst>
            <a:ext uri="{FF2B5EF4-FFF2-40B4-BE49-F238E27FC236}">
              <a16:creationId xmlns="" xmlns:a16="http://schemas.microsoft.com/office/drawing/2014/main" id="{00000000-0008-0000-0000-000062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11" name="Text Box 39474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12" name="Text Box 394360">
          <a:extLst>
            <a:ext uri="{FF2B5EF4-FFF2-40B4-BE49-F238E27FC236}">
              <a16:creationId xmlns="" xmlns:a16="http://schemas.microsoft.com/office/drawing/2014/main" id="{00000000-0008-0000-0000-000064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13" name="Text Box 394744">
          <a:extLst>
            <a:ext uri="{FF2B5EF4-FFF2-40B4-BE49-F238E27FC236}">
              <a16:creationId xmlns="" xmlns:a16="http://schemas.microsoft.com/office/drawing/2014/main" id="{00000000-0008-0000-0000-000065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14" name="Text Box 394360">
          <a:extLst>
            <a:ext uri="{FF2B5EF4-FFF2-40B4-BE49-F238E27FC236}">
              <a16:creationId xmlns="" xmlns:a16="http://schemas.microsoft.com/office/drawing/2014/main" id="{00000000-0008-0000-0000-000066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15" name="Text Box 39474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16" name="Text Box 394360">
          <a:extLst>
            <a:ext uri="{FF2B5EF4-FFF2-40B4-BE49-F238E27FC236}">
              <a16:creationId xmlns="" xmlns:a16="http://schemas.microsoft.com/office/drawing/2014/main" id="{00000000-0008-0000-0000-000068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17" name="Text Box 394744">
          <a:extLst>
            <a:ext uri="{FF2B5EF4-FFF2-40B4-BE49-F238E27FC236}">
              <a16:creationId xmlns="" xmlns:a16="http://schemas.microsoft.com/office/drawing/2014/main" id="{00000000-0008-0000-0000-000069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18" name="Text Box 394360">
          <a:extLst>
            <a:ext uri="{FF2B5EF4-FFF2-40B4-BE49-F238E27FC236}">
              <a16:creationId xmlns="" xmlns:a16="http://schemas.microsoft.com/office/drawing/2014/main" id="{00000000-0008-0000-0000-00006A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19" name="Text Box 394744">
          <a:extLst>
            <a:ext uri="{FF2B5EF4-FFF2-40B4-BE49-F238E27FC236}">
              <a16:creationId xmlns="" xmlns:a16="http://schemas.microsoft.com/office/drawing/2014/main" id="{00000000-0008-0000-0000-00006B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20" name="Text Box 394360">
          <a:extLst>
            <a:ext uri="{FF2B5EF4-FFF2-40B4-BE49-F238E27FC236}">
              <a16:creationId xmlns="" xmlns:a16="http://schemas.microsoft.com/office/drawing/2014/main" id="{00000000-0008-0000-0000-00006C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21" name="Text Box 3947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22" name="Text Box 394360">
          <a:extLst>
            <a:ext uri="{FF2B5EF4-FFF2-40B4-BE49-F238E27FC236}">
              <a16:creationId xmlns="" xmlns:a16="http://schemas.microsoft.com/office/drawing/2014/main" id="{00000000-0008-0000-0000-00006E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23" name="Text Box 394744">
          <a:extLst>
            <a:ext uri="{FF2B5EF4-FFF2-40B4-BE49-F238E27FC236}">
              <a16:creationId xmlns="" xmlns:a16="http://schemas.microsoft.com/office/drawing/2014/main" id="{00000000-0008-0000-0000-00006F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24" name="Text Box 394360">
          <a:extLst>
            <a:ext uri="{FF2B5EF4-FFF2-40B4-BE49-F238E27FC236}">
              <a16:creationId xmlns="" xmlns:a16="http://schemas.microsoft.com/office/drawing/2014/main" id="{00000000-0008-0000-0000-000070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25" name="Text Box 39474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26" name="Text Box 394360">
          <a:extLst>
            <a:ext uri="{FF2B5EF4-FFF2-40B4-BE49-F238E27FC236}">
              <a16:creationId xmlns="" xmlns:a16="http://schemas.microsoft.com/office/drawing/2014/main" id="{00000000-0008-0000-0000-000072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27" name="Text Box 394744">
          <a:extLst>
            <a:ext uri="{FF2B5EF4-FFF2-40B4-BE49-F238E27FC236}">
              <a16:creationId xmlns="" xmlns:a16="http://schemas.microsoft.com/office/drawing/2014/main" id="{00000000-0008-0000-0000-000073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28" name="Text Box 394360">
          <a:extLst>
            <a:ext uri="{FF2B5EF4-FFF2-40B4-BE49-F238E27FC236}">
              <a16:creationId xmlns="" xmlns:a16="http://schemas.microsoft.com/office/drawing/2014/main" id="{00000000-0008-0000-0000-000074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29" name="Text Box 39474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30" name="Text Box 394360">
          <a:extLst>
            <a:ext uri="{FF2B5EF4-FFF2-40B4-BE49-F238E27FC236}">
              <a16:creationId xmlns="" xmlns:a16="http://schemas.microsoft.com/office/drawing/2014/main" id="{00000000-0008-0000-0000-000076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31" name="Text Box 394744">
          <a:extLst>
            <a:ext uri="{FF2B5EF4-FFF2-40B4-BE49-F238E27FC236}">
              <a16:creationId xmlns="" xmlns:a16="http://schemas.microsoft.com/office/drawing/2014/main" id="{00000000-0008-0000-0000-000077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32" name="Text Box 394360">
          <a:extLst>
            <a:ext uri="{FF2B5EF4-FFF2-40B4-BE49-F238E27FC236}">
              <a16:creationId xmlns="" xmlns:a16="http://schemas.microsoft.com/office/drawing/2014/main" id="{00000000-0008-0000-0000-000078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33" name="Text Box 394744">
          <a:extLst>
            <a:ext uri="{FF2B5EF4-FFF2-40B4-BE49-F238E27FC236}">
              <a16:creationId xmlns="" xmlns:a16="http://schemas.microsoft.com/office/drawing/2014/main" id="{00000000-0008-0000-0000-000079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34" name="Text Box 394360">
          <a:extLst>
            <a:ext uri="{FF2B5EF4-FFF2-40B4-BE49-F238E27FC236}">
              <a16:creationId xmlns="" xmlns:a16="http://schemas.microsoft.com/office/drawing/2014/main" id="{00000000-0008-0000-0000-00007A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35" name="Text Box 3947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36" name="Text Box 394360">
          <a:extLst>
            <a:ext uri="{FF2B5EF4-FFF2-40B4-BE49-F238E27FC236}">
              <a16:creationId xmlns="" xmlns:a16="http://schemas.microsoft.com/office/drawing/2014/main" id="{00000000-0008-0000-0000-00007C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37" name="Text Box 394744">
          <a:extLst>
            <a:ext uri="{FF2B5EF4-FFF2-40B4-BE49-F238E27FC236}">
              <a16:creationId xmlns="" xmlns:a16="http://schemas.microsoft.com/office/drawing/2014/main" id="{00000000-0008-0000-0000-00007D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38" name="Text Box 394360">
          <a:extLst>
            <a:ext uri="{FF2B5EF4-FFF2-40B4-BE49-F238E27FC236}">
              <a16:creationId xmlns="" xmlns:a16="http://schemas.microsoft.com/office/drawing/2014/main" id="{00000000-0008-0000-0000-00007E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39" name="Text Box 39474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40" name="Text Box 394360">
          <a:extLst>
            <a:ext uri="{FF2B5EF4-FFF2-40B4-BE49-F238E27FC236}">
              <a16:creationId xmlns="" xmlns:a16="http://schemas.microsoft.com/office/drawing/2014/main" id="{00000000-0008-0000-0000-000080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41" name="Text Box 394744">
          <a:extLst>
            <a:ext uri="{FF2B5EF4-FFF2-40B4-BE49-F238E27FC236}">
              <a16:creationId xmlns="" xmlns:a16="http://schemas.microsoft.com/office/drawing/2014/main" id="{00000000-0008-0000-0000-000081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42" name="Text Box 394360">
          <a:extLst>
            <a:ext uri="{FF2B5EF4-FFF2-40B4-BE49-F238E27FC236}">
              <a16:creationId xmlns="" xmlns:a16="http://schemas.microsoft.com/office/drawing/2014/main" id="{00000000-0008-0000-0000-000082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43" name="Text Box 39474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44" name="Text Box 394360">
          <a:extLst>
            <a:ext uri="{FF2B5EF4-FFF2-40B4-BE49-F238E27FC236}">
              <a16:creationId xmlns="" xmlns:a16="http://schemas.microsoft.com/office/drawing/2014/main" id="{00000000-0008-0000-0000-000084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45" name="Text Box 394744">
          <a:extLst>
            <a:ext uri="{FF2B5EF4-FFF2-40B4-BE49-F238E27FC236}">
              <a16:creationId xmlns="" xmlns:a16="http://schemas.microsoft.com/office/drawing/2014/main" id="{00000000-0008-0000-0000-000085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46" name="Text Box 394360">
          <a:extLst>
            <a:ext uri="{FF2B5EF4-FFF2-40B4-BE49-F238E27FC236}">
              <a16:creationId xmlns="" xmlns:a16="http://schemas.microsoft.com/office/drawing/2014/main" id="{00000000-0008-0000-0000-000086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47" name="Text Box 394744">
          <a:extLst>
            <a:ext uri="{FF2B5EF4-FFF2-40B4-BE49-F238E27FC236}">
              <a16:creationId xmlns="" xmlns:a16="http://schemas.microsoft.com/office/drawing/2014/main" id="{00000000-0008-0000-0000-000087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48" name="Text Box 394360">
          <a:extLst>
            <a:ext uri="{FF2B5EF4-FFF2-40B4-BE49-F238E27FC236}">
              <a16:creationId xmlns="" xmlns:a16="http://schemas.microsoft.com/office/drawing/2014/main" id="{00000000-0008-0000-0000-000088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49" name="Text Box 3947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50" name="Text Box 394360">
          <a:extLst>
            <a:ext uri="{FF2B5EF4-FFF2-40B4-BE49-F238E27FC236}">
              <a16:creationId xmlns="" xmlns:a16="http://schemas.microsoft.com/office/drawing/2014/main" id="{00000000-0008-0000-0000-00008A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51" name="Text Box 394744">
          <a:extLst>
            <a:ext uri="{FF2B5EF4-FFF2-40B4-BE49-F238E27FC236}">
              <a16:creationId xmlns="" xmlns:a16="http://schemas.microsoft.com/office/drawing/2014/main" id="{00000000-0008-0000-0000-00008B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52" name="Text Box 394360">
          <a:extLst>
            <a:ext uri="{FF2B5EF4-FFF2-40B4-BE49-F238E27FC236}">
              <a16:creationId xmlns="" xmlns:a16="http://schemas.microsoft.com/office/drawing/2014/main" id="{00000000-0008-0000-0000-00008C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53" name="Text Box 39474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54" name="Text Box 394360">
          <a:extLst>
            <a:ext uri="{FF2B5EF4-FFF2-40B4-BE49-F238E27FC236}">
              <a16:creationId xmlns="" xmlns:a16="http://schemas.microsoft.com/office/drawing/2014/main" id="{00000000-0008-0000-0000-00008E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55" name="Text Box 394744">
          <a:extLst>
            <a:ext uri="{FF2B5EF4-FFF2-40B4-BE49-F238E27FC236}">
              <a16:creationId xmlns="" xmlns:a16="http://schemas.microsoft.com/office/drawing/2014/main" id="{00000000-0008-0000-0000-00008F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56" name="Text Box 394360">
          <a:extLst>
            <a:ext uri="{FF2B5EF4-FFF2-40B4-BE49-F238E27FC236}">
              <a16:creationId xmlns="" xmlns:a16="http://schemas.microsoft.com/office/drawing/2014/main" id="{00000000-0008-0000-0000-000090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57" name="Text Box 394744">
          <a:extLst>
            <a:ext uri="{FF2B5EF4-FFF2-40B4-BE49-F238E27FC236}">
              <a16:creationId xmlns="" xmlns:a16="http://schemas.microsoft.com/office/drawing/2014/main" id="{00000000-0008-0000-0000-000091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58" name="Text Box 394360">
          <a:extLst>
            <a:ext uri="{FF2B5EF4-FFF2-40B4-BE49-F238E27FC236}">
              <a16:creationId xmlns="" xmlns:a16="http://schemas.microsoft.com/office/drawing/2014/main" id="{00000000-0008-0000-0000-000092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59" name="Text Box 394744">
          <a:extLst>
            <a:ext uri="{FF2B5EF4-FFF2-40B4-BE49-F238E27FC236}">
              <a16:creationId xmlns="" xmlns:a16="http://schemas.microsoft.com/office/drawing/2014/main" id="{00000000-0008-0000-0000-000093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60" name="Text Box 394360">
          <a:extLst>
            <a:ext uri="{FF2B5EF4-FFF2-40B4-BE49-F238E27FC236}">
              <a16:creationId xmlns="" xmlns:a16="http://schemas.microsoft.com/office/drawing/2014/main" id="{00000000-0008-0000-0000-000094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61" name="Text Box 394744">
          <a:extLst>
            <a:ext uri="{FF2B5EF4-FFF2-40B4-BE49-F238E27FC236}">
              <a16:creationId xmlns="" xmlns:a16="http://schemas.microsoft.com/office/drawing/2014/main" id="{00000000-0008-0000-0000-000095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62" name="Text Box 394360">
          <a:extLst>
            <a:ext uri="{FF2B5EF4-FFF2-40B4-BE49-F238E27FC236}">
              <a16:creationId xmlns="" xmlns:a16="http://schemas.microsoft.com/office/drawing/2014/main" id="{00000000-0008-0000-0000-000096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463" name="Text Box 394744">
          <a:extLst>
            <a:ext uri="{FF2B5EF4-FFF2-40B4-BE49-F238E27FC236}">
              <a16:creationId xmlns="" xmlns:a16="http://schemas.microsoft.com/office/drawing/2014/main" id="{00000000-0008-0000-0000-00009700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64" name="Text Box 394360">
          <a:extLst>
            <a:ext uri="{FF2B5EF4-FFF2-40B4-BE49-F238E27FC236}">
              <a16:creationId xmlns="" xmlns:a16="http://schemas.microsoft.com/office/drawing/2014/main" id="{00000000-0008-0000-0000-000098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65" name="Text Box 394744">
          <a:extLst>
            <a:ext uri="{FF2B5EF4-FFF2-40B4-BE49-F238E27FC236}">
              <a16:creationId xmlns="" xmlns:a16="http://schemas.microsoft.com/office/drawing/2014/main" id="{00000000-0008-0000-0000-000099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66" name="Text Box 394360">
          <a:extLst>
            <a:ext uri="{FF2B5EF4-FFF2-40B4-BE49-F238E27FC236}">
              <a16:creationId xmlns="" xmlns:a16="http://schemas.microsoft.com/office/drawing/2014/main" id="{00000000-0008-0000-0000-00009A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67" name="Text Box 394744">
          <a:extLst>
            <a:ext uri="{FF2B5EF4-FFF2-40B4-BE49-F238E27FC236}">
              <a16:creationId xmlns="" xmlns:a16="http://schemas.microsoft.com/office/drawing/2014/main" id="{00000000-0008-0000-0000-00009B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68" name="Text Box 394360">
          <a:extLst>
            <a:ext uri="{FF2B5EF4-FFF2-40B4-BE49-F238E27FC236}">
              <a16:creationId xmlns="" xmlns:a16="http://schemas.microsoft.com/office/drawing/2014/main" id="{00000000-0008-0000-0000-00009C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469" name="Text Box 394744">
          <a:extLst>
            <a:ext uri="{FF2B5EF4-FFF2-40B4-BE49-F238E27FC236}">
              <a16:creationId xmlns="" xmlns:a16="http://schemas.microsoft.com/office/drawing/2014/main" id="{00000000-0008-0000-0000-00009D00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470" name="Text Box 394360">
          <a:extLst>
            <a:ext uri="{FF2B5EF4-FFF2-40B4-BE49-F238E27FC236}">
              <a16:creationId xmlns="" xmlns:a16="http://schemas.microsoft.com/office/drawing/2014/main" id="{00000000-0008-0000-0000-00009E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471" name="Text Box 394744">
          <a:extLst>
            <a:ext uri="{FF2B5EF4-FFF2-40B4-BE49-F238E27FC236}">
              <a16:creationId xmlns="" xmlns:a16="http://schemas.microsoft.com/office/drawing/2014/main" id="{00000000-0008-0000-0000-00009F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472" name="Text Box 394360">
          <a:extLst>
            <a:ext uri="{FF2B5EF4-FFF2-40B4-BE49-F238E27FC236}">
              <a16:creationId xmlns="" xmlns:a16="http://schemas.microsoft.com/office/drawing/2014/main" id="{00000000-0008-0000-0000-0000A0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473" name="Text Box 394744">
          <a:extLst>
            <a:ext uri="{FF2B5EF4-FFF2-40B4-BE49-F238E27FC236}">
              <a16:creationId xmlns="" xmlns:a16="http://schemas.microsoft.com/office/drawing/2014/main" id="{00000000-0008-0000-0000-0000A1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474" name="Text Box 394360">
          <a:extLst>
            <a:ext uri="{FF2B5EF4-FFF2-40B4-BE49-F238E27FC236}">
              <a16:creationId xmlns="" xmlns:a16="http://schemas.microsoft.com/office/drawing/2014/main" id="{00000000-0008-0000-0000-0000A2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475" name="Text Box 394744">
          <a:extLst>
            <a:ext uri="{FF2B5EF4-FFF2-40B4-BE49-F238E27FC236}">
              <a16:creationId xmlns="" xmlns:a16="http://schemas.microsoft.com/office/drawing/2014/main" id="{00000000-0008-0000-0000-0000A3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476" name="Text Box 394360">
          <a:extLst>
            <a:ext uri="{FF2B5EF4-FFF2-40B4-BE49-F238E27FC236}">
              <a16:creationId xmlns="" xmlns:a16="http://schemas.microsoft.com/office/drawing/2014/main" id="{00000000-0008-0000-0000-0000A4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477" name="Text Box 394744">
          <a:extLst>
            <a:ext uri="{FF2B5EF4-FFF2-40B4-BE49-F238E27FC236}">
              <a16:creationId xmlns="" xmlns:a16="http://schemas.microsoft.com/office/drawing/2014/main" id="{00000000-0008-0000-0000-0000A5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478" name="Text Box 394360">
          <a:extLst>
            <a:ext uri="{FF2B5EF4-FFF2-40B4-BE49-F238E27FC236}">
              <a16:creationId xmlns="" xmlns:a16="http://schemas.microsoft.com/office/drawing/2014/main" id="{00000000-0008-0000-0000-0000A6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479" name="Text Box 394744">
          <a:extLst>
            <a:ext uri="{FF2B5EF4-FFF2-40B4-BE49-F238E27FC236}">
              <a16:creationId xmlns="" xmlns:a16="http://schemas.microsoft.com/office/drawing/2014/main" id="{00000000-0008-0000-0000-0000A7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480" name="Text Box 394360">
          <a:extLst>
            <a:ext uri="{FF2B5EF4-FFF2-40B4-BE49-F238E27FC236}">
              <a16:creationId xmlns="" xmlns:a16="http://schemas.microsoft.com/office/drawing/2014/main" id="{00000000-0008-0000-0000-0000A8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481" name="Text Box 394744">
          <a:extLst>
            <a:ext uri="{FF2B5EF4-FFF2-40B4-BE49-F238E27FC236}">
              <a16:creationId xmlns="" xmlns:a16="http://schemas.microsoft.com/office/drawing/2014/main" id="{00000000-0008-0000-0000-0000A9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482" name="Text Box 394360">
          <a:extLst>
            <a:ext uri="{FF2B5EF4-FFF2-40B4-BE49-F238E27FC236}">
              <a16:creationId xmlns="" xmlns:a16="http://schemas.microsoft.com/office/drawing/2014/main" id="{00000000-0008-0000-0000-0000AA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483" name="Text Box 394744">
          <a:extLst>
            <a:ext uri="{FF2B5EF4-FFF2-40B4-BE49-F238E27FC236}">
              <a16:creationId xmlns="" xmlns:a16="http://schemas.microsoft.com/office/drawing/2014/main" id="{00000000-0008-0000-0000-0000AB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484" name="Text Box 394360">
          <a:extLst>
            <a:ext uri="{FF2B5EF4-FFF2-40B4-BE49-F238E27FC236}">
              <a16:creationId xmlns="" xmlns:a16="http://schemas.microsoft.com/office/drawing/2014/main" id="{00000000-0008-0000-0000-0000AC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485" name="Text Box 394744">
          <a:extLst>
            <a:ext uri="{FF2B5EF4-FFF2-40B4-BE49-F238E27FC236}">
              <a16:creationId xmlns="" xmlns:a16="http://schemas.microsoft.com/office/drawing/2014/main" id="{00000000-0008-0000-0000-0000AD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486" name="Text Box 394360">
          <a:extLst>
            <a:ext uri="{FF2B5EF4-FFF2-40B4-BE49-F238E27FC236}">
              <a16:creationId xmlns="" xmlns:a16="http://schemas.microsoft.com/office/drawing/2014/main" id="{00000000-0008-0000-0000-0000AE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487" name="Text Box 394744">
          <a:extLst>
            <a:ext uri="{FF2B5EF4-FFF2-40B4-BE49-F238E27FC236}">
              <a16:creationId xmlns="" xmlns:a16="http://schemas.microsoft.com/office/drawing/2014/main" id="{00000000-0008-0000-0000-0000AF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488" name="Text Box 394360">
          <a:extLst>
            <a:ext uri="{FF2B5EF4-FFF2-40B4-BE49-F238E27FC236}">
              <a16:creationId xmlns="" xmlns:a16="http://schemas.microsoft.com/office/drawing/2014/main" id="{00000000-0008-0000-0000-0000B0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489" name="Text Box 394744">
          <a:extLst>
            <a:ext uri="{FF2B5EF4-FFF2-40B4-BE49-F238E27FC236}">
              <a16:creationId xmlns="" xmlns:a16="http://schemas.microsoft.com/office/drawing/2014/main" id="{00000000-0008-0000-0000-0000B1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490" name="Text Box 394360">
          <a:extLst>
            <a:ext uri="{FF2B5EF4-FFF2-40B4-BE49-F238E27FC236}">
              <a16:creationId xmlns="" xmlns:a16="http://schemas.microsoft.com/office/drawing/2014/main" id="{00000000-0008-0000-0000-0000B2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491" name="Text Box 394744">
          <a:extLst>
            <a:ext uri="{FF2B5EF4-FFF2-40B4-BE49-F238E27FC236}">
              <a16:creationId xmlns="" xmlns:a16="http://schemas.microsoft.com/office/drawing/2014/main" id="{00000000-0008-0000-0000-0000B3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492" name="Text Box 394360">
          <a:extLst>
            <a:ext uri="{FF2B5EF4-FFF2-40B4-BE49-F238E27FC236}">
              <a16:creationId xmlns="" xmlns:a16="http://schemas.microsoft.com/office/drawing/2014/main" id="{00000000-0008-0000-0000-0000B4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493" name="Text Box 394744">
          <a:extLst>
            <a:ext uri="{FF2B5EF4-FFF2-40B4-BE49-F238E27FC236}">
              <a16:creationId xmlns="" xmlns:a16="http://schemas.microsoft.com/office/drawing/2014/main" id="{00000000-0008-0000-0000-0000B5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0"/>
    <xdr:sp macro="" textlink="">
      <xdr:nvSpPr>
        <xdr:cNvPr id="5494" name="Text Box 394360">
          <a:extLst>
            <a:ext uri="{FF2B5EF4-FFF2-40B4-BE49-F238E27FC236}">
              <a16:creationId xmlns="" xmlns:a16="http://schemas.microsoft.com/office/drawing/2014/main" id="{00000000-0008-0000-0000-0000B6000000}"/>
            </a:ext>
          </a:extLst>
        </xdr:cNvPr>
        <xdr:cNvSpPr txBox="1">
          <a:spLocks noChangeArrowheads="1"/>
        </xdr:cNvSpPr>
      </xdr:nvSpPr>
      <xdr:spPr bwMode="auto">
        <a:xfrm>
          <a:off x="922020" y="49013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0"/>
    <xdr:sp macro="" textlink="">
      <xdr:nvSpPr>
        <xdr:cNvPr id="5495" name="Text Box 394744">
          <a:extLst>
            <a:ext uri="{FF2B5EF4-FFF2-40B4-BE49-F238E27FC236}">
              <a16:creationId xmlns="" xmlns:a16="http://schemas.microsoft.com/office/drawing/2014/main" id="{00000000-0008-0000-0000-0000B7000000}"/>
            </a:ext>
          </a:extLst>
        </xdr:cNvPr>
        <xdr:cNvSpPr txBox="1">
          <a:spLocks noChangeArrowheads="1"/>
        </xdr:cNvSpPr>
      </xdr:nvSpPr>
      <xdr:spPr bwMode="auto">
        <a:xfrm>
          <a:off x="922020" y="49013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0"/>
    <xdr:sp macro="" textlink="">
      <xdr:nvSpPr>
        <xdr:cNvPr id="5496" name="Text Box 394360">
          <a:extLst>
            <a:ext uri="{FF2B5EF4-FFF2-40B4-BE49-F238E27FC236}">
              <a16:creationId xmlns="" xmlns:a16="http://schemas.microsoft.com/office/drawing/2014/main" id="{00000000-0008-0000-0000-0000B8000000}"/>
            </a:ext>
          </a:extLst>
        </xdr:cNvPr>
        <xdr:cNvSpPr txBox="1">
          <a:spLocks noChangeArrowheads="1"/>
        </xdr:cNvSpPr>
      </xdr:nvSpPr>
      <xdr:spPr bwMode="auto">
        <a:xfrm>
          <a:off x="922020" y="49013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0"/>
    <xdr:sp macro="" textlink="">
      <xdr:nvSpPr>
        <xdr:cNvPr id="5497" name="Text Box 394744">
          <a:extLst>
            <a:ext uri="{FF2B5EF4-FFF2-40B4-BE49-F238E27FC236}">
              <a16:creationId xmlns="" xmlns:a16="http://schemas.microsoft.com/office/drawing/2014/main" id="{00000000-0008-0000-0000-0000B9000000}"/>
            </a:ext>
          </a:extLst>
        </xdr:cNvPr>
        <xdr:cNvSpPr txBox="1">
          <a:spLocks noChangeArrowheads="1"/>
        </xdr:cNvSpPr>
      </xdr:nvSpPr>
      <xdr:spPr bwMode="auto">
        <a:xfrm>
          <a:off x="922020" y="49013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0"/>
    <xdr:sp macro="" textlink="">
      <xdr:nvSpPr>
        <xdr:cNvPr id="5498" name="Text Box 394360">
          <a:extLst>
            <a:ext uri="{FF2B5EF4-FFF2-40B4-BE49-F238E27FC236}">
              <a16:creationId xmlns="" xmlns:a16="http://schemas.microsoft.com/office/drawing/2014/main" id="{00000000-0008-0000-0000-0000BA000000}"/>
            </a:ext>
          </a:extLst>
        </xdr:cNvPr>
        <xdr:cNvSpPr txBox="1">
          <a:spLocks noChangeArrowheads="1"/>
        </xdr:cNvSpPr>
      </xdr:nvSpPr>
      <xdr:spPr bwMode="auto">
        <a:xfrm>
          <a:off x="922020" y="49013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0"/>
    <xdr:sp macro="" textlink="">
      <xdr:nvSpPr>
        <xdr:cNvPr id="5499" name="Text Box 394744">
          <a:extLst>
            <a:ext uri="{FF2B5EF4-FFF2-40B4-BE49-F238E27FC236}">
              <a16:creationId xmlns="" xmlns:a16="http://schemas.microsoft.com/office/drawing/2014/main" id="{00000000-0008-0000-0000-0000BB000000}"/>
            </a:ext>
          </a:extLst>
        </xdr:cNvPr>
        <xdr:cNvSpPr txBox="1">
          <a:spLocks noChangeArrowheads="1"/>
        </xdr:cNvSpPr>
      </xdr:nvSpPr>
      <xdr:spPr bwMode="auto">
        <a:xfrm>
          <a:off x="922020" y="49013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00" name="Text Box 394360">
          <a:extLst>
            <a:ext uri="{FF2B5EF4-FFF2-40B4-BE49-F238E27FC236}">
              <a16:creationId xmlns="" xmlns:a16="http://schemas.microsoft.com/office/drawing/2014/main" id="{00000000-0008-0000-0000-0000BC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01" name="Text Box 394744">
          <a:extLst>
            <a:ext uri="{FF2B5EF4-FFF2-40B4-BE49-F238E27FC236}">
              <a16:creationId xmlns="" xmlns:a16="http://schemas.microsoft.com/office/drawing/2014/main" id="{00000000-0008-0000-0000-0000BD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02" name="Text Box 394360">
          <a:extLst>
            <a:ext uri="{FF2B5EF4-FFF2-40B4-BE49-F238E27FC236}">
              <a16:creationId xmlns="" xmlns:a16="http://schemas.microsoft.com/office/drawing/2014/main" id="{00000000-0008-0000-0000-0000BE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03" name="Text Box 394744">
          <a:extLst>
            <a:ext uri="{FF2B5EF4-FFF2-40B4-BE49-F238E27FC236}">
              <a16:creationId xmlns="" xmlns:a16="http://schemas.microsoft.com/office/drawing/2014/main" id="{00000000-0008-0000-0000-0000BF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04" name="Text Box 394360">
          <a:extLst>
            <a:ext uri="{FF2B5EF4-FFF2-40B4-BE49-F238E27FC236}">
              <a16:creationId xmlns="" xmlns:a16="http://schemas.microsoft.com/office/drawing/2014/main" id="{00000000-0008-0000-0000-0000C0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05" name="Text Box 394744">
          <a:extLst>
            <a:ext uri="{FF2B5EF4-FFF2-40B4-BE49-F238E27FC236}">
              <a16:creationId xmlns="" xmlns:a16="http://schemas.microsoft.com/office/drawing/2014/main" id="{00000000-0008-0000-0000-0000C1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06" name="Text Box 394360">
          <a:extLst>
            <a:ext uri="{FF2B5EF4-FFF2-40B4-BE49-F238E27FC236}">
              <a16:creationId xmlns="" xmlns:a16="http://schemas.microsoft.com/office/drawing/2014/main" id="{00000000-0008-0000-0000-0000C2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07" name="Text Box 394744">
          <a:extLst>
            <a:ext uri="{FF2B5EF4-FFF2-40B4-BE49-F238E27FC236}">
              <a16:creationId xmlns="" xmlns:a16="http://schemas.microsoft.com/office/drawing/2014/main" id="{00000000-0008-0000-0000-0000C3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08" name="Text Box 394360">
          <a:extLst>
            <a:ext uri="{FF2B5EF4-FFF2-40B4-BE49-F238E27FC236}">
              <a16:creationId xmlns="" xmlns:a16="http://schemas.microsoft.com/office/drawing/2014/main" id="{00000000-0008-0000-0000-0000C4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09" name="Text Box 394744">
          <a:extLst>
            <a:ext uri="{FF2B5EF4-FFF2-40B4-BE49-F238E27FC236}">
              <a16:creationId xmlns="" xmlns:a16="http://schemas.microsoft.com/office/drawing/2014/main" id="{00000000-0008-0000-0000-0000C5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10" name="Text Box 394360">
          <a:extLst>
            <a:ext uri="{FF2B5EF4-FFF2-40B4-BE49-F238E27FC236}">
              <a16:creationId xmlns="" xmlns:a16="http://schemas.microsoft.com/office/drawing/2014/main" id="{00000000-0008-0000-0000-0000C6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11" name="Text Box 394744">
          <a:extLst>
            <a:ext uri="{FF2B5EF4-FFF2-40B4-BE49-F238E27FC236}">
              <a16:creationId xmlns="" xmlns:a16="http://schemas.microsoft.com/office/drawing/2014/main" id="{00000000-0008-0000-0000-0000C7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12" name="Text Box 394360">
          <a:extLst>
            <a:ext uri="{FF2B5EF4-FFF2-40B4-BE49-F238E27FC236}">
              <a16:creationId xmlns="" xmlns:a16="http://schemas.microsoft.com/office/drawing/2014/main" id="{00000000-0008-0000-0000-0000C8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13" name="Text Box 394744">
          <a:extLst>
            <a:ext uri="{FF2B5EF4-FFF2-40B4-BE49-F238E27FC236}">
              <a16:creationId xmlns="" xmlns:a16="http://schemas.microsoft.com/office/drawing/2014/main" id="{00000000-0008-0000-0000-0000C9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14" name="Text Box 394360">
          <a:extLst>
            <a:ext uri="{FF2B5EF4-FFF2-40B4-BE49-F238E27FC236}">
              <a16:creationId xmlns="" xmlns:a16="http://schemas.microsoft.com/office/drawing/2014/main" id="{00000000-0008-0000-0000-0000CA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15" name="Text Box 394744">
          <a:extLst>
            <a:ext uri="{FF2B5EF4-FFF2-40B4-BE49-F238E27FC236}">
              <a16:creationId xmlns="" xmlns:a16="http://schemas.microsoft.com/office/drawing/2014/main" id="{00000000-0008-0000-0000-0000CB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16" name="Text Box 394360">
          <a:extLst>
            <a:ext uri="{FF2B5EF4-FFF2-40B4-BE49-F238E27FC236}">
              <a16:creationId xmlns="" xmlns:a16="http://schemas.microsoft.com/office/drawing/2014/main" id="{00000000-0008-0000-0000-0000CC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17" name="Text Box 394744">
          <a:extLst>
            <a:ext uri="{FF2B5EF4-FFF2-40B4-BE49-F238E27FC236}">
              <a16:creationId xmlns="" xmlns:a16="http://schemas.microsoft.com/office/drawing/2014/main" id="{00000000-0008-0000-0000-0000CD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18" name="Text Box 394360">
          <a:extLst>
            <a:ext uri="{FF2B5EF4-FFF2-40B4-BE49-F238E27FC236}">
              <a16:creationId xmlns="" xmlns:a16="http://schemas.microsoft.com/office/drawing/2014/main" id="{00000000-0008-0000-0000-0000CE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19" name="Text Box 394744">
          <a:extLst>
            <a:ext uri="{FF2B5EF4-FFF2-40B4-BE49-F238E27FC236}">
              <a16:creationId xmlns="" xmlns:a16="http://schemas.microsoft.com/office/drawing/2014/main" id="{00000000-0008-0000-0000-0000CF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20" name="Text Box 394360">
          <a:extLst>
            <a:ext uri="{FF2B5EF4-FFF2-40B4-BE49-F238E27FC236}">
              <a16:creationId xmlns="" xmlns:a16="http://schemas.microsoft.com/office/drawing/2014/main" id="{00000000-0008-0000-0000-0000D0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21" name="Text Box 394744">
          <a:extLst>
            <a:ext uri="{FF2B5EF4-FFF2-40B4-BE49-F238E27FC236}">
              <a16:creationId xmlns="" xmlns:a16="http://schemas.microsoft.com/office/drawing/2014/main" id="{00000000-0008-0000-0000-0000D1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22" name="Text Box 394360">
          <a:extLst>
            <a:ext uri="{FF2B5EF4-FFF2-40B4-BE49-F238E27FC236}">
              <a16:creationId xmlns="" xmlns:a16="http://schemas.microsoft.com/office/drawing/2014/main" id="{00000000-0008-0000-0000-0000D2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23" name="Text Box 394744">
          <a:extLst>
            <a:ext uri="{FF2B5EF4-FFF2-40B4-BE49-F238E27FC236}">
              <a16:creationId xmlns="" xmlns:a16="http://schemas.microsoft.com/office/drawing/2014/main" id="{00000000-0008-0000-0000-0000D3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24" name="Text Box 394360">
          <a:extLst>
            <a:ext uri="{FF2B5EF4-FFF2-40B4-BE49-F238E27FC236}">
              <a16:creationId xmlns="" xmlns:a16="http://schemas.microsoft.com/office/drawing/2014/main" id="{00000000-0008-0000-0000-0000D4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25" name="Text Box 394744">
          <a:extLst>
            <a:ext uri="{FF2B5EF4-FFF2-40B4-BE49-F238E27FC236}">
              <a16:creationId xmlns="" xmlns:a16="http://schemas.microsoft.com/office/drawing/2014/main" id="{00000000-0008-0000-0000-0000D5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26" name="Text Box 394360">
          <a:extLst>
            <a:ext uri="{FF2B5EF4-FFF2-40B4-BE49-F238E27FC236}">
              <a16:creationId xmlns="" xmlns:a16="http://schemas.microsoft.com/office/drawing/2014/main" id="{00000000-0008-0000-0000-0000D6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27" name="Text Box 394744">
          <a:extLst>
            <a:ext uri="{FF2B5EF4-FFF2-40B4-BE49-F238E27FC236}">
              <a16:creationId xmlns="" xmlns:a16="http://schemas.microsoft.com/office/drawing/2014/main" id="{00000000-0008-0000-0000-0000D7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28" name="Text Box 394360">
          <a:extLst>
            <a:ext uri="{FF2B5EF4-FFF2-40B4-BE49-F238E27FC236}">
              <a16:creationId xmlns="" xmlns:a16="http://schemas.microsoft.com/office/drawing/2014/main" id="{00000000-0008-0000-0000-0000D8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29" name="Text Box 394744">
          <a:extLst>
            <a:ext uri="{FF2B5EF4-FFF2-40B4-BE49-F238E27FC236}">
              <a16:creationId xmlns="" xmlns:a16="http://schemas.microsoft.com/office/drawing/2014/main" id="{00000000-0008-0000-0000-0000D9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30" name="Text Box 394360">
          <a:extLst>
            <a:ext uri="{FF2B5EF4-FFF2-40B4-BE49-F238E27FC236}">
              <a16:creationId xmlns="" xmlns:a16="http://schemas.microsoft.com/office/drawing/2014/main" id="{00000000-0008-0000-0000-0000DA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31" name="Text Box 394744">
          <a:extLst>
            <a:ext uri="{FF2B5EF4-FFF2-40B4-BE49-F238E27FC236}">
              <a16:creationId xmlns="" xmlns:a16="http://schemas.microsoft.com/office/drawing/2014/main" id="{00000000-0008-0000-0000-0000DB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32" name="Text Box 394360">
          <a:extLst>
            <a:ext uri="{FF2B5EF4-FFF2-40B4-BE49-F238E27FC236}">
              <a16:creationId xmlns="" xmlns:a16="http://schemas.microsoft.com/office/drawing/2014/main" id="{00000000-0008-0000-0000-0000DC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33" name="Text Box 394744">
          <a:extLst>
            <a:ext uri="{FF2B5EF4-FFF2-40B4-BE49-F238E27FC236}">
              <a16:creationId xmlns="" xmlns:a16="http://schemas.microsoft.com/office/drawing/2014/main" id="{00000000-0008-0000-0000-0000DD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34" name="Text Box 394360">
          <a:extLst>
            <a:ext uri="{FF2B5EF4-FFF2-40B4-BE49-F238E27FC236}">
              <a16:creationId xmlns="" xmlns:a16="http://schemas.microsoft.com/office/drawing/2014/main" id="{00000000-0008-0000-0000-0000DE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35" name="Text Box 394744">
          <a:extLst>
            <a:ext uri="{FF2B5EF4-FFF2-40B4-BE49-F238E27FC236}">
              <a16:creationId xmlns="" xmlns:a16="http://schemas.microsoft.com/office/drawing/2014/main" id="{00000000-0008-0000-0000-0000DF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36" name="Text Box 394360">
          <a:extLst>
            <a:ext uri="{FF2B5EF4-FFF2-40B4-BE49-F238E27FC236}">
              <a16:creationId xmlns="" xmlns:a16="http://schemas.microsoft.com/office/drawing/2014/main" id="{00000000-0008-0000-0000-0000E0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37" name="Text Box 394744">
          <a:extLst>
            <a:ext uri="{FF2B5EF4-FFF2-40B4-BE49-F238E27FC236}">
              <a16:creationId xmlns="" xmlns:a16="http://schemas.microsoft.com/office/drawing/2014/main" id="{00000000-0008-0000-0000-0000E1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38" name="Text Box 394360">
          <a:extLst>
            <a:ext uri="{FF2B5EF4-FFF2-40B4-BE49-F238E27FC236}">
              <a16:creationId xmlns="" xmlns:a16="http://schemas.microsoft.com/office/drawing/2014/main" id="{00000000-0008-0000-0000-0000E2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39" name="Text Box 394744">
          <a:extLst>
            <a:ext uri="{FF2B5EF4-FFF2-40B4-BE49-F238E27FC236}">
              <a16:creationId xmlns="" xmlns:a16="http://schemas.microsoft.com/office/drawing/2014/main" id="{00000000-0008-0000-0000-0000E3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40" name="Text Box 394360">
          <a:extLst>
            <a:ext uri="{FF2B5EF4-FFF2-40B4-BE49-F238E27FC236}">
              <a16:creationId xmlns="" xmlns:a16="http://schemas.microsoft.com/office/drawing/2014/main" id="{00000000-0008-0000-0000-0000E4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41" name="Text Box 394744">
          <a:extLst>
            <a:ext uri="{FF2B5EF4-FFF2-40B4-BE49-F238E27FC236}">
              <a16:creationId xmlns="" xmlns:a16="http://schemas.microsoft.com/office/drawing/2014/main" id="{00000000-0008-0000-0000-0000E5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42" name="Text Box 394360">
          <a:extLst>
            <a:ext uri="{FF2B5EF4-FFF2-40B4-BE49-F238E27FC236}">
              <a16:creationId xmlns="" xmlns:a16="http://schemas.microsoft.com/office/drawing/2014/main" id="{00000000-0008-0000-0000-0000E6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43" name="Text Box 394744">
          <a:extLst>
            <a:ext uri="{FF2B5EF4-FFF2-40B4-BE49-F238E27FC236}">
              <a16:creationId xmlns="" xmlns:a16="http://schemas.microsoft.com/office/drawing/2014/main" id="{00000000-0008-0000-0000-0000E7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44" name="Text Box 394360">
          <a:extLst>
            <a:ext uri="{FF2B5EF4-FFF2-40B4-BE49-F238E27FC236}">
              <a16:creationId xmlns="" xmlns:a16="http://schemas.microsoft.com/office/drawing/2014/main" id="{00000000-0008-0000-0000-0000E8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45" name="Text Box 394744">
          <a:extLst>
            <a:ext uri="{FF2B5EF4-FFF2-40B4-BE49-F238E27FC236}">
              <a16:creationId xmlns="" xmlns:a16="http://schemas.microsoft.com/office/drawing/2014/main" id="{00000000-0008-0000-0000-0000E9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46" name="Text Box 394360">
          <a:extLst>
            <a:ext uri="{FF2B5EF4-FFF2-40B4-BE49-F238E27FC236}">
              <a16:creationId xmlns="" xmlns:a16="http://schemas.microsoft.com/office/drawing/2014/main" id="{00000000-0008-0000-0000-0000EA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47" name="Text Box 394744">
          <a:extLst>
            <a:ext uri="{FF2B5EF4-FFF2-40B4-BE49-F238E27FC236}">
              <a16:creationId xmlns="" xmlns:a16="http://schemas.microsoft.com/office/drawing/2014/main" id="{00000000-0008-0000-0000-0000EB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48" name="Text Box 394360">
          <a:extLst>
            <a:ext uri="{FF2B5EF4-FFF2-40B4-BE49-F238E27FC236}">
              <a16:creationId xmlns="" xmlns:a16="http://schemas.microsoft.com/office/drawing/2014/main" id="{00000000-0008-0000-0000-0000EC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49" name="Text Box 394744">
          <a:extLst>
            <a:ext uri="{FF2B5EF4-FFF2-40B4-BE49-F238E27FC236}">
              <a16:creationId xmlns="" xmlns:a16="http://schemas.microsoft.com/office/drawing/2014/main" id="{00000000-0008-0000-0000-0000ED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50" name="Text Box 394360">
          <a:extLst>
            <a:ext uri="{FF2B5EF4-FFF2-40B4-BE49-F238E27FC236}">
              <a16:creationId xmlns="" xmlns:a16="http://schemas.microsoft.com/office/drawing/2014/main" id="{00000000-0008-0000-0000-0000EE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51" name="Text Box 394744">
          <a:extLst>
            <a:ext uri="{FF2B5EF4-FFF2-40B4-BE49-F238E27FC236}">
              <a16:creationId xmlns="" xmlns:a16="http://schemas.microsoft.com/office/drawing/2014/main" id="{00000000-0008-0000-0000-0000EF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52" name="Text Box 394360">
          <a:extLst>
            <a:ext uri="{FF2B5EF4-FFF2-40B4-BE49-F238E27FC236}">
              <a16:creationId xmlns="" xmlns:a16="http://schemas.microsoft.com/office/drawing/2014/main" id="{00000000-0008-0000-0000-0000F0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53" name="Text Box 394744">
          <a:extLst>
            <a:ext uri="{FF2B5EF4-FFF2-40B4-BE49-F238E27FC236}">
              <a16:creationId xmlns="" xmlns:a16="http://schemas.microsoft.com/office/drawing/2014/main" id="{00000000-0008-0000-0000-0000F1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54" name="Text Box 394360">
          <a:extLst>
            <a:ext uri="{FF2B5EF4-FFF2-40B4-BE49-F238E27FC236}">
              <a16:creationId xmlns="" xmlns:a16="http://schemas.microsoft.com/office/drawing/2014/main" id="{00000000-0008-0000-0000-0000F2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55" name="Text Box 394744">
          <a:extLst>
            <a:ext uri="{FF2B5EF4-FFF2-40B4-BE49-F238E27FC236}">
              <a16:creationId xmlns="" xmlns:a16="http://schemas.microsoft.com/office/drawing/2014/main" id="{00000000-0008-0000-0000-0000F3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56" name="Text Box 394360">
          <a:extLst>
            <a:ext uri="{FF2B5EF4-FFF2-40B4-BE49-F238E27FC236}">
              <a16:creationId xmlns="" xmlns:a16="http://schemas.microsoft.com/office/drawing/2014/main" id="{00000000-0008-0000-0000-0000F4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57" name="Text Box 394744">
          <a:extLst>
            <a:ext uri="{FF2B5EF4-FFF2-40B4-BE49-F238E27FC236}">
              <a16:creationId xmlns="" xmlns:a16="http://schemas.microsoft.com/office/drawing/2014/main" id="{00000000-0008-0000-0000-0000F5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58" name="Text Box 394360">
          <a:extLst>
            <a:ext uri="{FF2B5EF4-FFF2-40B4-BE49-F238E27FC236}">
              <a16:creationId xmlns="" xmlns:a16="http://schemas.microsoft.com/office/drawing/2014/main" id="{00000000-0008-0000-0000-0000F6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59" name="Text Box 394744">
          <a:extLst>
            <a:ext uri="{FF2B5EF4-FFF2-40B4-BE49-F238E27FC236}">
              <a16:creationId xmlns="" xmlns:a16="http://schemas.microsoft.com/office/drawing/2014/main" id="{00000000-0008-0000-0000-0000F7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60" name="Text Box 394360">
          <a:extLst>
            <a:ext uri="{FF2B5EF4-FFF2-40B4-BE49-F238E27FC236}">
              <a16:creationId xmlns="" xmlns:a16="http://schemas.microsoft.com/office/drawing/2014/main" id="{00000000-0008-0000-0000-0000F8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61" name="Text Box 394744">
          <a:extLst>
            <a:ext uri="{FF2B5EF4-FFF2-40B4-BE49-F238E27FC236}">
              <a16:creationId xmlns="" xmlns:a16="http://schemas.microsoft.com/office/drawing/2014/main" id="{00000000-0008-0000-0000-0000F9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62" name="Text Box 394360">
          <a:extLst>
            <a:ext uri="{FF2B5EF4-FFF2-40B4-BE49-F238E27FC236}">
              <a16:creationId xmlns="" xmlns:a16="http://schemas.microsoft.com/office/drawing/2014/main" id="{00000000-0008-0000-0000-0000FA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63" name="Text Box 394744">
          <a:extLst>
            <a:ext uri="{FF2B5EF4-FFF2-40B4-BE49-F238E27FC236}">
              <a16:creationId xmlns="" xmlns:a16="http://schemas.microsoft.com/office/drawing/2014/main" id="{00000000-0008-0000-0000-0000FB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64" name="Text Box 394360">
          <a:extLst>
            <a:ext uri="{FF2B5EF4-FFF2-40B4-BE49-F238E27FC236}">
              <a16:creationId xmlns="" xmlns:a16="http://schemas.microsoft.com/office/drawing/2014/main" id="{00000000-0008-0000-0000-0000FC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2326"/>
    <xdr:sp macro="" textlink="">
      <xdr:nvSpPr>
        <xdr:cNvPr id="5565" name="Text Box 394744">
          <a:extLst>
            <a:ext uri="{FF2B5EF4-FFF2-40B4-BE49-F238E27FC236}">
              <a16:creationId xmlns="" xmlns:a16="http://schemas.microsoft.com/office/drawing/2014/main" id="{00000000-0008-0000-0000-0000FD000000}"/>
            </a:ext>
          </a:extLst>
        </xdr:cNvPr>
        <xdr:cNvSpPr txBox="1">
          <a:spLocks noChangeArrowheads="1"/>
        </xdr:cNvSpPr>
      </xdr:nvSpPr>
      <xdr:spPr bwMode="auto">
        <a:xfrm>
          <a:off x="922020" y="49013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66" name="Text Box 394360">
          <a:extLst>
            <a:ext uri="{FF2B5EF4-FFF2-40B4-BE49-F238E27FC236}">
              <a16:creationId xmlns="" xmlns:a16="http://schemas.microsoft.com/office/drawing/2014/main" id="{00000000-0008-0000-0000-0000FE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67" name="Text Box 394744">
          <a:extLst>
            <a:ext uri="{FF2B5EF4-FFF2-40B4-BE49-F238E27FC236}">
              <a16:creationId xmlns="" xmlns:a16="http://schemas.microsoft.com/office/drawing/2014/main" id="{00000000-0008-0000-0000-0000FF00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68" name="Text Box 394360">
          <a:extLst>
            <a:ext uri="{FF2B5EF4-FFF2-40B4-BE49-F238E27FC236}">
              <a16:creationId xmlns="" xmlns:a16="http://schemas.microsoft.com/office/drawing/2014/main" id="{00000000-0008-0000-0000-00000001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69" name="Text Box 394744">
          <a:extLst>
            <a:ext uri="{FF2B5EF4-FFF2-40B4-BE49-F238E27FC236}">
              <a16:creationId xmlns="" xmlns:a16="http://schemas.microsoft.com/office/drawing/2014/main" id="{00000000-0008-0000-0000-00000101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70" name="Text Box 394360">
          <a:extLst>
            <a:ext uri="{FF2B5EF4-FFF2-40B4-BE49-F238E27FC236}">
              <a16:creationId xmlns="" xmlns:a16="http://schemas.microsoft.com/office/drawing/2014/main" id="{00000000-0008-0000-0000-00000201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154</xdr:row>
      <xdr:rowOff>1990725</xdr:rowOff>
    </xdr:from>
    <xdr:ext cx="57150" cy="81461"/>
    <xdr:sp macro="" textlink="">
      <xdr:nvSpPr>
        <xdr:cNvPr id="5571" name="Text Box 394744">
          <a:extLst>
            <a:ext uri="{FF2B5EF4-FFF2-40B4-BE49-F238E27FC236}">
              <a16:creationId xmlns="" xmlns:a16="http://schemas.microsoft.com/office/drawing/2014/main" id="{00000000-0008-0000-0000-000003010000}"/>
            </a:ext>
          </a:extLst>
        </xdr:cNvPr>
        <xdr:cNvSpPr txBox="1">
          <a:spLocks noChangeArrowheads="1"/>
        </xdr:cNvSpPr>
      </xdr:nvSpPr>
      <xdr:spPr bwMode="auto">
        <a:xfrm>
          <a:off x="922020" y="49013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572" name="Text Box 394744">
          <a:extLst>
            <a:ext uri="{FF2B5EF4-FFF2-40B4-BE49-F238E27FC236}">
              <a16:creationId xmlns="" xmlns:a16="http://schemas.microsoft.com/office/drawing/2014/main" id="{00000000-0008-0000-0000-00005201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573" name="Text Box 394360">
          <a:extLst>
            <a:ext uri="{FF2B5EF4-FFF2-40B4-BE49-F238E27FC236}">
              <a16:creationId xmlns="" xmlns:a16="http://schemas.microsoft.com/office/drawing/2014/main" id="{00000000-0008-0000-0000-00005301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574" name="Text Box 394744">
          <a:extLst>
            <a:ext uri="{FF2B5EF4-FFF2-40B4-BE49-F238E27FC236}">
              <a16:creationId xmlns="" xmlns:a16="http://schemas.microsoft.com/office/drawing/2014/main" id="{00000000-0008-0000-0000-00005401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575" name="Text Box 394360">
          <a:extLst>
            <a:ext uri="{FF2B5EF4-FFF2-40B4-BE49-F238E27FC236}">
              <a16:creationId xmlns="" xmlns:a16="http://schemas.microsoft.com/office/drawing/2014/main" id="{00000000-0008-0000-0000-00005501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576" name="Text Box 394744">
          <a:extLst>
            <a:ext uri="{FF2B5EF4-FFF2-40B4-BE49-F238E27FC236}">
              <a16:creationId xmlns="" xmlns:a16="http://schemas.microsoft.com/office/drawing/2014/main" id="{00000000-0008-0000-0000-00005601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577" name="Text Box 394360">
          <a:extLst>
            <a:ext uri="{FF2B5EF4-FFF2-40B4-BE49-F238E27FC236}">
              <a16:creationId xmlns="" xmlns:a16="http://schemas.microsoft.com/office/drawing/2014/main" id="{00000000-0008-0000-0000-00005701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578" name="Text Box 394744">
          <a:extLst>
            <a:ext uri="{FF2B5EF4-FFF2-40B4-BE49-F238E27FC236}">
              <a16:creationId xmlns="" xmlns:a16="http://schemas.microsoft.com/office/drawing/2014/main" id="{00000000-0008-0000-0000-00005801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579" name="Text Box 394360">
          <a:extLst>
            <a:ext uri="{FF2B5EF4-FFF2-40B4-BE49-F238E27FC236}">
              <a16:creationId xmlns="" xmlns:a16="http://schemas.microsoft.com/office/drawing/2014/main" id="{00000000-0008-0000-0000-00005901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580" name="Text Box 394744">
          <a:extLst>
            <a:ext uri="{FF2B5EF4-FFF2-40B4-BE49-F238E27FC236}">
              <a16:creationId xmlns="" xmlns:a16="http://schemas.microsoft.com/office/drawing/2014/main" id="{00000000-0008-0000-0000-00005A01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581" name="Text Box 394360">
          <a:extLst>
            <a:ext uri="{FF2B5EF4-FFF2-40B4-BE49-F238E27FC236}">
              <a16:creationId xmlns="" xmlns:a16="http://schemas.microsoft.com/office/drawing/2014/main" id="{00000000-0008-0000-0000-00005B01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582" name="Text Box 394744">
          <a:extLst>
            <a:ext uri="{FF2B5EF4-FFF2-40B4-BE49-F238E27FC236}">
              <a16:creationId xmlns="" xmlns:a16="http://schemas.microsoft.com/office/drawing/2014/main" id="{00000000-0008-0000-0000-00005C01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583" name="Text Box 394360">
          <a:extLst>
            <a:ext uri="{FF2B5EF4-FFF2-40B4-BE49-F238E27FC236}">
              <a16:creationId xmlns="" xmlns:a16="http://schemas.microsoft.com/office/drawing/2014/main" id="{00000000-0008-0000-0000-00005D01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584" name="Text Box 394744">
          <a:extLst>
            <a:ext uri="{FF2B5EF4-FFF2-40B4-BE49-F238E27FC236}">
              <a16:creationId xmlns="" xmlns:a16="http://schemas.microsoft.com/office/drawing/2014/main" id="{00000000-0008-0000-0000-00005E01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585" name="Text Box 394360">
          <a:extLst>
            <a:ext uri="{FF2B5EF4-FFF2-40B4-BE49-F238E27FC236}">
              <a16:creationId xmlns="" xmlns:a16="http://schemas.microsoft.com/office/drawing/2014/main" id="{00000000-0008-0000-0000-00005F01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586" name="Text Box 394744">
          <a:extLst>
            <a:ext uri="{FF2B5EF4-FFF2-40B4-BE49-F238E27FC236}">
              <a16:creationId xmlns="" xmlns:a16="http://schemas.microsoft.com/office/drawing/2014/main" id="{00000000-0008-0000-0000-00006001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587" name="Text Box 394360">
          <a:extLst>
            <a:ext uri="{FF2B5EF4-FFF2-40B4-BE49-F238E27FC236}">
              <a16:creationId xmlns="" xmlns:a16="http://schemas.microsoft.com/office/drawing/2014/main" id="{00000000-0008-0000-0000-00006101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2326"/>
    <xdr:sp macro="" textlink="">
      <xdr:nvSpPr>
        <xdr:cNvPr id="5588" name="Text Box 394744">
          <a:extLst>
            <a:ext uri="{FF2B5EF4-FFF2-40B4-BE49-F238E27FC236}">
              <a16:creationId xmlns="" xmlns:a16="http://schemas.microsoft.com/office/drawing/2014/main" id="{00000000-0008-0000-0000-000062010000}"/>
            </a:ext>
          </a:extLst>
        </xdr:cNvPr>
        <xdr:cNvSpPr txBox="1">
          <a:spLocks noChangeArrowheads="1"/>
        </xdr:cNvSpPr>
      </xdr:nvSpPr>
      <xdr:spPr bwMode="auto">
        <a:xfrm>
          <a:off x="922020" y="49011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589" name="Text Box 394360">
          <a:extLst>
            <a:ext uri="{FF2B5EF4-FFF2-40B4-BE49-F238E27FC236}">
              <a16:creationId xmlns="" xmlns:a16="http://schemas.microsoft.com/office/drawing/2014/main" id="{00000000-0008-0000-0000-00006301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590" name="Text Box 394744">
          <a:extLst>
            <a:ext uri="{FF2B5EF4-FFF2-40B4-BE49-F238E27FC236}">
              <a16:creationId xmlns="" xmlns:a16="http://schemas.microsoft.com/office/drawing/2014/main" id="{00000000-0008-0000-0000-00006401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591" name="Text Box 394360">
          <a:extLst>
            <a:ext uri="{FF2B5EF4-FFF2-40B4-BE49-F238E27FC236}">
              <a16:creationId xmlns="" xmlns:a16="http://schemas.microsoft.com/office/drawing/2014/main" id="{00000000-0008-0000-0000-00006501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592" name="Text Box 394744">
          <a:extLst>
            <a:ext uri="{FF2B5EF4-FFF2-40B4-BE49-F238E27FC236}">
              <a16:creationId xmlns="" xmlns:a16="http://schemas.microsoft.com/office/drawing/2014/main" id="{00000000-0008-0000-0000-00006601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593" name="Text Box 394360">
          <a:extLst>
            <a:ext uri="{FF2B5EF4-FFF2-40B4-BE49-F238E27FC236}">
              <a16:creationId xmlns="" xmlns:a16="http://schemas.microsoft.com/office/drawing/2014/main" id="{00000000-0008-0000-0000-00006701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155</xdr:row>
      <xdr:rowOff>0</xdr:rowOff>
    </xdr:from>
    <xdr:ext cx="57150" cy="81461"/>
    <xdr:sp macro="" textlink="">
      <xdr:nvSpPr>
        <xdr:cNvPr id="5594" name="Text Box 394744">
          <a:extLst>
            <a:ext uri="{FF2B5EF4-FFF2-40B4-BE49-F238E27FC236}">
              <a16:creationId xmlns="" xmlns:a16="http://schemas.microsoft.com/office/drawing/2014/main" id="{00000000-0008-0000-0000-000068010000}"/>
            </a:ext>
          </a:extLst>
        </xdr:cNvPr>
        <xdr:cNvSpPr txBox="1">
          <a:spLocks noChangeArrowheads="1"/>
        </xdr:cNvSpPr>
      </xdr:nvSpPr>
      <xdr:spPr bwMode="auto">
        <a:xfrm>
          <a:off x="922020" y="49011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595" name="Text Box 394360">
          <a:extLst>
            <a:ext uri="{FF2B5EF4-FFF2-40B4-BE49-F238E27FC236}">
              <a16:creationId xmlns="" xmlns:a16="http://schemas.microsoft.com/office/drawing/2014/main" id="{00000000-0008-0000-0000-000002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596" name="Text Box 394744">
          <a:extLst>
            <a:ext uri="{FF2B5EF4-FFF2-40B4-BE49-F238E27FC236}">
              <a16:creationId xmlns="" xmlns:a16="http://schemas.microsoft.com/office/drawing/2014/main" id="{00000000-0008-0000-0000-000003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597" name="Text Box 394360">
          <a:extLst>
            <a:ext uri="{FF2B5EF4-FFF2-40B4-BE49-F238E27FC236}">
              <a16:creationId xmlns="" xmlns:a16="http://schemas.microsoft.com/office/drawing/2014/main" id="{00000000-0008-0000-0000-000004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598" name="Text Box 394744">
          <a:extLst>
            <a:ext uri="{FF2B5EF4-FFF2-40B4-BE49-F238E27FC236}">
              <a16:creationId xmlns="" xmlns:a16="http://schemas.microsoft.com/office/drawing/2014/main" id="{00000000-0008-0000-0000-000005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599" name="Text Box 394360">
          <a:extLst>
            <a:ext uri="{FF2B5EF4-FFF2-40B4-BE49-F238E27FC236}">
              <a16:creationId xmlns="" xmlns:a16="http://schemas.microsoft.com/office/drawing/2014/main" id="{00000000-0008-0000-0000-000006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600" name="Text Box 394744">
          <a:extLst>
            <a:ext uri="{FF2B5EF4-FFF2-40B4-BE49-F238E27FC236}">
              <a16:creationId xmlns="" xmlns:a16="http://schemas.microsoft.com/office/drawing/2014/main" id="{00000000-0008-0000-0000-000007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01" name="Text Box 394360">
          <a:extLst>
            <a:ext uri="{FF2B5EF4-FFF2-40B4-BE49-F238E27FC236}">
              <a16:creationId xmlns="" xmlns:a16="http://schemas.microsoft.com/office/drawing/2014/main" id="{00000000-0008-0000-0000-000008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02" name="Text Box 394744">
          <a:extLst>
            <a:ext uri="{FF2B5EF4-FFF2-40B4-BE49-F238E27FC236}">
              <a16:creationId xmlns="" xmlns:a16="http://schemas.microsoft.com/office/drawing/2014/main" id="{00000000-0008-0000-0000-000009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03" name="Text Box 394360">
          <a:extLst>
            <a:ext uri="{FF2B5EF4-FFF2-40B4-BE49-F238E27FC236}">
              <a16:creationId xmlns="" xmlns:a16="http://schemas.microsoft.com/office/drawing/2014/main" id="{00000000-0008-0000-0000-00000A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04" name="Text Box 39474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05" name="Text Box 39436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06" name="Text Box 394744">
          <a:extLst>
            <a:ext uri="{FF2B5EF4-FFF2-40B4-BE49-F238E27FC236}">
              <a16:creationId xmlns="" xmlns:a16="http://schemas.microsoft.com/office/drawing/2014/main" id="{00000000-0008-0000-0000-00000D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07" name="Text Box 394360">
          <a:extLst>
            <a:ext uri="{FF2B5EF4-FFF2-40B4-BE49-F238E27FC236}">
              <a16:creationId xmlns="" xmlns:a16="http://schemas.microsoft.com/office/drawing/2014/main" id="{00000000-0008-0000-0000-00000E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08" name="Text Box 394744">
          <a:extLst>
            <a:ext uri="{FF2B5EF4-FFF2-40B4-BE49-F238E27FC236}">
              <a16:creationId xmlns="" xmlns:a16="http://schemas.microsoft.com/office/drawing/2014/main" id="{00000000-0008-0000-0000-00000F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09" name="Text Box 394360">
          <a:extLst>
            <a:ext uri="{FF2B5EF4-FFF2-40B4-BE49-F238E27FC236}">
              <a16:creationId xmlns="" xmlns:a16="http://schemas.microsoft.com/office/drawing/2014/main" id="{00000000-0008-0000-0000-000010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10" name="Text Box 394744">
          <a:extLst>
            <a:ext uri="{FF2B5EF4-FFF2-40B4-BE49-F238E27FC236}">
              <a16:creationId xmlns="" xmlns:a16="http://schemas.microsoft.com/office/drawing/2014/main" id="{00000000-0008-0000-0000-000011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11" name="Text Box 394360">
          <a:extLst>
            <a:ext uri="{FF2B5EF4-FFF2-40B4-BE49-F238E27FC236}">
              <a16:creationId xmlns="" xmlns:a16="http://schemas.microsoft.com/office/drawing/2014/main" id="{00000000-0008-0000-0000-000012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12" name="Text Box 394744">
          <a:extLst>
            <a:ext uri="{FF2B5EF4-FFF2-40B4-BE49-F238E27FC236}">
              <a16:creationId xmlns="" xmlns:a16="http://schemas.microsoft.com/office/drawing/2014/main" id="{00000000-0008-0000-0000-000013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13" name="Text Box 394360">
          <a:extLst>
            <a:ext uri="{FF2B5EF4-FFF2-40B4-BE49-F238E27FC236}">
              <a16:creationId xmlns="" xmlns:a16="http://schemas.microsoft.com/office/drawing/2014/main" id="{00000000-0008-0000-0000-000014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14" name="Text Box 394744">
          <a:extLst>
            <a:ext uri="{FF2B5EF4-FFF2-40B4-BE49-F238E27FC236}">
              <a16:creationId xmlns="" xmlns:a16="http://schemas.microsoft.com/office/drawing/2014/main" id="{00000000-0008-0000-0000-000015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15" name="Text Box 394360">
          <a:extLst>
            <a:ext uri="{FF2B5EF4-FFF2-40B4-BE49-F238E27FC236}">
              <a16:creationId xmlns="" xmlns:a16="http://schemas.microsoft.com/office/drawing/2014/main" id="{00000000-0008-0000-0000-000016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16" name="Text Box 394744">
          <a:extLst>
            <a:ext uri="{FF2B5EF4-FFF2-40B4-BE49-F238E27FC236}">
              <a16:creationId xmlns="" xmlns:a16="http://schemas.microsoft.com/office/drawing/2014/main" id="{00000000-0008-0000-0000-000017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17" name="Text Box 394360">
          <a:extLst>
            <a:ext uri="{FF2B5EF4-FFF2-40B4-BE49-F238E27FC236}">
              <a16:creationId xmlns="" xmlns:a16="http://schemas.microsoft.com/office/drawing/2014/main" id="{00000000-0008-0000-0000-000018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18" name="Text Box 394744">
          <a:extLst>
            <a:ext uri="{FF2B5EF4-FFF2-40B4-BE49-F238E27FC236}">
              <a16:creationId xmlns="" xmlns:a16="http://schemas.microsoft.com/office/drawing/2014/main" id="{00000000-0008-0000-0000-000019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19" name="Text Box 394360">
          <a:extLst>
            <a:ext uri="{FF2B5EF4-FFF2-40B4-BE49-F238E27FC236}">
              <a16:creationId xmlns="" xmlns:a16="http://schemas.microsoft.com/office/drawing/2014/main" id="{00000000-0008-0000-0000-00001A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20" name="Text Box 394744">
          <a:extLst>
            <a:ext uri="{FF2B5EF4-FFF2-40B4-BE49-F238E27FC236}">
              <a16:creationId xmlns="" xmlns:a16="http://schemas.microsoft.com/office/drawing/2014/main" id="{00000000-0008-0000-0000-00001B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21" name="Text Box 394360">
          <a:extLst>
            <a:ext uri="{FF2B5EF4-FFF2-40B4-BE49-F238E27FC236}">
              <a16:creationId xmlns="" xmlns:a16="http://schemas.microsoft.com/office/drawing/2014/main" id="{00000000-0008-0000-0000-00001C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22" name="Text Box 394744">
          <a:extLst>
            <a:ext uri="{FF2B5EF4-FFF2-40B4-BE49-F238E27FC236}">
              <a16:creationId xmlns="" xmlns:a16="http://schemas.microsoft.com/office/drawing/2014/main" id="{00000000-0008-0000-0000-00001D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23" name="Text Box 394360">
          <a:extLst>
            <a:ext uri="{FF2B5EF4-FFF2-40B4-BE49-F238E27FC236}">
              <a16:creationId xmlns="" xmlns:a16="http://schemas.microsoft.com/office/drawing/2014/main" id="{00000000-0008-0000-0000-00001E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24" name="Text Box 394744">
          <a:extLst>
            <a:ext uri="{FF2B5EF4-FFF2-40B4-BE49-F238E27FC236}">
              <a16:creationId xmlns="" xmlns:a16="http://schemas.microsoft.com/office/drawing/2014/main" id="{00000000-0008-0000-0000-00001F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25" name="Text Box 394360">
          <a:extLst>
            <a:ext uri="{FF2B5EF4-FFF2-40B4-BE49-F238E27FC236}">
              <a16:creationId xmlns="" xmlns:a16="http://schemas.microsoft.com/office/drawing/2014/main" id="{00000000-0008-0000-0000-000020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26" name="Text Box 394744">
          <a:extLst>
            <a:ext uri="{FF2B5EF4-FFF2-40B4-BE49-F238E27FC236}">
              <a16:creationId xmlns="" xmlns:a16="http://schemas.microsoft.com/office/drawing/2014/main" id="{00000000-0008-0000-0000-000021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27" name="Text Box 394360">
          <a:extLst>
            <a:ext uri="{FF2B5EF4-FFF2-40B4-BE49-F238E27FC236}">
              <a16:creationId xmlns="" xmlns:a16="http://schemas.microsoft.com/office/drawing/2014/main" id="{00000000-0008-0000-0000-000022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28" name="Text Box 394744">
          <a:extLst>
            <a:ext uri="{FF2B5EF4-FFF2-40B4-BE49-F238E27FC236}">
              <a16:creationId xmlns="" xmlns:a16="http://schemas.microsoft.com/office/drawing/2014/main" id="{00000000-0008-0000-0000-000023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29" name="Text Box 394360">
          <a:extLst>
            <a:ext uri="{FF2B5EF4-FFF2-40B4-BE49-F238E27FC236}">
              <a16:creationId xmlns="" xmlns:a16="http://schemas.microsoft.com/office/drawing/2014/main" id="{00000000-0008-0000-0000-000024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30" name="Text Box 394744">
          <a:extLst>
            <a:ext uri="{FF2B5EF4-FFF2-40B4-BE49-F238E27FC236}">
              <a16:creationId xmlns="" xmlns:a16="http://schemas.microsoft.com/office/drawing/2014/main" id="{00000000-0008-0000-0000-000025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31" name="Text Box 394360">
          <a:extLst>
            <a:ext uri="{FF2B5EF4-FFF2-40B4-BE49-F238E27FC236}">
              <a16:creationId xmlns="" xmlns:a16="http://schemas.microsoft.com/office/drawing/2014/main" id="{00000000-0008-0000-0000-000026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32" name="Text Box 394744">
          <a:extLst>
            <a:ext uri="{FF2B5EF4-FFF2-40B4-BE49-F238E27FC236}">
              <a16:creationId xmlns="" xmlns:a16="http://schemas.microsoft.com/office/drawing/2014/main" id="{00000000-0008-0000-0000-000027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33" name="Text Box 394360">
          <a:extLst>
            <a:ext uri="{FF2B5EF4-FFF2-40B4-BE49-F238E27FC236}">
              <a16:creationId xmlns="" xmlns:a16="http://schemas.microsoft.com/office/drawing/2014/main" id="{00000000-0008-0000-0000-000028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34" name="Text Box 394744">
          <a:extLst>
            <a:ext uri="{FF2B5EF4-FFF2-40B4-BE49-F238E27FC236}">
              <a16:creationId xmlns="" xmlns:a16="http://schemas.microsoft.com/office/drawing/2014/main" id="{00000000-0008-0000-0000-000029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35" name="Text Box 394360">
          <a:extLst>
            <a:ext uri="{FF2B5EF4-FFF2-40B4-BE49-F238E27FC236}">
              <a16:creationId xmlns="" xmlns:a16="http://schemas.microsoft.com/office/drawing/2014/main" id="{00000000-0008-0000-0000-00002A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36" name="Text Box 394744">
          <a:extLst>
            <a:ext uri="{FF2B5EF4-FFF2-40B4-BE49-F238E27FC236}">
              <a16:creationId xmlns="" xmlns:a16="http://schemas.microsoft.com/office/drawing/2014/main" id="{00000000-0008-0000-0000-00002B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37" name="Text Box 394360">
          <a:extLst>
            <a:ext uri="{FF2B5EF4-FFF2-40B4-BE49-F238E27FC236}">
              <a16:creationId xmlns="" xmlns:a16="http://schemas.microsoft.com/office/drawing/2014/main" id="{00000000-0008-0000-0000-00002C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38" name="Text Box 394744">
          <a:extLst>
            <a:ext uri="{FF2B5EF4-FFF2-40B4-BE49-F238E27FC236}">
              <a16:creationId xmlns="" xmlns:a16="http://schemas.microsoft.com/office/drawing/2014/main" id="{00000000-0008-0000-0000-00002D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39" name="Text Box 394360">
          <a:extLst>
            <a:ext uri="{FF2B5EF4-FFF2-40B4-BE49-F238E27FC236}">
              <a16:creationId xmlns="" xmlns:a16="http://schemas.microsoft.com/office/drawing/2014/main" id="{00000000-0008-0000-0000-00002E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40" name="Text Box 39474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41" name="Text Box 394360">
          <a:extLst>
            <a:ext uri="{FF2B5EF4-FFF2-40B4-BE49-F238E27FC236}">
              <a16:creationId xmlns="" xmlns:a16="http://schemas.microsoft.com/office/drawing/2014/main" id="{00000000-0008-0000-0000-000030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42" name="Text Box 394744">
          <a:extLst>
            <a:ext uri="{FF2B5EF4-FFF2-40B4-BE49-F238E27FC236}">
              <a16:creationId xmlns="" xmlns:a16="http://schemas.microsoft.com/office/drawing/2014/main" id="{00000000-0008-0000-0000-000031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43" name="Text Box 394360">
          <a:extLst>
            <a:ext uri="{FF2B5EF4-FFF2-40B4-BE49-F238E27FC236}">
              <a16:creationId xmlns="" xmlns:a16="http://schemas.microsoft.com/office/drawing/2014/main" id="{00000000-0008-0000-0000-000032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44" name="Text Box 394744">
          <a:extLst>
            <a:ext uri="{FF2B5EF4-FFF2-40B4-BE49-F238E27FC236}">
              <a16:creationId xmlns="" xmlns:a16="http://schemas.microsoft.com/office/drawing/2014/main" id="{00000000-0008-0000-0000-000033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45" name="Text Box 394360">
          <a:extLst>
            <a:ext uri="{FF2B5EF4-FFF2-40B4-BE49-F238E27FC236}">
              <a16:creationId xmlns="" xmlns:a16="http://schemas.microsoft.com/office/drawing/2014/main" id="{00000000-0008-0000-0000-000034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46" name="Text Box 394744">
          <a:extLst>
            <a:ext uri="{FF2B5EF4-FFF2-40B4-BE49-F238E27FC236}">
              <a16:creationId xmlns="" xmlns:a16="http://schemas.microsoft.com/office/drawing/2014/main" id="{00000000-0008-0000-0000-000035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47" name="Text Box 394360">
          <a:extLst>
            <a:ext uri="{FF2B5EF4-FFF2-40B4-BE49-F238E27FC236}">
              <a16:creationId xmlns="" xmlns:a16="http://schemas.microsoft.com/office/drawing/2014/main" id="{00000000-0008-0000-0000-000036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48" name="Text Box 394744">
          <a:extLst>
            <a:ext uri="{FF2B5EF4-FFF2-40B4-BE49-F238E27FC236}">
              <a16:creationId xmlns="" xmlns:a16="http://schemas.microsoft.com/office/drawing/2014/main" id="{00000000-0008-0000-0000-000037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49" name="Text Box 394360">
          <a:extLst>
            <a:ext uri="{FF2B5EF4-FFF2-40B4-BE49-F238E27FC236}">
              <a16:creationId xmlns="" xmlns:a16="http://schemas.microsoft.com/office/drawing/2014/main" id="{00000000-0008-0000-0000-000038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50" name="Text Box 394744">
          <a:extLst>
            <a:ext uri="{FF2B5EF4-FFF2-40B4-BE49-F238E27FC236}">
              <a16:creationId xmlns="" xmlns:a16="http://schemas.microsoft.com/office/drawing/2014/main" id="{00000000-0008-0000-0000-000039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51" name="Text Box 394360">
          <a:extLst>
            <a:ext uri="{FF2B5EF4-FFF2-40B4-BE49-F238E27FC236}">
              <a16:creationId xmlns="" xmlns:a16="http://schemas.microsoft.com/office/drawing/2014/main" id="{00000000-0008-0000-0000-00003A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52" name="Text Box 394744">
          <a:extLst>
            <a:ext uri="{FF2B5EF4-FFF2-40B4-BE49-F238E27FC236}">
              <a16:creationId xmlns="" xmlns:a16="http://schemas.microsoft.com/office/drawing/2014/main" id="{00000000-0008-0000-0000-00003B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53" name="Text Box 394360">
          <a:extLst>
            <a:ext uri="{FF2B5EF4-FFF2-40B4-BE49-F238E27FC236}">
              <a16:creationId xmlns="" xmlns:a16="http://schemas.microsoft.com/office/drawing/2014/main" id="{00000000-0008-0000-0000-00003C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54" name="Text Box 394744">
          <a:extLst>
            <a:ext uri="{FF2B5EF4-FFF2-40B4-BE49-F238E27FC236}">
              <a16:creationId xmlns="" xmlns:a16="http://schemas.microsoft.com/office/drawing/2014/main" id="{00000000-0008-0000-0000-00003D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55" name="Text Box 394360">
          <a:extLst>
            <a:ext uri="{FF2B5EF4-FFF2-40B4-BE49-F238E27FC236}">
              <a16:creationId xmlns="" xmlns:a16="http://schemas.microsoft.com/office/drawing/2014/main" id="{00000000-0008-0000-0000-00003E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56" name="Text Box 394744">
          <a:extLst>
            <a:ext uri="{FF2B5EF4-FFF2-40B4-BE49-F238E27FC236}">
              <a16:creationId xmlns="" xmlns:a16="http://schemas.microsoft.com/office/drawing/2014/main" id="{00000000-0008-0000-0000-00003F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57" name="Text Box 394360">
          <a:extLst>
            <a:ext uri="{FF2B5EF4-FFF2-40B4-BE49-F238E27FC236}">
              <a16:creationId xmlns="" xmlns:a16="http://schemas.microsoft.com/office/drawing/2014/main" id="{00000000-0008-0000-0000-000040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58" name="Text Box 394744">
          <a:extLst>
            <a:ext uri="{FF2B5EF4-FFF2-40B4-BE49-F238E27FC236}">
              <a16:creationId xmlns="" xmlns:a16="http://schemas.microsoft.com/office/drawing/2014/main" id="{00000000-0008-0000-0000-000041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59" name="Text Box 394360">
          <a:extLst>
            <a:ext uri="{FF2B5EF4-FFF2-40B4-BE49-F238E27FC236}">
              <a16:creationId xmlns="" xmlns:a16="http://schemas.microsoft.com/office/drawing/2014/main" id="{00000000-0008-0000-0000-000042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60" name="Text Box 394744">
          <a:extLst>
            <a:ext uri="{FF2B5EF4-FFF2-40B4-BE49-F238E27FC236}">
              <a16:creationId xmlns="" xmlns:a16="http://schemas.microsoft.com/office/drawing/2014/main" id="{00000000-0008-0000-0000-000043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61" name="Text Box 394360">
          <a:extLst>
            <a:ext uri="{FF2B5EF4-FFF2-40B4-BE49-F238E27FC236}">
              <a16:creationId xmlns="" xmlns:a16="http://schemas.microsoft.com/office/drawing/2014/main" id="{00000000-0008-0000-0000-000044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62" name="Text Box 394744">
          <a:extLst>
            <a:ext uri="{FF2B5EF4-FFF2-40B4-BE49-F238E27FC236}">
              <a16:creationId xmlns="" xmlns:a16="http://schemas.microsoft.com/office/drawing/2014/main" id="{00000000-0008-0000-0000-000045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63" name="Text Box 394360">
          <a:extLst>
            <a:ext uri="{FF2B5EF4-FFF2-40B4-BE49-F238E27FC236}">
              <a16:creationId xmlns="" xmlns:a16="http://schemas.microsoft.com/office/drawing/2014/main" id="{00000000-0008-0000-0000-000046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64" name="Text Box 394744">
          <a:extLst>
            <a:ext uri="{FF2B5EF4-FFF2-40B4-BE49-F238E27FC236}">
              <a16:creationId xmlns="" xmlns:a16="http://schemas.microsoft.com/office/drawing/2014/main" id="{00000000-0008-0000-0000-000047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65" name="Text Box 394360">
          <a:extLst>
            <a:ext uri="{FF2B5EF4-FFF2-40B4-BE49-F238E27FC236}">
              <a16:creationId xmlns="" xmlns:a16="http://schemas.microsoft.com/office/drawing/2014/main" id="{00000000-0008-0000-0000-000048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66" name="Text Box 394744">
          <a:extLst>
            <a:ext uri="{FF2B5EF4-FFF2-40B4-BE49-F238E27FC236}">
              <a16:creationId xmlns="" xmlns:a16="http://schemas.microsoft.com/office/drawing/2014/main" id="{00000000-0008-0000-0000-000049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67" name="Text Box 394360">
          <a:extLst>
            <a:ext uri="{FF2B5EF4-FFF2-40B4-BE49-F238E27FC236}">
              <a16:creationId xmlns="" xmlns:a16="http://schemas.microsoft.com/office/drawing/2014/main" id="{00000000-0008-0000-0000-00004A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68" name="Text Box 39474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69" name="Text Box 394360">
          <a:extLst>
            <a:ext uri="{FF2B5EF4-FFF2-40B4-BE49-F238E27FC236}">
              <a16:creationId xmlns="" xmlns:a16="http://schemas.microsoft.com/office/drawing/2014/main" id="{00000000-0008-0000-0000-00004C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70" name="Text Box 394744">
          <a:extLst>
            <a:ext uri="{FF2B5EF4-FFF2-40B4-BE49-F238E27FC236}">
              <a16:creationId xmlns="" xmlns:a16="http://schemas.microsoft.com/office/drawing/2014/main" id="{00000000-0008-0000-0000-00004D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71" name="Text Box 394360">
          <a:extLst>
            <a:ext uri="{FF2B5EF4-FFF2-40B4-BE49-F238E27FC236}">
              <a16:creationId xmlns="" xmlns:a16="http://schemas.microsoft.com/office/drawing/2014/main" id="{00000000-0008-0000-0000-00004E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72" name="Text Box 394744">
          <a:extLst>
            <a:ext uri="{FF2B5EF4-FFF2-40B4-BE49-F238E27FC236}">
              <a16:creationId xmlns="" xmlns:a16="http://schemas.microsoft.com/office/drawing/2014/main" id="{00000000-0008-0000-0000-00004F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673" name="Text Box 394360">
          <a:extLst>
            <a:ext uri="{FF2B5EF4-FFF2-40B4-BE49-F238E27FC236}">
              <a16:creationId xmlns="" xmlns:a16="http://schemas.microsoft.com/office/drawing/2014/main" id="{00000000-0008-0000-0000-000050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674" name="Text Box 3947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675" name="Text Box 394360">
          <a:extLst>
            <a:ext uri="{FF2B5EF4-FFF2-40B4-BE49-F238E27FC236}">
              <a16:creationId xmlns="" xmlns:a16="http://schemas.microsoft.com/office/drawing/2014/main" id="{00000000-0008-0000-0000-000052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676" name="Text Box 394744">
          <a:extLst>
            <a:ext uri="{FF2B5EF4-FFF2-40B4-BE49-F238E27FC236}">
              <a16:creationId xmlns="" xmlns:a16="http://schemas.microsoft.com/office/drawing/2014/main" id="{00000000-0008-0000-0000-000053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677" name="Text Box 394360">
          <a:extLst>
            <a:ext uri="{FF2B5EF4-FFF2-40B4-BE49-F238E27FC236}">
              <a16:creationId xmlns="" xmlns:a16="http://schemas.microsoft.com/office/drawing/2014/main" id="{00000000-0008-0000-0000-000054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678" name="Text Box 39474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79" name="Text Box 394360">
          <a:extLst>
            <a:ext uri="{FF2B5EF4-FFF2-40B4-BE49-F238E27FC236}">
              <a16:creationId xmlns="" xmlns:a16="http://schemas.microsoft.com/office/drawing/2014/main" id="{00000000-0008-0000-0000-000056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80" name="Text Box 394744">
          <a:extLst>
            <a:ext uri="{FF2B5EF4-FFF2-40B4-BE49-F238E27FC236}">
              <a16:creationId xmlns="" xmlns:a16="http://schemas.microsoft.com/office/drawing/2014/main" id="{00000000-0008-0000-0000-000057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81" name="Text Box 394360">
          <a:extLst>
            <a:ext uri="{FF2B5EF4-FFF2-40B4-BE49-F238E27FC236}">
              <a16:creationId xmlns="" xmlns:a16="http://schemas.microsoft.com/office/drawing/2014/main" id="{00000000-0008-0000-0000-000058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82" name="Text Box 39474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83" name="Text Box 394360">
          <a:extLst>
            <a:ext uri="{FF2B5EF4-FFF2-40B4-BE49-F238E27FC236}">
              <a16:creationId xmlns="" xmlns:a16="http://schemas.microsoft.com/office/drawing/2014/main" id="{00000000-0008-0000-0000-00005A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84" name="Text Box 394744">
          <a:extLst>
            <a:ext uri="{FF2B5EF4-FFF2-40B4-BE49-F238E27FC236}">
              <a16:creationId xmlns="" xmlns:a16="http://schemas.microsoft.com/office/drawing/2014/main" id="{00000000-0008-0000-0000-00005B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85" name="Text Box 394360">
          <a:extLst>
            <a:ext uri="{FF2B5EF4-FFF2-40B4-BE49-F238E27FC236}">
              <a16:creationId xmlns="" xmlns:a16="http://schemas.microsoft.com/office/drawing/2014/main" id="{00000000-0008-0000-0000-00005C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86" name="Text Box 394744">
          <a:extLst>
            <a:ext uri="{FF2B5EF4-FFF2-40B4-BE49-F238E27FC236}">
              <a16:creationId xmlns="" xmlns:a16="http://schemas.microsoft.com/office/drawing/2014/main" id="{00000000-0008-0000-0000-00005D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87" name="Text Box 394360">
          <a:extLst>
            <a:ext uri="{FF2B5EF4-FFF2-40B4-BE49-F238E27FC236}">
              <a16:creationId xmlns="" xmlns:a16="http://schemas.microsoft.com/office/drawing/2014/main" id="{00000000-0008-0000-0000-00005E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88" name="Text Box 3947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89" name="Text Box 394360">
          <a:extLst>
            <a:ext uri="{FF2B5EF4-FFF2-40B4-BE49-F238E27FC236}">
              <a16:creationId xmlns="" xmlns:a16="http://schemas.microsoft.com/office/drawing/2014/main" id="{00000000-0008-0000-0000-000060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90" name="Text Box 394744">
          <a:extLst>
            <a:ext uri="{FF2B5EF4-FFF2-40B4-BE49-F238E27FC236}">
              <a16:creationId xmlns="" xmlns:a16="http://schemas.microsoft.com/office/drawing/2014/main" id="{00000000-0008-0000-0000-000061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91" name="Text Box 394360">
          <a:extLst>
            <a:ext uri="{FF2B5EF4-FFF2-40B4-BE49-F238E27FC236}">
              <a16:creationId xmlns="" xmlns:a16="http://schemas.microsoft.com/office/drawing/2014/main" id="{00000000-0008-0000-0000-000062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92" name="Text Box 39474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93" name="Text Box 394360">
          <a:extLst>
            <a:ext uri="{FF2B5EF4-FFF2-40B4-BE49-F238E27FC236}">
              <a16:creationId xmlns="" xmlns:a16="http://schemas.microsoft.com/office/drawing/2014/main" id="{00000000-0008-0000-0000-000064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94" name="Text Box 394744">
          <a:extLst>
            <a:ext uri="{FF2B5EF4-FFF2-40B4-BE49-F238E27FC236}">
              <a16:creationId xmlns="" xmlns:a16="http://schemas.microsoft.com/office/drawing/2014/main" id="{00000000-0008-0000-0000-000065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95" name="Text Box 394360">
          <a:extLst>
            <a:ext uri="{FF2B5EF4-FFF2-40B4-BE49-F238E27FC236}">
              <a16:creationId xmlns="" xmlns:a16="http://schemas.microsoft.com/office/drawing/2014/main" id="{00000000-0008-0000-0000-000066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696" name="Text Box 39474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97" name="Text Box 394360">
          <a:extLst>
            <a:ext uri="{FF2B5EF4-FFF2-40B4-BE49-F238E27FC236}">
              <a16:creationId xmlns="" xmlns:a16="http://schemas.microsoft.com/office/drawing/2014/main" id="{00000000-0008-0000-0000-000068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98" name="Text Box 394744">
          <a:extLst>
            <a:ext uri="{FF2B5EF4-FFF2-40B4-BE49-F238E27FC236}">
              <a16:creationId xmlns="" xmlns:a16="http://schemas.microsoft.com/office/drawing/2014/main" id="{00000000-0008-0000-0000-000069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699" name="Text Box 394360">
          <a:extLst>
            <a:ext uri="{FF2B5EF4-FFF2-40B4-BE49-F238E27FC236}">
              <a16:creationId xmlns="" xmlns:a16="http://schemas.microsoft.com/office/drawing/2014/main" id="{00000000-0008-0000-0000-00006A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00" name="Text Box 394744">
          <a:extLst>
            <a:ext uri="{FF2B5EF4-FFF2-40B4-BE49-F238E27FC236}">
              <a16:creationId xmlns="" xmlns:a16="http://schemas.microsoft.com/office/drawing/2014/main" id="{00000000-0008-0000-0000-00006B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01" name="Text Box 394360">
          <a:extLst>
            <a:ext uri="{FF2B5EF4-FFF2-40B4-BE49-F238E27FC236}">
              <a16:creationId xmlns="" xmlns:a16="http://schemas.microsoft.com/office/drawing/2014/main" id="{00000000-0008-0000-0000-00006C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02" name="Text Box 3947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03" name="Text Box 394360">
          <a:extLst>
            <a:ext uri="{FF2B5EF4-FFF2-40B4-BE49-F238E27FC236}">
              <a16:creationId xmlns="" xmlns:a16="http://schemas.microsoft.com/office/drawing/2014/main" id="{00000000-0008-0000-0000-00006E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04" name="Text Box 394744">
          <a:extLst>
            <a:ext uri="{FF2B5EF4-FFF2-40B4-BE49-F238E27FC236}">
              <a16:creationId xmlns="" xmlns:a16="http://schemas.microsoft.com/office/drawing/2014/main" id="{00000000-0008-0000-0000-00006F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05" name="Text Box 394360">
          <a:extLst>
            <a:ext uri="{FF2B5EF4-FFF2-40B4-BE49-F238E27FC236}">
              <a16:creationId xmlns="" xmlns:a16="http://schemas.microsoft.com/office/drawing/2014/main" id="{00000000-0008-0000-0000-000070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06" name="Text Box 39474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07" name="Text Box 394360">
          <a:extLst>
            <a:ext uri="{FF2B5EF4-FFF2-40B4-BE49-F238E27FC236}">
              <a16:creationId xmlns="" xmlns:a16="http://schemas.microsoft.com/office/drawing/2014/main" id="{00000000-0008-0000-0000-000072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08" name="Text Box 394744">
          <a:extLst>
            <a:ext uri="{FF2B5EF4-FFF2-40B4-BE49-F238E27FC236}">
              <a16:creationId xmlns="" xmlns:a16="http://schemas.microsoft.com/office/drawing/2014/main" id="{00000000-0008-0000-0000-000073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09" name="Text Box 394360">
          <a:extLst>
            <a:ext uri="{FF2B5EF4-FFF2-40B4-BE49-F238E27FC236}">
              <a16:creationId xmlns="" xmlns:a16="http://schemas.microsoft.com/office/drawing/2014/main" id="{00000000-0008-0000-0000-000074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10" name="Text Box 39474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11" name="Text Box 394360">
          <a:extLst>
            <a:ext uri="{FF2B5EF4-FFF2-40B4-BE49-F238E27FC236}">
              <a16:creationId xmlns="" xmlns:a16="http://schemas.microsoft.com/office/drawing/2014/main" id="{00000000-0008-0000-0000-000076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12" name="Text Box 394744">
          <a:extLst>
            <a:ext uri="{FF2B5EF4-FFF2-40B4-BE49-F238E27FC236}">
              <a16:creationId xmlns="" xmlns:a16="http://schemas.microsoft.com/office/drawing/2014/main" id="{00000000-0008-0000-0000-000077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13" name="Text Box 394360">
          <a:extLst>
            <a:ext uri="{FF2B5EF4-FFF2-40B4-BE49-F238E27FC236}">
              <a16:creationId xmlns="" xmlns:a16="http://schemas.microsoft.com/office/drawing/2014/main" id="{00000000-0008-0000-0000-000078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14" name="Text Box 394744">
          <a:extLst>
            <a:ext uri="{FF2B5EF4-FFF2-40B4-BE49-F238E27FC236}">
              <a16:creationId xmlns="" xmlns:a16="http://schemas.microsoft.com/office/drawing/2014/main" id="{00000000-0008-0000-0000-000079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15" name="Text Box 394360">
          <a:extLst>
            <a:ext uri="{FF2B5EF4-FFF2-40B4-BE49-F238E27FC236}">
              <a16:creationId xmlns="" xmlns:a16="http://schemas.microsoft.com/office/drawing/2014/main" id="{00000000-0008-0000-0000-00007A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16" name="Text Box 3947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17" name="Text Box 394360">
          <a:extLst>
            <a:ext uri="{FF2B5EF4-FFF2-40B4-BE49-F238E27FC236}">
              <a16:creationId xmlns="" xmlns:a16="http://schemas.microsoft.com/office/drawing/2014/main" id="{00000000-0008-0000-0000-00007C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18" name="Text Box 394744">
          <a:extLst>
            <a:ext uri="{FF2B5EF4-FFF2-40B4-BE49-F238E27FC236}">
              <a16:creationId xmlns="" xmlns:a16="http://schemas.microsoft.com/office/drawing/2014/main" id="{00000000-0008-0000-0000-00007D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19" name="Text Box 394360">
          <a:extLst>
            <a:ext uri="{FF2B5EF4-FFF2-40B4-BE49-F238E27FC236}">
              <a16:creationId xmlns="" xmlns:a16="http://schemas.microsoft.com/office/drawing/2014/main" id="{00000000-0008-0000-0000-00007E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20" name="Text Box 39474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21" name="Text Box 394360">
          <a:extLst>
            <a:ext uri="{FF2B5EF4-FFF2-40B4-BE49-F238E27FC236}">
              <a16:creationId xmlns="" xmlns:a16="http://schemas.microsoft.com/office/drawing/2014/main" id="{00000000-0008-0000-0000-000080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22" name="Text Box 394744">
          <a:extLst>
            <a:ext uri="{FF2B5EF4-FFF2-40B4-BE49-F238E27FC236}">
              <a16:creationId xmlns="" xmlns:a16="http://schemas.microsoft.com/office/drawing/2014/main" id="{00000000-0008-0000-0000-000081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23" name="Text Box 394360">
          <a:extLst>
            <a:ext uri="{FF2B5EF4-FFF2-40B4-BE49-F238E27FC236}">
              <a16:creationId xmlns="" xmlns:a16="http://schemas.microsoft.com/office/drawing/2014/main" id="{00000000-0008-0000-0000-000082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24" name="Text Box 39474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25" name="Text Box 394360">
          <a:extLst>
            <a:ext uri="{FF2B5EF4-FFF2-40B4-BE49-F238E27FC236}">
              <a16:creationId xmlns="" xmlns:a16="http://schemas.microsoft.com/office/drawing/2014/main" id="{00000000-0008-0000-0000-000084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26" name="Text Box 394744">
          <a:extLst>
            <a:ext uri="{FF2B5EF4-FFF2-40B4-BE49-F238E27FC236}">
              <a16:creationId xmlns="" xmlns:a16="http://schemas.microsoft.com/office/drawing/2014/main" id="{00000000-0008-0000-0000-000085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27" name="Text Box 394360">
          <a:extLst>
            <a:ext uri="{FF2B5EF4-FFF2-40B4-BE49-F238E27FC236}">
              <a16:creationId xmlns="" xmlns:a16="http://schemas.microsoft.com/office/drawing/2014/main" id="{00000000-0008-0000-0000-000086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28" name="Text Box 394744">
          <a:extLst>
            <a:ext uri="{FF2B5EF4-FFF2-40B4-BE49-F238E27FC236}">
              <a16:creationId xmlns="" xmlns:a16="http://schemas.microsoft.com/office/drawing/2014/main" id="{00000000-0008-0000-0000-000087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29" name="Text Box 394360">
          <a:extLst>
            <a:ext uri="{FF2B5EF4-FFF2-40B4-BE49-F238E27FC236}">
              <a16:creationId xmlns="" xmlns:a16="http://schemas.microsoft.com/office/drawing/2014/main" id="{00000000-0008-0000-0000-000088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30" name="Text Box 3947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31" name="Text Box 394360">
          <a:extLst>
            <a:ext uri="{FF2B5EF4-FFF2-40B4-BE49-F238E27FC236}">
              <a16:creationId xmlns="" xmlns:a16="http://schemas.microsoft.com/office/drawing/2014/main" id="{00000000-0008-0000-0000-00008A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32" name="Text Box 394744">
          <a:extLst>
            <a:ext uri="{FF2B5EF4-FFF2-40B4-BE49-F238E27FC236}">
              <a16:creationId xmlns="" xmlns:a16="http://schemas.microsoft.com/office/drawing/2014/main" id="{00000000-0008-0000-0000-00008B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33" name="Text Box 394360">
          <a:extLst>
            <a:ext uri="{FF2B5EF4-FFF2-40B4-BE49-F238E27FC236}">
              <a16:creationId xmlns="" xmlns:a16="http://schemas.microsoft.com/office/drawing/2014/main" id="{00000000-0008-0000-0000-00008C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34" name="Text Box 39474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35" name="Text Box 394360">
          <a:extLst>
            <a:ext uri="{FF2B5EF4-FFF2-40B4-BE49-F238E27FC236}">
              <a16:creationId xmlns="" xmlns:a16="http://schemas.microsoft.com/office/drawing/2014/main" id="{00000000-0008-0000-0000-00008E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36" name="Text Box 394744">
          <a:extLst>
            <a:ext uri="{FF2B5EF4-FFF2-40B4-BE49-F238E27FC236}">
              <a16:creationId xmlns="" xmlns:a16="http://schemas.microsoft.com/office/drawing/2014/main" id="{00000000-0008-0000-0000-00008F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37" name="Text Box 394360">
          <a:extLst>
            <a:ext uri="{FF2B5EF4-FFF2-40B4-BE49-F238E27FC236}">
              <a16:creationId xmlns="" xmlns:a16="http://schemas.microsoft.com/office/drawing/2014/main" id="{00000000-0008-0000-0000-000090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38" name="Text Box 394744">
          <a:extLst>
            <a:ext uri="{FF2B5EF4-FFF2-40B4-BE49-F238E27FC236}">
              <a16:creationId xmlns="" xmlns:a16="http://schemas.microsoft.com/office/drawing/2014/main" id="{00000000-0008-0000-0000-000091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39" name="Text Box 394360">
          <a:extLst>
            <a:ext uri="{FF2B5EF4-FFF2-40B4-BE49-F238E27FC236}">
              <a16:creationId xmlns="" xmlns:a16="http://schemas.microsoft.com/office/drawing/2014/main" id="{00000000-0008-0000-0000-000092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40" name="Text Box 394744">
          <a:extLst>
            <a:ext uri="{FF2B5EF4-FFF2-40B4-BE49-F238E27FC236}">
              <a16:creationId xmlns="" xmlns:a16="http://schemas.microsoft.com/office/drawing/2014/main" id="{00000000-0008-0000-0000-000093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41" name="Text Box 394360">
          <a:extLst>
            <a:ext uri="{FF2B5EF4-FFF2-40B4-BE49-F238E27FC236}">
              <a16:creationId xmlns="" xmlns:a16="http://schemas.microsoft.com/office/drawing/2014/main" id="{00000000-0008-0000-0000-000094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42" name="Text Box 394744">
          <a:extLst>
            <a:ext uri="{FF2B5EF4-FFF2-40B4-BE49-F238E27FC236}">
              <a16:creationId xmlns="" xmlns:a16="http://schemas.microsoft.com/office/drawing/2014/main" id="{00000000-0008-0000-0000-000095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43" name="Text Box 394360">
          <a:extLst>
            <a:ext uri="{FF2B5EF4-FFF2-40B4-BE49-F238E27FC236}">
              <a16:creationId xmlns="" xmlns:a16="http://schemas.microsoft.com/office/drawing/2014/main" id="{00000000-0008-0000-0000-000096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44" name="Text Box 394744">
          <a:extLst>
            <a:ext uri="{FF2B5EF4-FFF2-40B4-BE49-F238E27FC236}">
              <a16:creationId xmlns="" xmlns:a16="http://schemas.microsoft.com/office/drawing/2014/main" id="{00000000-0008-0000-0000-000097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45" name="Text Box 394360">
          <a:extLst>
            <a:ext uri="{FF2B5EF4-FFF2-40B4-BE49-F238E27FC236}">
              <a16:creationId xmlns="" xmlns:a16="http://schemas.microsoft.com/office/drawing/2014/main" id="{00000000-0008-0000-0000-000098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46" name="Text Box 394744">
          <a:extLst>
            <a:ext uri="{FF2B5EF4-FFF2-40B4-BE49-F238E27FC236}">
              <a16:creationId xmlns="" xmlns:a16="http://schemas.microsoft.com/office/drawing/2014/main" id="{00000000-0008-0000-0000-000099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47" name="Text Box 394360">
          <a:extLst>
            <a:ext uri="{FF2B5EF4-FFF2-40B4-BE49-F238E27FC236}">
              <a16:creationId xmlns="" xmlns:a16="http://schemas.microsoft.com/office/drawing/2014/main" id="{00000000-0008-0000-0000-00009A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48" name="Text Box 394744">
          <a:extLst>
            <a:ext uri="{FF2B5EF4-FFF2-40B4-BE49-F238E27FC236}">
              <a16:creationId xmlns="" xmlns:a16="http://schemas.microsoft.com/office/drawing/2014/main" id="{00000000-0008-0000-0000-00009B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49" name="Text Box 394360">
          <a:extLst>
            <a:ext uri="{FF2B5EF4-FFF2-40B4-BE49-F238E27FC236}">
              <a16:creationId xmlns="" xmlns:a16="http://schemas.microsoft.com/office/drawing/2014/main" id="{00000000-0008-0000-0000-00009C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50" name="Text Box 394744">
          <a:extLst>
            <a:ext uri="{FF2B5EF4-FFF2-40B4-BE49-F238E27FC236}">
              <a16:creationId xmlns="" xmlns:a16="http://schemas.microsoft.com/office/drawing/2014/main" id="{00000000-0008-0000-0000-00009D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51" name="Text Box 394360">
          <a:extLst>
            <a:ext uri="{FF2B5EF4-FFF2-40B4-BE49-F238E27FC236}">
              <a16:creationId xmlns="" xmlns:a16="http://schemas.microsoft.com/office/drawing/2014/main" id="{00000000-0008-0000-0000-00009E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52" name="Text Box 394744">
          <a:extLst>
            <a:ext uri="{FF2B5EF4-FFF2-40B4-BE49-F238E27FC236}">
              <a16:creationId xmlns="" xmlns:a16="http://schemas.microsoft.com/office/drawing/2014/main" id="{00000000-0008-0000-0000-00009F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53" name="Text Box 394360">
          <a:extLst>
            <a:ext uri="{FF2B5EF4-FFF2-40B4-BE49-F238E27FC236}">
              <a16:creationId xmlns="" xmlns:a16="http://schemas.microsoft.com/office/drawing/2014/main" id="{00000000-0008-0000-0000-0000A0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54" name="Text Box 394744">
          <a:extLst>
            <a:ext uri="{FF2B5EF4-FFF2-40B4-BE49-F238E27FC236}">
              <a16:creationId xmlns="" xmlns:a16="http://schemas.microsoft.com/office/drawing/2014/main" id="{00000000-0008-0000-0000-0000A1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55" name="Text Box 394360">
          <a:extLst>
            <a:ext uri="{FF2B5EF4-FFF2-40B4-BE49-F238E27FC236}">
              <a16:creationId xmlns="" xmlns:a16="http://schemas.microsoft.com/office/drawing/2014/main" id="{00000000-0008-0000-0000-0000A2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56" name="Text Box 394744">
          <a:extLst>
            <a:ext uri="{FF2B5EF4-FFF2-40B4-BE49-F238E27FC236}">
              <a16:creationId xmlns="" xmlns:a16="http://schemas.microsoft.com/office/drawing/2014/main" id="{00000000-0008-0000-0000-0000A3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57" name="Text Box 394360">
          <a:extLst>
            <a:ext uri="{FF2B5EF4-FFF2-40B4-BE49-F238E27FC236}">
              <a16:creationId xmlns="" xmlns:a16="http://schemas.microsoft.com/office/drawing/2014/main" id="{00000000-0008-0000-0000-0000A4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58" name="Text Box 394744">
          <a:extLst>
            <a:ext uri="{FF2B5EF4-FFF2-40B4-BE49-F238E27FC236}">
              <a16:creationId xmlns="" xmlns:a16="http://schemas.microsoft.com/office/drawing/2014/main" id="{00000000-0008-0000-0000-0000A5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59" name="Text Box 394360">
          <a:extLst>
            <a:ext uri="{FF2B5EF4-FFF2-40B4-BE49-F238E27FC236}">
              <a16:creationId xmlns="" xmlns:a16="http://schemas.microsoft.com/office/drawing/2014/main" id="{00000000-0008-0000-0000-0000A6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60" name="Text Box 394744">
          <a:extLst>
            <a:ext uri="{FF2B5EF4-FFF2-40B4-BE49-F238E27FC236}">
              <a16:creationId xmlns="" xmlns:a16="http://schemas.microsoft.com/office/drawing/2014/main" id="{00000000-0008-0000-0000-0000A7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61" name="Text Box 394360">
          <a:extLst>
            <a:ext uri="{FF2B5EF4-FFF2-40B4-BE49-F238E27FC236}">
              <a16:creationId xmlns="" xmlns:a16="http://schemas.microsoft.com/office/drawing/2014/main" id="{00000000-0008-0000-0000-0000A8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62" name="Text Box 394744">
          <a:extLst>
            <a:ext uri="{FF2B5EF4-FFF2-40B4-BE49-F238E27FC236}">
              <a16:creationId xmlns="" xmlns:a16="http://schemas.microsoft.com/office/drawing/2014/main" id="{00000000-0008-0000-0000-0000A9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63" name="Text Box 394360">
          <a:extLst>
            <a:ext uri="{FF2B5EF4-FFF2-40B4-BE49-F238E27FC236}">
              <a16:creationId xmlns="" xmlns:a16="http://schemas.microsoft.com/office/drawing/2014/main" id="{00000000-0008-0000-0000-0000AA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64" name="Text Box 394744">
          <a:extLst>
            <a:ext uri="{FF2B5EF4-FFF2-40B4-BE49-F238E27FC236}">
              <a16:creationId xmlns="" xmlns:a16="http://schemas.microsoft.com/office/drawing/2014/main" id="{00000000-0008-0000-0000-0000AB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65" name="Text Box 394360">
          <a:extLst>
            <a:ext uri="{FF2B5EF4-FFF2-40B4-BE49-F238E27FC236}">
              <a16:creationId xmlns="" xmlns:a16="http://schemas.microsoft.com/office/drawing/2014/main" id="{00000000-0008-0000-0000-0000AC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66" name="Text Box 394744">
          <a:extLst>
            <a:ext uri="{FF2B5EF4-FFF2-40B4-BE49-F238E27FC236}">
              <a16:creationId xmlns="" xmlns:a16="http://schemas.microsoft.com/office/drawing/2014/main" id="{00000000-0008-0000-0000-0000AD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67" name="Text Box 394360">
          <a:extLst>
            <a:ext uri="{FF2B5EF4-FFF2-40B4-BE49-F238E27FC236}">
              <a16:creationId xmlns="" xmlns:a16="http://schemas.microsoft.com/office/drawing/2014/main" id="{00000000-0008-0000-0000-0000AE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68" name="Text Box 394744">
          <a:extLst>
            <a:ext uri="{FF2B5EF4-FFF2-40B4-BE49-F238E27FC236}">
              <a16:creationId xmlns="" xmlns:a16="http://schemas.microsoft.com/office/drawing/2014/main" id="{00000000-0008-0000-0000-0000AF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69" name="Text Box 394360">
          <a:extLst>
            <a:ext uri="{FF2B5EF4-FFF2-40B4-BE49-F238E27FC236}">
              <a16:creationId xmlns="" xmlns:a16="http://schemas.microsoft.com/office/drawing/2014/main" id="{00000000-0008-0000-0000-0000B0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70" name="Text Box 394744">
          <a:extLst>
            <a:ext uri="{FF2B5EF4-FFF2-40B4-BE49-F238E27FC236}">
              <a16:creationId xmlns="" xmlns:a16="http://schemas.microsoft.com/office/drawing/2014/main" id="{00000000-0008-0000-0000-0000B1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71" name="Text Box 394360">
          <a:extLst>
            <a:ext uri="{FF2B5EF4-FFF2-40B4-BE49-F238E27FC236}">
              <a16:creationId xmlns="" xmlns:a16="http://schemas.microsoft.com/office/drawing/2014/main" id="{00000000-0008-0000-0000-0000B2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72" name="Text Box 394744">
          <a:extLst>
            <a:ext uri="{FF2B5EF4-FFF2-40B4-BE49-F238E27FC236}">
              <a16:creationId xmlns="" xmlns:a16="http://schemas.microsoft.com/office/drawing/2014/main" id="{00000000-0008-0000-0000-0000B3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73" name="Text Box 394360">
          <a:extLst>
            <a:ext uri="{FF2B5EF4-FFF2-40B4-BE49-F238E27FC236}">
              <a16:creationId xmlns="" xmlns:a16="http://schemas.microsoft.com/office/drawing/2014/main" id="{00000000-0008-0000-0000-0000B4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74" name="Text Box 394744">
          <a:extLst>
            <a:ext uri="{FF2B5EF4-FFF2-40B4-BE49-F238E27FC236}">
              <a16:creationId xmlns="" xmlns:a16="http://schemas.microsoft.com/office/drawing/2014/main" id="{00000000-0008-0000-0000-0000B5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775" name="Text Box 394360">
          <a:extLst>
            <a:ext uri="{FF2B5EF4-FFF2-40B4-BE49-F238E27FC236}">
              <a16:creationId xmlns="" xmlns:a16="http://schemas.microsoft.com/office/drawing/2014/main" id="{00000000-0008-0000-0000-0000B6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776" name="Text Box 394744">
          <a:extLst>
            <a:ext uri="{FF2B5EF4-FFF2-40B4-BE49-F238E27FC236}">
              <a16:creationId xmlns="" xmlns:a16="http://schemas.microsoft.com/office/drawing/2014/main" id="{00000000-0008-0000-0000-0000B7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777" name="Text Box 394360">
          <a:extLst>
            <a:ext uri="{FF2B5EF4-FFF2-40B4-BE49-F238E27FC236}">
              <a16:creationId xmlns="" xmlns:a16="http://schemas.microsoft.com/office/drawing/2014/main" id="{00000000-0008-0000-0000-0000B8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778" name="Text Box 394744">
          <a:extLst>
            <a:ext uri="{FF2B5EF4-FFF2-40B4-BE49-F238E27FC236}">
              <a16:creationId xmlns="" xmlns:a16="http://schemas.microsoft.com/office/drawing/2014/main" id="{00000000-0008-0000-0000-0000B9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779" name="Text Box 394360">
          <a:extLst>
            <a:ext uri="{FF2B5EF4-FFF2-40B4-BE49-F238E27FC236}">
              <a16:creationId xmlns="" xmlns:a16="http://schemas.microsoft.com/office/drawing/2014/main" id="{00000000-0008-0000-0000-0000BA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780" name="Text Box 394744">
          <a:extLst>
            <a:ext uri="{FF2B5EF4-FFF2-40B4-BE49-F238E27FC236}">
              <a16:creationId xmlns="" xmlns:a16="http://schemas.microsoft.com/office/drawing/2014/main" id="{00000000-0008-0000-0000-0000BB00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81" name="Text Box 394360">
          <a:extLst>
            <a:ext uri="{FF2B5EF4-FFF2-40B4-BE49-F238E27FC236}">
              <a16:creationId xmlns="" xmlns:a16="http://schemas.microsoft.com/office/drawing/2014/main" id="{00000000-0008-0000-0000-0000BC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82" name="Text Box 394744">
          <a:extLst>
            <a:ext uri="{FF2B5EF4-FFF2-40B4-BE49-F238E27FC236}">
              <a16:creationId xmlns="" xmlns:a16="http://schemas.microsoft.com/office/drawing/2014/main" id="{00000000-0008-0000-0000-0000BD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83" name="Text Box 394360">
          <a:extLst>
            <a:ext uri="{FF2B5EF4-FFF2-40B4-BE49-F238E27FC236}">
              <a16:creationId xmlns="" xmlns:a16="http://schemas.microsoft.com/office/drawing/2014/main" id="{00000000-0008-0000-0000-0000BE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84" name="Text Box 394744">
          <a:extLst>
            <a:ext uri="{FF2B5EF4-FFF2-40B4-BE49-F238E27FC236}">
              <a16:creationId xmlns="" xmlns:a16="http://schemas.microsoft.com/office/drawing/2014/main" id="{00000000-0008-0000-0000-0000BF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85" name="Text Box 394360">
          <a:extLst>
            <a:ext uri="{FF2B5EF4-FFF2-40B4-BE49-F238E27FC236}">
              <a16:creationId xmlns="" xmlns:a16="http://schemas.microsoft.com/office/drawing/2014/main" id="{00000000-0008-0000-0000-0000C0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86" name="Text Box 394744">
          <a:extLst>
            <a:ext uri="{FF2B5EF4-FFF2-40B4-BE49-F238E27FC236}">
              <a16:creationId xmlns="" xmlns:a16="http://schemas.microsoft.com/office/drawing/2014/main" id="{00000000-0008-0000-0000-0000C1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87" name="Text Box 394360">
          <a:extLst>
            <a:ext uri="{FF2B5EF4-FFF2-40B4-BE49-F238E27FC236}">
              <a16:creationId xmlns="" xmlns:a16="http://schemas.microsoft.com/office/drawing/2014/main" id="{00000000-0008-0000-0000-0000C2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88" name="Text Box 394744">
          <a:extLst>
            <a:ext uri="{FF2B5EF4-FFF2-40B4-BE49-F238E27FC236}">
              <a16:creationId xmlns="" xmlns:a16="http://schemas.microsoft.com/office/drawing/2014/main" id="{00000000-0008-0000-0000-0000C3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89" name="Text Box 394360">
          <a:extLst>
            <a:ext uri="{FF2B5EF4-FFF2-40B4-BE49-F238E27FC236}">
              <a16:creationId xmlns="" xmlns:a16="http://schemas.microsoft.com/office/drawing/2014/main" id="{00000000-0008-0000-0000-0000C4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90" name="Text Box 394744">
          <a:extLst>
            <a:ext uri="{FF2B5EF4-FFF2-40B4-BE49-F238E27FC236}">
              <a16:creationId xmlns="" xmlns:a16="http://schemas.microsoft.com/office/drawing/2014/main" id="{00000000-0008-0000-0000-0000C5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91" name="Text Box 394360">
          <a:extLst>
            <a:ext uri="{FF2B5EF4-FFF2-40B4-BE49-F238E27FC236}">
              <a16:creationId xmlns="" xmlns:a16="http://schemas.microsoft.com/office/drawing/2014/main" id="{00000000-0008-0000-0000-0000C6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92" name="Text Box 394744">
          <a:extLst>
            <a:ext uri="{FF2B5EF4-FFF2-40B4-BE49-F238E27FC236}">
              <a16:creationId xmlns="" xmlns:a16="http://schemas.microsoft.com/office/drawing/2014/main" id="{00000000-0008-0000-0000-0000C7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93" name="Text Box 394360">
          <a:extLst>
            <a:ext uri="{FF2B5EF4-FFF2-40B4-BE49-F238E27FC236}">
              <a16:creationId xmlns="" xmlns:a16="http://schemas.microsoft.com/office/drawing/2014/main" id="{00000000-0008-0000-0000-0000C8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94" name="Text Box 394744">
          <a:extLst>
            <a:ext uri="{FF2B5EF4-FFF2-40B4-BE49-F238E27FC236}">
              <a16:creationId xmlns="" xmlns:a16="http://schemas.microsoft.com/office/drawing/2014/main" id="{00000000-0008-0000-0000-0000C9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95" name="Text Box 394360">
          <a:extLst>
            <a:ext uri="{FF2B5EF4-FFF2-40B4-BE49-F238E27FC236}">
              <a16:creationId xmlns="" xmlns:a16="http://schemas.microsoft.com/office/drawing/2014/main" id="{00000000-0008-0000-0000-0000CA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96" name="Text Box 394744">
          <a:extLst>
            <a:ext uri="{FF2B5EF4-FFF2-40B4-BE49-F238E27FC236}">
              <a16:creationId xmlns="" xmlns:a16="http://schemas.microsoft.com/office/drawing/2014/main" id="{00000000-0008-0000-0000-0000CB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97" name="Text Box 394360">
          <a:extLst>
            <a:ext uri="{FF2B5EF4-FFF2-40B4-BE49-F238E27FC236}">
              <a16:creationId xmlns="" xmlns:a16="http://schemas.microsoft.com/office/drawing/2014/main" id="{00000000-0008-0000-0000-0000CC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798" name="Text Box 394744">
          <a:extLst>
            <a:ext uri="{FF2B5EF4-FFF2-40B4-BE49-F238E27FC236}">
              <a16:creationId xmlns="" xmlns:a16="http://schemas.microsoft.com/office/drawing/2014/main" id="{00000000-0008-0000-0000-0000CD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799" name="Text Box 394360">
          <a:extLst>
            <a:ext uri="{FF2B5EF4-FFF2-40B4-BE49-F238E27FC236}">
              <a16:creationId xmlns="" xmlns:a16="http://schemas.microsoft.com/office/drawing/2014/main" id="{00000000-0008-0000-0000-0000CE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00" name="Text Box 394744">
          <a:extLst>
            <a:ext uri="{FF2B5EF4-FFF2-40B4-BE49-F238E27FC236}">
              <a16:creationId xmlns="" xmlns:a16="http://schemas.microsoft.com/office/drawing/2014/main" id="{00000000-0008-0000-0000-0000CF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01" name="Text Box 394360">
          <a:extLst>
            <a:ext uri="{FF2B5EF4-FFF2-40B4-BE49-F238E27FC236}">
              <a16:creationId xmlns="" xmlns:a16="http://schemas.microsoft.com/office/drawing/2014/main" id="{00000000-0008-0000-0000-0000D0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02" name="Text Box 394744">
          <a:extLst>
            <a:ext uri="{FF2B5EF4-FFF2-40B4-BE49-F238E27FC236}">
              <a16:creationId xmlns="" xmlns:a16="http://schemas.microsoft.com/office/drawing/2014/main" id="{00000000-0008-0000-0000-0000D1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03" name="Text Box 394360">
          <a:extLst>
            <a:ext uri="{FF2B5EF4-FFF2-40B4-BE49-F238E27FC236}">
              <a16:creationId xmlns="" xmlns:a16="http://schemas.microsoft.com/office/drawing/2014/main" id="{00000000-0008-0000-0000-0000D2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04" name="Text Box 394744">
          <a:extLst>
            <a:ext uri="{FF2B5EF4-FFF2-40B4-BE49-F238E27FC236}">
              <a16:creationId xmlns="" xmlns:a16="http://schemas.microsoft.com/office/drawing/2014/main" id="{00000000-0008-0000-0000-0000D3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05" name="Text Box 394360">
          <a:extLst>
            <a:ext uri="{FF2B5EF4-FFF2-40B4-BE49-F238E27FC236}">
              <a16:creationId xmlns="" xmlns:a16="http://schemas.microsoft.com/office/drawing/2014/main" id="{00000000-0008-0000-0000-0000D4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06" name="Text Box 394744">
          <a:extLst>
            <a:ext uri="{FF2B5EF4-FFF2-40B4-BE49-F238E27FC236}">
              <a16:creationId xmlns="" xmlns:a16="http://schemas.microsoft.com/office/drawing/2014/main" id="{00000000-0008-0000-0000-0000D5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07" name="Text Box 394360">
          <a:extLst>
            <a:ext uri="{FF2B5EF4-FFF2-40B4-BE49-F238E27FC236}">
              <a16:creationId xmlns="" xmlns:a16="http://schemas.microsoft.com/office/drawing/2014/main" id="{00000000-0008-0000-0000-0000D6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08" name="Text Box 394744">
          <a:extLst>
            <a:ext uri="{FF2B5EF4-FFF2-40B4-BE49-F238E27FC236}">
              <a16:creationId xmlns="" xmlns:a16="http://schemas.microsoft.com/office/drawing/2014/main" id="{00000000-0008-0000-0000-0000D7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09" name="Text Box 394360">
          <a:extLst>
            <a:ext uri="{FF2B5EF4-FFF2-40B4-BE49-F238E27FC236}">
              <a16:creationId xmlns="" xmlns:a16="http://schemas.microsoft.com/office/drawing/2014/main" id="{00000000-0008-0000-0000-0000D8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10" name="Text Box 394744">
          <a:extLst>
            <a:ext uri="{FF2B5EF4-FFF2-40B4-BE49-F238E27FC236}">
              <a16:creationId xmlns="" xmlns:a16="http://schemas.microsoft.com/office/drawing/2014/main" id="{00000000-0008-0000-0000-0000D9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11" name="Text Box 394360">
          <a:extLst>
            <a:ext uri="{FF2B5EF4-FFF2-40B4-BE49-F238E27FC236}">
              <a16:creationId xmlns="" xmlns:a16="http://schemas.microsoft.com/office/drawing/2014/main" id="{00000000-0008-0000-0000-0000DA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12" name="Text Box 394744">
          <a:extLst>
            <a:ext uri="{FF2B5EF4-FFF2-40B4-BE49-F238E27FC236}">
              <a16:creationId xmlns="" xmlns:a16="http://schemas.microsoft.com/office/drawing/2014/main" id="{00000000-0008-0000-0000-0000DB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13" name="Text Box 394360">
          <a:extLst>
            <a:ext uri="{FF2B5EF4-FFF2-40B4-BE49-F238E27FC236}">
              <a16:creationId xmlns="" xmlns:a16="http://schemas.microsoft.com/office/drawing/2014/main" id="{00000000-0008-0000-0000-0000DC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14" name="Text Box 394744">
          <a:extLst>
            <a:ext uri="{FF2B5EF4-FFF2-40B4-BE49-F238E27FC236}">
              <a16:creationId xmlns="" xmlns:a16="http://schemas.microsoft.com/office/drawing/2014/main" id="{00000000-0008-0000-0000-0000DD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15" name="Text Box 394360">
          <a:extLst>
            <a:ext uri="{FF2B5EF4-FFF2-40B4-BE49-F238E27FC236}">
              <a16:creationId xmlns="" xmlns:a16="http://schemas.microsoft.com/office/drawing/2014/main" id="{00000000-0008-0000-0000-0000DE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16" name="Text Box 394744">
          <a:extLst>
            <a:ext uri="{FF2B5EF4-FFF2-40B4-BE49-F238E27FC236}">
              <a16:creationId xmlns="" xmlns:a16="http://schemas.microsoft.com/office/drawing/2014/main" id="{00000000-0008-0000-0000-0000DF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17" name="Text Box 394360">
          <a:extLst>
            <a:ext uri="{FF2B5EF4-FFF2-40B4-BE49-F238E27FC236}">
              <a16:creationId xmlns="" xmlns:a16="http://schemas.microsoft.com/office/drawing/2014/main" id="{00000000-0008-0000-0000-0000E0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18" name="Text Box 394744">
          <a:extLst>
            <a:ext uri="{FF2B5EF4-FFF2-40B4-BE49-F238E27FC236}">
              <a16:creationId xmlns="" xmlns:a16="http://schemas.microsoft.com/office/drawing/2014/main" id="{00000000-0008-0000-0000-0000E1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19" name="Text Box 394360">
          <a:extLst>
            <a:ext uri="{FF2B5EF4-FFF2-40B4-BE49-F238E27FC236}">
              <a16:creationId xmlns="" xmlns:a16="http://schemas.microsoft.com/office/drawing/2014/main" id="{00000000-0008-0000-0000-0000E2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20" name="Text Box 394744">
          <a:extLst>
            <a:ext uri="{FF2B5EF4-FFF2-40B4-BE49-F238E27FC236}">
              <a16:creationId xmlns="" xmlns:a16="http://schemas.microsoft.com/office/drawing/2014/main" id="{00000000-0008-0000-0000-0000E3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21" name="Text Box 394360">
          <a:extLst>
            <a:ext uri="{FF2B5EF4-FFF2-40B4-BE49-F238E27FC236}">
              <a16:creationId xmlns="" xmlns:a16="http://schemas.microsoft.com/office/drawing/2014/main" id="{00000000-0008-0000-0000-0000E4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22" name="Text Box 394744">
          <a:extLst>
            <a:ext uri="{FF2B5EF4-FFF2-40B4-BE49-F238E27FC236}">
              <a16:creationId xmlns="" xmlns:a16="http://schemas.microsoft.com/office/drawing/2014/main" id="{00000000-0008-0000-0000-0000E5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23" name="Text Box 394360">
          <a:extLst>
            <a:ext uri="{FF2B5EF4-FFF2-40B4-BE49-F238E27FC236}">
              <a16:creationId xmlns="" xmlns:a16="http://schemas.microsoft.com/office/drawing/2014/main" id="{00000000-0008-0000-0000-0000E6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24" name="Text Box 394744">
          <a:extLst>
            <a:ext uri="{FF2B5EF4-FFF2-40B4-BE49-F238E27FC236}">
              <a16:creationId xmlns="" xmlns:a16="http://schemas.microsoft.com/office/drawing/2014/main" id="{00000000-0008-0000-0000-0000E7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25" name="Text Box 394360">
          <a:extLst>
            <a:ext uri="{FF2B5EF4-FFF2-40B4-BE49-F238E27FC236}">
              <a16:creationId xmlns="" xmlns:a16="http://schemas.microsoft.com/office/drawing/2014/main" id="{00000000-0008-0000-0000-0000E8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26" name="Text Box 394744">
          <a:extLst>
            <a:ext uri="{FF2B5EF4-FFF2-40B4-BE49-F238E27FC236}">
              <a16:creationId xmlns="" xmlns:a16="http://schemas.microsoft.com/office/drawing/2014/main" id="{00000000-0008-0000-0000-0000E9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27" name="Text Box 394360">
          <a:extLst>
            <a:ext uri="{FF2B5EF4-FFF2-40B4-BE49-F238E27FC236}">
              <a16:creationId xmlns="" xmlns:a16="http://schemas.microsoft.com/office/drawing/2014/main" id="{00000000-0008-0000-0000-0000EA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28" name="Text Box 394744">
          <a:extLst>
            <a:ext uri="{FF2B5EF4-FFF2-40B4-BE49-F238E27FC236}">
              <a16:creationId xmlns="" xmlns:a16="http://schemas.microsoft.com/office/drawing/2014/main" id="{00000000-0008-0000-0000-0000EB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29" name="Text Box 394360">
          <a:extLst>
            <a:ext uri="{FF2B5EF4-FFF2-40B4-BE49-F238E27FC236}">
              <a16:creationId xmlns="" xmlns:a16="http://schemas.microsoft.com/office/drawing/2014/main" id="{00000000-0008-0000-0000-0000EC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30" name="Text Box 394744">
          <a:extLst>
            <a:ext uri="{FF2B5EF4-FFF2-40B4-BE49-F238E27FC236}">
              <a16:creationId xmlns="" xmlns:a16="http://schemas.microsoft.com/office/drawing/2014/main" id="{00000000-0008-0000-0000-0000ED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31" name="Text Box 394360">
          <a:extLst>
            <a:ext uri="{FF2B5EF4-FFF2-40B4-BE49-F238E27FC236}">
              <a16:creationId xmlns="" xmlns:a16="http://schemas.microsoft.com/office/drawing/2014/main" id="{00000000-0008-0000-0000-0000EE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32" name="Text Box 394744">
          <a:extLst>
            <a:ext uri="{FF2B5EF4-FFF2-40B4-BE49-F238E27FC236}">
              <a16:creationId xmlns="" xmlns:a16="http://schemas.microsoft.com/office/drawing/2014/main" id="{00000000-0008-0000-0000-0000EF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33" name="Text Box 394360">
          <a:extLst>
            <a:ext uri="{FF2B5EF4-FFF2-40B4-BE49-F238E27FC236}">
              <a16:creationId xmlns="" xmlns:a16="http://schemas.microsoft.com/office/drawing/2014/main" id="{00000000-0008-0000-0000-0000F0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34" name="Text Box 394744">
          <a:extLst>
            <a:ext uri="{FF2B5EF4-FFF2-40B4-BE49-F238E27FC236}">
              <a16:creationId xmlns="" xmlns:a16="http://schemas.microsoft.com/office/drawing/2014/main" id="{00000000-0008-0000-0000-0000F1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35" name="Text Box 394360">
          <a:extLst>
            <a:ext uri="{FF2B5EF4-FFF2-40B4-BE49-F238E27FC236}">
              <a16:creationId xmlns="" xmlns:a16="http://schemas.microsoft.com/office/drawing/2014/main" id="{00000000-0008-0000-0000-0000F2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36" name="Text Box 394744">
          <a:extLst>
            <a:ext uri="{FF2B5EF4-FFF2-40B4-BE49-F238E27FC236}">
              <a16:creationId xmlns="" xmlns:a16="http://schemas.microsoft.com/office/drawing/2014/main" id="{00000000-0008-0000-0000-0000F3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37" name="Text Box 394360">
          <a:extLst>
            <a:ext uri="{FF2B5EF4-FFF2-40B4-BE49-F238E27FC236}">
              <a16:creationId xmlns="" xmlns:a16="http://schemas.microsoft.com/office/drawing/2014/main" id="{00000000-0008-0000-0000-0000F4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38" name="Text Box 394744">
          <a:extLst>
            <a:ext uri="{FF2B5EF4-FFF2-40B4-BE49-F238E27FC236}">
              <a16:creationId xmlns="" xmlns:a16="http://schemas.microsoft.com/office/drawing/2014/main" id="{00000000-0008-0000-0000-0000F5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39" name="Text Box 394360">
          <a:extLst>
            <a:ext uri="{FF2B5EF4-FFF2-40B4-BE49-F238E27FC236}">
              <a16:creationId xmlns="" xmlns:a16="http://schemas.microsoft.com/office/drawing/2014/main" id="{00000000-0008-0000-0000-0000F6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40" name="Text Box 394744">
          <a:extLst>
            <a:ext uri="{FF2B5EF4-FFF2-40B4-BE49-F238E27FC236}">
              <a16:creationId xmlns="" xmlns:a16="http://schemas.microsoft.com/office/drawing/2014/main" id="{00000000-0008-0000-0000-0000F7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41" name="Text Box 394360">
          <a:extLst>
            <a:ext uri="{FF2B5EF4-FFF2-40B4-BE49-F238E27FC236}">
              <a16:creationId xmlns="" xmlns:a16="http://schemas.microsoft.com/office/drawing/2014/main" id="{00000000-0008-0000-0000-0000F8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42" name="Text Box 394744">
          <a:extLst>
            <a:ext uri="{FF2B5EF4-FFF2-40B4-BE49-F238E27FC236}">
              <a16:creationId xmlns="" xmlns:a16="http://schemas.microsoft.com/office/drawing/2014/main" id="{00000000-0008-0000-0000-0000F9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43" name="Text Box 394360">
          <a:extLst>
            <a:ext uri="{FF2B5EF4-FFF2-40B4-BE49-F238E27FC236}">
              <a16:creationId xmlns="" xmlns:a16="http://schemas.microsoft.com/office/drawing/2014/main" id="{00000000-0008-0000-0000-0000FA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44" name="Text Box 394744">
          <a:extLst>
            <a:ext uri="{FF2B5EF4-FFF2-40B4-BE49-F238E27FC236}">
              <a16:creationId xmlns="" xmlns:a16="http://schemas.microsoft.com/office/drawing/2014/main" id="{00000000-0008-0000-0000-0000FB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45" name="Text Box 394360">
          <a:extLst>
            <a:ext uri="{FF2B5EF4-FFF2-40B4-BE49-F238E27FC236}">
              <a16:creationId xmlns="" xmlns:a16="http://schemas.microsoft.com/office/drawing/2014/main" id="{00000000-0008-0000-0000-0000FC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46" name="Text Box 394744">
          <a:extLst>
            <a:ext uri="{FF2B5EF4-FFF2-40B4-BE49-F238E27FC236}">
              <a16:creationId xmlns="" xmlns:a16="http://schemas.microsoft.com/office/drawing/2014/main" id="{00000000-0008-0000-0000-0000FD00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47" name="Text Box 394360">
          <a:extLst>
            <a:ext uri="{FF2B5EF4-FFF2-40B4-BE49-F238E27FC236}">
              <a16:creationId xmlns="" xmlns:a16="http://schemas.microsoft.com/office/drawing/2014/main" id="{00000000-0008-0000-0000-0000FE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48" name="Text Box 394744">
          <a:extLst>
            <a:ext uri="{FF2B5EF4-FFF2-40B4-BE49-F238E27FC236}">
              <a16:creationId xmlns="" xmlns:a16="http://schemas.microsoft.com/office/drawing/2014/main" id="{00000000-0008-0000-0000-0000FF00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49" name="Text Box 394360">
          <a:extLst>
            <a:ext uri="{FF2B5EF4-FFF2-40B4-BE49-F238E27FC236}">
              <a16:creationId xmlns="" xmlns:a16="http://schemas.microsoft.com/office/drawing/2014/main" id="{00000000-0008-0000-0000-000000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50" name="Text Box 394744">
          <a:extLst>
            <a:ext uri="{FF2B5EF4-FFF2-40B4-BE49-F238E27FC236}">
              <a16:creationId xmlns="" xmlns:a16="http://schemas.microsoft.com/office/drawing/2014/main" id="{00000000-0008-0000-0000-000001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51" name="Text Box 394360">
          <a:extLst>
            <a:ext uri="{FF2B5EF4-FFF2-40B4-BE49-F238E27FC236}">
              <a16:creationId xmlns="" xmlns:a16="http://schemas.microsoft.com/office/drawing/2014/main" id="{00000000-0008-0000-0000-000002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52" name="Text Box 394744">
          <a:extLst>
            <a:ext uri="{FF2B5EF4-FFF2-40B4-BE49-F238E27FC236}">
              <a16:creationId xmlns="" xmlns:a16="http://schemas.microsoft.com/office/drawing/2014/main" id="{00000000-0008-0000-0000-000003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853" name="Text Box 394360">
          <a:extLst>
            <a:ext uri="{FF2B5EF4-FFF2-40B4-BE49-F238E27FC236}">
              <a16:creationId xmlns="" xmlns:a16="http://schemas.microsoft.com/office/drawing/2014/main" id="{00000000-0008-0000-0000-000004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854" name="Text Box 394744">
          <a:extLst>
            <a:ext uri="{FF2B5EF4-FFF2-40B4-BE49-F238E27FC236}">
              <a16:creationId xmlns="" xmlns:a16="http://schemas.microsoft.com/office/drawing/2014/main" id="{00000000-0008-0000-0000-000005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855" name="Text Box 394360">
          <a:extLst>
            <a:ext uri="{FF2B5EF4-FFF2-40B4-BE49-F238E27FC236}">
              <a16:creationId xmlns="" xmlns:a16="http://schemas.microsoft.com/office/drawing/2014/main" id="{00000000-0008-0000-0000-000006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856" name="Text Box 394744">
          <a:extLst>
            <a:ext uri="{FF2B5EF4-FFF2-40B4-BE49-F238E27FC236}">
              <a16:creationId xmlns="" xmlns:a16="http://schemas.microsoft.com/office/drawing/2014/main" id="{00000000-0008-0000-0000-000007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857" name="Text Box 394360">
          <a:extLst>
            <a:ext uri="{FF2B5EF4-FFF2-40B4-BE49-F238E27FC236}">
              <a16:creationId xmlns="" xmlns:a16="http://schemas.microsoft.com/office/drawing/2014/main" id="{00000000-0008-0000-0000-000008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858" name="Text Box 394744">
          <a:extLst>
            <a:ext uri="{FF2B5EF4-FFF2-40B4-BE49-F238E27FC236}">
              <a16:creationId xmlns="" xmlns:a16="http://schemas.microsoft.com/office/drawing/2014/main" id="{00000000-0008-0000-0000-000009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59" name="Text Box 394360">
          <a:extLst>
            <a:ext uri="{FF2B5EF4-FFF2-40B4-BE49-F238E27FC236}">
              <a16:creationId xmlns="" xmlns:a16="http://schemas.microsoft.com/office/drawing/2014/main" id="{00000000-0008-0000-0000-00000A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60" name="Text Box 394744">
          <a:extLst>
            <a:ext uri="{FF2B5EF4-FFF2-40B4-BE49-F238E27FC236}">
              <a16:creationId xmlns="" xmlns:a16="http://schemas.microsoft.com/office/drawing/2014/main" id="{00000000-0008-0000-0000-00000B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61" name="Text Box 394360">
          <a:extLst>
            <a:ext uri="{FF2B5EF4-FFF2-40B4-BE49-F238E27FC236}">
              <a16:creationId xmlns="" xmlns:a16="http://schemas.microsoft.com/office/drawing/2014/main" id="{00000000-0008-0000-0000-00000C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62" name="Text Box 394744">
          <a:extLst>
            <a:ext uri="{FF2B5EF4-FFF2-40B4-BE49-F238E27FC236}">
              <a16:creationId xmlns="" xmlns:a16="http://schemas.microsoft.com/office/drawing/2014/main" id="{00000000-0008-0000-0000-00000D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63" name="Text Box 394360">
          <a:extLst>
            <a:ext uri="{FF2B5EF4-FFF2-40B4-BE49-F238E27FC236}">
              <a16:creationId xmlns="" xmlns:a16="http://schemas.microsoft.com/office/drawing/2014/main" id="{00000000-0008-0000-0000-00000E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64" name="Text Box 394744">
          <a:extLst>
            <a:ext uri="{FF2B5EF4-FFF2-40B4-BE49-F238E27FC236}">
              <a16:creationId xmlns="" xmlns:a16="http://schemas.microsoft.com/office/drawing/2014/main" id="{00000000-0008-0000-0000-00000F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65" name="Text Box 394360">
          <a:extLst>
            <a:ext uri="{FF2B5EF4-FFF2-40B4-BE49-F238E27FC236}">
              <a16:creationId xmlns="" xmlns:a16="http://schemas.microsoft.com/office/drawing/2014/main" id="{00000000-0008-0000-0000-000010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66" name="Text Box 394744">
          <a:extLst>
            <a:ext uri="{FF2B5EF4-FFF2-40B4-BE49-F238E27FC236}">
              <a16:creationId xmlns="" xmlns:a16="http://schemas.microsoft.com/office/drawing/2014/main" id="{00000000-0008-0000-0000-000011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67" name="Text Box 394360">
          <a:extLst>
            <a:ext uri="{FF2B5EF4-FFF2-40B4-BE49-F238E27FC236}">
              <a16:creationId xmlns="" xmlns:a16="http://schemas.microsoft.com/office/drawing/2014/main" id="{00000000-0008-0000-0000-000012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68" name="Text Box 394744">
          <a:extLst>
            <a:ext uri="{FF2B5EF4-FFF2-40B4-BE49-F238E27FC236}">
              <a16:creationId xmlns="" xmlns:a16="http://schemas.microsoft.com/office/drawing/2014/main" id="{00000000-0008-0000-0000-000013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69" name="Text Box 394360">
          <a:extLst>
            <a:ext uri="{FF2B5EF4-FFF2-40B4-BE49-F238E27FC236}">
              <a16:creationId xmlns="" xmlns:a16="http://schemas.microsoft.com/office/drawing/2014/main" id="{00000000-0008-0000-0000-000014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70" name="Text Box 394744">
          <a:extLst>
            <a:ext uri="{FF2B5EF4-FFF2-40B4-BE49-F238E27FC236}">
              <a16:creationId xmlns="" xmlns:a16="http://schemas.microsoft.com/office/drawing/2014/main" id="{00000000-0008-0000-0000-000015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71" name="Text Box 394360">
          <a:extLst>
            <a:ext uri="{FF2B5EF4-FFF2-40B4-BE49-F238E27FC236}">
              <a16:creationId xmlns="" xmlns:a16="http://schemas.microsoft.com/office/drawing/2014/main" id="{00000000-0008-0000-0000-000016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72" name="Text Box 394744">
          <a:extLst>
            <a:ext uri="{FF2B5EF4-FFF2-40B4-BE49-F238E27FC236}">
              <a16:creationId xmlns="" xmlns:a16="http://schemas.microsoft.com/office/drawing/2014/main" id="{00000000-0008-0000-0000-000017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73" name="Text Box 394360">
          <a:extLst>
            <a:ext uri="{FF2B5EF4-FFF2-40B4-BE49-F238E27FC236}">
              <a16:creationId xmlns="" xmlns:a16="http://schemas.microsoft.com/office/drawing/2014/main" id="{00000000-0008-0000-0000-000018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74" name="Text Box 394744">
          <a:extLst>
            <a:ext uri="{FF2B5EF4-FFF2-40B4-BE49-F238E27FC236}">
              <a16:creationId xmlns="" xmlns:a16="http://schemas.microsoft.com/office/drawing/2014/main" id="{00000000-0008-0000-0000-000019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75" name="Text Box 394360">
          <a:extLst>
            <a:ext uri="{FF2B5EF4-FFF2-40B4-BE49-F238E27FC236}">
              <a16:creationId xmlns="" xmlns:a16="http://schemas.microsoft.com/office/drawing/2014/main" id="{00000000-0008-0000-0000-00001A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76" name="Text Box 394744">
          <a:extLst>
            <a:ext uri="{FF2B5EF4-FFF2-40B4-BE49-F238E27FC236}">
              <a16:creationId xmlns="" xmlns:a16="http://schemas.microsoft.com/office/drawing/2014/main" id="{00000000-0008-0000-0000-00001B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77" name="Text Box 394360">
          <a:extLst>
            <a:ext uri="{FF2B5EF4-FFF2-40B4-BE49-F238E27FC236}">
              <a16:creationId xmlns="" xmlns:a16="http://schemas.microsoft.com/office/drawing/2014/main" id="{00000000-0008-0000-0000-00001C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78" name="Text Box 394744">
          <a:extLst>
            <a:ext uri="{FF2B5EF4-FFF2-40B4-BE49-F238E27FC236}">
              <a16:creationId xmlns="" xmlns:a16="http://schemas.microsoft.com/office/drawing/2014/main" id="{00000000-0008-0000-0000-00001D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79" name="Text Box 394360">
          <a:extLst>
            <a:ext uri="{FF2B5EF4-FFF2-40B4-BE49-F238E27FC236}">
              <a16:creationId xmlns="" xmlns:a16="http://schemas.microsoft.com/office/drawing/2014/main" id="{00000000-0008-0000-0000-00001E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80" name="Text Box 394744">
          <a:extLst>
            <a:ext uri="{FF2B5EF4-FFF2-40B4-BE49-F238E27FC236}">
              <a16:creationId xmlns="" xmlns:a16="http://schemas.microsoft.com/office/drawing/2014/main" id="{00000000-0008-0000-0000-00001F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81" name="Text Box 394360">
          <a:extLst>
            <a:ext uri="{FF2B5EF4-FFF2-40B4-BE49-F238E27FC236}">
              <a16:creationId xmlns="" xmlns:a16="http://schemas.microsoft.com/office/drawing/2014/main" id="{00000000-0008-0000-0000-000020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82" name="Text Box 394744">
          <a:extLst>
            <a:ext uri="{FF2B5EF4-FFF2-40B4-BE49-F238E27FC236}">
              <a16:creationId xmlns="" xmlns:a16="http://schemas.microsoft.com/office/drawing/2014/main" id="{00000000-0008-0000-0000-000021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83" name="Text Box 394360">
          <a:extLst>
            <a:ext uri="{FF2B5EF4-FFF2-40B4-BE49-F238E27FC236}">
              <a16:creationId xmlns="" xmlns:a16="http://schemas.microsoft.com/office/drawing/2014/main" id="{00000000-0008-0000-0000-000022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84" name="Text Box 394744">
          <a:extLst>
            <a:ext uri="{FF2B5EF4-FFF2-40B4-BE49-F238E27FC236}">
              <a16:creationId xmlns="" xmlns:a16="http://schemas.microsoft.com/office/drawing/2014/main" id="{00000000-0008-0000-0000-000023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85" name="Text Box 394360">
          <a:extLst>
            <a:ext uri="{FF2B5EF4-FFF2-40B4-BE49-F238E27FC236}">
              <a16:creationId xmlns="" xmlns:a16="http://schemas.microsoft.com/office/drawing/2014/main" id="{00000000-0008-0000-0000-000024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86" name="Text Box 394744">
          <a:extLst>
            <a:ext uri="{FF2B5EF4-FFF2-40B4-BE49-F238E27FC236}">
              <a16:creationId xmlns="" xmlns:a16="http://schemas.microsoft.com/office/drawing/2014/main" id="{00000000-0008-0000-0000-000025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87" name="Text Box 394360">
          <a:extLst>
            <a:ext uri="{FF2B5EF4-FFF2-40B4-BE49-F238E27FC236}">
              <a16:creationId xmlns="" xmlns:a16="http://schemas.microsoft.com/office/drawing/2014/main" id="{00000000-0008-0000-0000-000026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88" name="Text Box 394744">
          <a:extLst>
            <a:ext uri="{FF2B5EF4-FFF2-40B4-BE49-F238E27FC236}">
              <a16:creationId xmlns="" xmlns:a16="http://schemas.microsoft.com/office/drawing/2014/main" id="{00000000-0008-0000-0000-000027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89" name="Text Box 394360">
          <a:extLst>
            <a:ext uri="{FF2B5EF4-FFF2-40B4-BE49-F238E27FC236}">
              <a16:creationId xmlns="" xmlns:a16="http://schemas.microsoft.com/office/drawing/2014/main" id="{00000000-0008-0000-0000-000028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90" name="Text Box 394744">
          <a:extLst>
            <a:ext uri="{FF2B5EF4-FFF2-40B4-BE49-F238E27FC236}">
              <a16:creationId xmlns="" xmlns:a16="http://schemas.microsoft.com/office/drawing/2014/main" id="{00000000-0008-0000-0000-000029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91" name="Text Box 394360">
          <a:extLst>
            <a:ext uri="{FF2B5EF4-FFF2-40B4-BE49-F238E27FC236}">
              <a16:creationId xmlns="" xmlns:a16="http://schemas.microsoft.com/office/drawing/2014/main" id="{00000000-0008-0000-0000-00002A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92" name="Text Box 394744">
          <a:extLst>
            <a:ext uri="{FF2B5EF4-FFF2-40B4-BE49-F238E27FC236}">
              <a16:creationId xmlns="" xmlns:a16="http://schemas.microsoft.com/office/drawing/2014/main" id="{00000000-0008-0000-0000-00002B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93" name="Text Box 394360">
          <a:extLst>
            <a:ext uri="{FF2B5EF4-FFF2-40B4-BE49-F238E27FC236}">
              <a16:creationId xmlns="" xmlns:a16="http://schemas.microsoft.com/office/drawing/2014/main" id="{00000000-0008-0000-0000-00002C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894" name="Text Box 394744">
          <a:extLst>
            <a:ext uri="{FF2B5EF4-FFF2-40B4-BE49-F238E27FC236}">
              <a16:creationId xmlns="" xmlns:a16="http://schemas.microsoft.com/office/drawing/2014/main" id="{00000000-0008-0000-0000-00002D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95" name="Text Box 394360">
          <a:extLst>
            <a:ext uri="{FF2B5EF4-FFF2-40B4-BE49-F238E27FC236}">
              <a16:creationId xmlns="" xmlns:a16="http://schemas.microsoft.com/office/drawing/2014/main" id="{00000000-0008-0000-0000-00002E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96" name="Text Box 394744">
          <a:extLst>
            <a:ext uri="{FF2B5EF4-FFF2-40B4-BE49-F238E27FC236}">
              <a16:creationId xmlns="" xmlns:a16="http://schemas.microsoft.com/office/drawing/2014/main" id="{00000000-0008-0000-0000-00002F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97" name="Text Box 394360">
          <a:extLst>
            <a:ext uri="{FF2B5EF4-FFF2-40B4-BE49-F238E27FC236}">
              <a16:creationId xmlns="" xmlns:a16="http://schemas.microsoft.com/office/drawing/2014/main" id="{00000000-0008-0000-0000-000030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98" name="Text Box 394744">
          <a:extLst>
            <a:ext uri="{FF2B5EF4-FFF2-40B4-BE49-F238E27FC236}">
              <a16:creationId xmlns="" xmlns:a16="http://schemas.microsoft.com/office/drawing/2014/main" id="{00000000-0008-0000-0000-000031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899" name="Text Box 394360">
          <a:extLst>
            <a:ext uri="{FF2B5EF4-FFF2-40B4-BE49-F238E27FC236}">
              <a16:creationId xmlns="" xmlns:a16="http://schemas.microsoft.com/office/drawing/2014/main" id="{00000000-0008-0000-0000-000032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00" name="Text Box 394744">
          <a:extLst>
            <a:ext uri="{FF2B5EF4-FFF2-40B4-BE49-F238E27FC236}">
              <a16:creationId xmlns="" xmlns:a16="http://schemas.microsoft.com/office/drawing/2014/main" id="{00000000-0008-0000-0000-000033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01" name="Text Box 394360">
          <a:extLst>
            <a:ext uri="{FF2B5EF4-FFF2-40B4-BE49-F238E27FC236}">
              <a16:creationId xmlns="" xmlns:a16="http://schemas.microsoft.com/office/drawing/2014/main" id="{00000000-0008-0000-0000-000034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02" name="Text Box 394744">
          <a:extLst>
            <a:ext uri="{FF2B5EF4-FFF2-40B4-BE49-F238E27FC236}">
              <a16:creationId xmlns="" xmlns:a16="http://schemas.microsoft.com/office/drawing/2014/main" id="{00000000-0008-0000-0000-000035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03" name="Text Box 394360">
          <a:extLst>
            <a:ext uri="{FF2B5EF4-FFF2-40B4-BE49-F238E27FC236}">
              <a16:creationId xmlns="" xmlns:a16="http://schemas.microsoft.com/office/drawing/2014/main" id="{00000000-0008-0000-0000-000036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04" name="Text Box 394744">
          <a:extLst>
            <a:ext uri="{FF2B5EF4-FFF2-40B4-BE49-F238E27FC236}">
              <a16:creationId xmlns="" xmlns:a16="http://schemas.microsoft.com/office/drawing/2014/main" id="{00000000-0008-0000-0000-000037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05" name="Text Box 394360">
          <a:extLst>
            <a:ext uri="{FF2B5EF4-FFF2-40B4-BE49-F238E27FC236}">
              <a16:creationId xmlns="" xmlns:a16="http://schemas.microsoft.com/office/drawing/2014/main" id="{00000000-0008-0000-0000-000038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06" name="Text Box 394744">
          <a:extLst>
            <a:ext uri="{FF2B5EF4-FFF2-40B4-BE49-F238E27FC236}">
              <a16:creationId xmlns="" xmlns:a16="http://schemas.microsoft.com/office/drawing/2014/main" id="{00000000-0008-0000-0000-000039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07" name="Text Box 394360">
          <a:extLst>
            <a:ext uri="{FF2B5EF4-FFF2-40B4-BE49-F238E27FC236}">
              <a16:creationId xmlns="" xmlns:a16="http://schemas.microsoft.com/office/drawing/2014/main" id="{00000000-0008-0000-0000-00003A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08" name="Text Box 394744">
          <a:extLst>
            <a:ext uri="{FF2B5EF4-FFF2-40B4-BE49-F238E27FC236}">
              <a16:creationId xmlns="" xmlns:a16="http://schemas.microsoft.com/office/drawing/2014/main" id="{00000000-0008-0000-0000-00003B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09" name="Text Box 394360">
          <a:extLst>
            <a:ext uri="{FF2B5EF4-FFF2-40B4-BE49-F238E27FC236}">
              <a16:creationId xmlns="" xmlns:a16="http://schemas.microsoft.com/office/drawing/2014/main" id="{00000000-0008-0000-0000-00003C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10" name="Text Box 394744">
          <a:extLst>
            <a:ext uri="{FF2B5EF4-FFF2-40B4-BE49-F238E27FC236}">
              <a16:creationId xmlns="" xmlns:a16="http://schemas.microsoft.com/office/drawing/2014/main" id="{00000000-0008-0000-0000-00003D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11" name="Text Box 394360">
          <a:extLst>
            <a:ext uri="{FF2B5EF4-FFF2-40B4-BE49-F238E27FC236}">
              <a16:creationId xmlns="" xmlns:a16="http://schemas.microsoft.com/office/drawing/2014/main" id="{00000000-0008-0000-0000-00003E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12" name="Text Box 394744">
          <a:extLst>
            <a:ext uri="{FF2B5EF4-FFF2-40B4-BE49-F238E27FC236}">
              <a16:creationId xmlns="" xmlns:a16="http://schemas.microsoft.com/office/drawing/2014/main" id="{00000000-0008-0000-0000-00003F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13" name="Text Box 394360">
          <a:extLst>
            <a:ext uri="{FF2B5EF4-FFF2-40B4-BE49-F238E27FC236}">
              <a16:creationId xmlns="" xmlns:a16="http://schemas.microsoft.com/office/drawing/2014/main" id="{00000000-0008-0000-0000-000040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14" name="Text Box 394744">
          <a:extLst>
            <a:ext uri="{FF2B5EF4-FFF2-40B4-BE49-F238E27FC236}">
              <a16:creationId xmlns="" xmlns:a16="http://schemas.microsoft.com/office/drawing/2014/main" id="{00000000-0008-0000-0000-000041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15" name="Text Box 394360">
          <a:extLst>
            <a:ext uri="{FF2B5EF4-FFF2-40B4-BE49-F238E27FC236}">
              <a16:creationId xmlns="" xmlns:a16="http://schemas.microsoft.com/office/drawing/2014/main" id="{00000000-0008-0000-0000-000042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16" name="Text Box 394744">
          <a:extLst>
            <a:ext uri="{FF2B5EF4-FFF2-40B4-BE49-F238E27FC236}">
              <a16:creationId xmlns="" xmlns:a16="http://schemas.microsoft.com/office/drawing/2014/main" id="{00000000-0008-0000-0000-000043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17" name="Text Box 394360">
          <a:extLst>
            <a:ext uri="{FF2B5EF4-FFF2-40B4-BE49-F238E27FC236}">
              <a16:creationId xmlns="" xmlns:a16="http://schemas.microsoft.com/office/drawing/2014/main" id="{00000000-0008-0000-0000-000044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18" name="Text Box 394744">
          <a:extLst>
            <a:ext uri="{FF2B5EF4-FFF2-40B4-BE49-F238E27FC236}">
              <a16:creationId xmlns="" xmlns:a16="http://schemas.microsoft.com/office/drawing/2014/main" id="{00000000-0008-0000-0000-000045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19" name="Text Box 394360">
          <a:extLst>
            <a:ext uri="{FF2B5EF4-FFF2-40B4-BE49-F238E27FC236}">
              <a16:creationId xmlns="" xmlns:a16="http://schemas.microsoft.com/office/drawing/2014/main" id="{00000000-0008-0000-0000-000046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20" name="Text Box 394744">
          <a:extLst>
            <a:ext uri="{FF2B5EF4-FFF2-40B4-BE49-F238E27FC236}">
              <a16:creationId xmlns="" xmlns:a16="http://schemas.microsoft.com/office/drawing/2014/main" id="{00000000-0008-0000-0000-000047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21" name="Text Box 394360">
          <a:extLst>
            <a:ext uri="{FF2B5EF4-FFF2-40B4-BE49-F238E27FC236}">
              <a16:creationId xmlns="" xmlns:a16="http://schemas.microsoft.com/office/drawing/2014/main" id="{00000000-0008-0000-0000-000048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22" name="Text Box 394744">
          <a:extLst>
            <a:ext uri="{FF2B5EF4-FFF2-40B4-BE49-F238E27FC236}">
              <a16:creationId xmlns="" xmlns:a16="http://schemas.microsoft.com/office/drawing/2014/main" id="{00000000-0008-0000-0000-000049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23" name="Text Box 394360">
          <a:extLst>
            <a:ext uri="{FF2B5EF4-FFF2-40B4-BE49-F238E27FC236}">
              <a16:creationId xmlns="" xmlns:a16="http://schemas.microsoft.com/office/drawing/2014/main" id="{00000000-0008-0000-0000-00004A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24" name="Text Box 394744">
          <a:extLst>
            <a:ext uri="{FF2B5EF4-FFF2-40B4-BE49-F238E27FC236}">
              <a16:creationId xmlns="" xmlns:a16="http://schemas.microsoft.com/office/drawing/2014/main" id="{00000000-0008-0000-0000-00004B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25" name="Text Box 394360">
          <a:extLst>
            <a:ext uri="{FF2B5EF4-FFF2-40B4-BE49-F238E27FC236}">
              <a16:creationId xmlns="" xmlns:a16="http://schemas.microsoft.com/office/drawing/2014/main" id="{00000000-0008-0000-0000-00004C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26" name="Text Box 394744">
          <a:extLst>
            <a:ext uri="{FF2B5EF4-FFF2-40B4-BE49-F238E27FC236}">
              <a16:creationId xmlns="" xmlns:a16="http://schemas.microsoft.com/office/drawing/2014/main" id="{00000000-0008-0000-0000-00004D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27" name="Text Box 394360">
          <a:extLst>
            <a:ext uri="{FF2B5EF4-FFF2-40B4-BE49-F238E27FC236}">
              <a16:creationId xmlns="" xmlns:a16="http://schemas.microsoft.com/office/drawing/2014/main" id="{00000000-0008-0000-0000-00004E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28" name="Text Box 394744">
          <a:extLst>
            <a:ext uri="{FF2B5EF4-FFF2-40B4-BE49-F238E27FC236}">
              <a16:creationId xmlns="" xmlns:a16="http://schemas.microsoft.com/office/drawing/2014/main" id="{00000000-0008-0000-0000-00004F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29" name="Text Box 394360">
          <a:extLst>
            <a:ext uri="{FF2B5EF4-FFF2-40B4-BE49-F238E27FC236}">
              <a16:creationId xmlns="" xmlns:a16="http://schemas.microsoft.com/office/drawing/2014/main" id="{00000000-0008-0000-0000-000050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30" name="Text Box 394744">
          <a:extLst>
            <a:ext uri="{FF2B5EF4-FFF2-40B4-BE49-F238E27FC236}">
              <a16:creationId xmlns="" xmlns:a16="http://schemas.microsoft.com/office/drawing/2014/main" id="{00000000-0008-0000-0000-000051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31" name="Text Box 394744">
          <a:extLst>
            <a:ext uri="{FF2B5EF4-FFF2-40B4-BE49-F238E27FC236}">
              <a16:creationId xmlns="" xmlns:a16="http://schemas.microsoft.com/office/drawing/2014/main" id="{00000000-0008-0000-0000-000052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32" name="Text Box 394360">
          <a:extLst>
            <a:ext uri="{FF2B5EF4-FFF2-40B4-BE49-F238E27FC236}">
              <a16:creationId xmlns="" xmlns:a16="http://schemas.microsoft.com/office/drawing/2014/main" id="{00000000-0008-0000-0000-000053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33" name="Text Box 394744">
          <a:extLst>
            <a:ext uri="{FF2B5EF4-FFF2-40B4-BE49-F238E27FC236}">
              <a16:creationId xmlns="" xmlns:a16="http://schemas.microsoft.com/office/drawing/2014/main" id="{00000000-0008-0000-0000-000054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34" name="Text Box 394360">
          <a:extLst>
            <a:ext uri="{FF2B5EF4-FFF2-40B4-BE49-F238E27FC236}">
              <a16:creationId xmlns="" xmlns:a16="http://schemas.microsoft.com/office/drawing/2014/main" id="{00000000-0008-0000-0000-000055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35" name="Text Box 394744">
          <a:extLst>
            <a:ext uri="{FF2B5EF4-FFF2-40B4-BE49-F238E27FC236}">
              <a16:creationId xmlns="" xmlns:a16="http://schemas.microsoft.com/office/drawing/2014/main" id="{00000000-0008-0000-0000-000056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36" name="Text Box 394360">
          <a:extLst>
            <a:ext uri="{FF2B5EF4-FFF2-40B4-BE49-F238E27FC236}">
              <a16:creationId xmlns="" xmlns:a16="http://schemas.microsoft.com/office/drawing/2014/main" id="{00000000-0008-0000-0000-000057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37" name="Text Box 394744">
          <a:extLst>
            <a:ext uri="{FF2B5EF4-FFF2-40B4-BE49-F238E27FC236}">
              <a16:creationId xmlns="" xmlns:a16="http://schemas.microsoft.com/office/drawing/2014/main" id="{00000000-0008-0000-0000-000058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38" name="Text Box 394360">
          <a:extLst>
            <a:ext uri="{FF2B5EF4-FFF2-40B4-BE49-F238E27FC236}">
              <a16:creationId xmlns="" xmlns:a16="http://schemas.microsoft.com/office/drawing/2014/main" id="{00000000-0008-0000-0000-000059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39" name="Text Box 394744">
          <a:extLst>
            <a:ext uri="{FF2B5EF4-FFF2-40B4-BE49-F238E27FC236}">
              <a16:creationId xmlns="" xmlns:a16="http://schemas.microsoft.com/office/drawing/2014/main" id="{00000000-0008-0000-0000-00005A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40" name="Text Box 394360">
          <a:extLst>
            <a:ext uri="{FF2B5EF4-FFF2-40B4-BE49-F238E27FC236}">
              <a16:creationId xmlns="" xmlns:a16="http://schemas.microsoft.com/office/drawing/2014/main" id="{00000000-0008-0000-0000-00005B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41" name="Text Box 394744">
          <a:extLst>
            <a:ext uri="{FF2B5EF4-FFF2-40B4-BE49-F238E27FC236}">
              <a16:creationId xmlns="" xmlns:a16="http://schemas.microsoft.com/office/drawing/2014/main" id="{00000000-0008-0000-0000-00005C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42" name="Text Box 394360">
          <a:extLst>
            <a:ext uri="{FF2B5EF4-FFF2-40B4-BE49-F238E27FC236}">
              <a16:creationId xmlns="" xmlns:a16="http://schemas.microsoft.com/office/drawing/2014/main" id="{00000000-0008-0000-0000-00005D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43" name="Text Box 394744">
          <a:extLst>
            <a:ext uri="{FF2B5EF4-FFF2-40B4-BE49-F238E27FC236}">
              <a16:creationId xmlns="" xmlns:a16="http://schemas.microsoft.com/office/drawing/2014/main" id="{00000000-0008-0000-0000-00005E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44" name="Text Box 394360">
          <a:extLst>
            <a:ext uri="{FF2B5EF4-FFF2-40B4-BE49-F238E27FC236}">
              <a16:creationId xmlns="" xmlns:a16="http://schemas.microsoft.com/office/drawing/2014/main" id="{00000000-0008-0000-0000-00005F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45" name="Text Box 394744">
          <a:extLst>
            <a:ext uri="{FF2B5EF4-FFF2-40B4-BE49-F238E27FC236}">
              <a16:creationId xmlns="" xmlns:a16="http://schemas.microsoft.com/office/drawing/2014/main" id="{00000000-0008-0000-0000-000060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46" name="Text Box 394360">
          <a:extLst>
            <a:ext uri="{FF2B5EF4-FFF2-40B4-BE49-F238E27FC236}">
              <a16:creationId xmlns="" xmlns:a16="http://schemas.microsoft.com/office/drawing/2014/main" id="{00000000-0008-0000-0000-000061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47" name="Text Box 394744">
          <a:extLst>
            <a:ext uri="{FF2B5EF4-FFF2-40B4-BE49-F238E27FC236}">
              <a16:creationId xmlns="" xmlns:a16="http://schemas.microsoft.com/office/drawing/2014/main" id="{00000000-0008-0000-0000-000062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48" name="Text Box 394360">
          <a:extLst>
            <a:ext uri="{FF2B5EF4-FFF2-40B4-BE49-F238E27FC236}">
              <a16:creationId xmlns="" xmlns:a16="http://schemas.microsoft.com/office/drawing/2014/main" id="{00000000-0008-0000-0000-000063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49" name="Text Box 394744">
          <a:extLst>
            <a:ext uri="{FF2B5EF4-FFF2-40B4-BE49-F238E27FC236}">
              <a16:creationId xmlns="" xmlns:a16="http://schemas.microsoft.com/office/drawing/2014/main" id="{00000000-0008-0000-0000-000064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50" name="Text Box 394360">
          <a:extLst>
            <a:ext uri="{FF2B5EF4-FFF2-40B4-BE49-F238E27FC236}">
              <a16:creationId xmlns="" xmlns:a16="http://schemas.microsoft.com/office/drawing/2014/main" id="{00000000-0008-0000-0000-000065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51" name="Text Box 394744">
          <a:extLst>
            <a:ext uri="{FF2B5EF4-FFF2-40B4-BE49-F238E27FC236}">
              <a16:creationId xmlns="" xmlns:a16="http://schemas.microsoft.com/office/drawing/2014/main" id="{00000000-0008-0000-0000-000066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52" name="Text Box 394360">
          <a:extLst>
            <a:ext uri="{FF2B5EF4-FFF2-40B4-BE49-F238E27FC236}">
              <a16:creationId xmlns="" xmlns:a16="http://schemas.microsoft.com/office/drawing/2014/main" id="{00000000-0008-0000-0000-000067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53" name="Text Box 394744">
          <a:extLst>
            <a:ext uri="{FF2B5EF4-FFF2-40B4-BE49-F238E27FC236}">
              <a16:creationId xmlns="" xmlns:a16="http://schemas.microsoft.com/office/drawing/2014/main" id="{00000000-0008-0000-0000-000068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54" name="Text Box 394360">
          <a:extLst>
            <a:ext uri="{FF2B5EF4-FFF2-40B4-BE49-F238E27FC236}">
              <a16:creationId xmlns="" xmlns:a16="http://schemas.microsoft.com/office/drawing/2014/main" id="{00000000-0008-0000-0000-000069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55" name="Text Box 394744">
          <a:extLst>
            <a:ext uri="{FF2B5EF4-FFF2-40B4-BE49-F238E27FC236}">
              <a16:creationId xmlns="" xmlns:a16="http://schemas.microsoft.com/office/drawing/2014/main" id="{00000000-0008-0000-0000-00006A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56" name="Text Box 394360">
          <a:extLst>
            <a:ext uri="{FF2B5EF4-FFF2-40B4-BE49-F238E27FC236}">
              <a16:creationId xmlns="" xmlns:a16="http://schemas.microsoft.com/office/drawing/2014/main" id="{00000000-0008-0000-0000-00006B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57" name="Text Box 394744">
          <a:extLst>
            <a:ext uri="{FF2B5EF4-FFF2-40B4-BE49-F238E27FC236}">
              <a16:creationId xmlns="" xmlns:a16="http://schemas.microsoft.com/office/drawing/2014/main" id="{00000000-0008-0000-0000-00006C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58" name="Text Box 394360">
          <a:extLst>
            <a:ext uri="{FF2B5EF4-FFF2-40B4-BE49-F238E27FC236}">
              <a16:creationId xmlns="" xmlns:a16="http://schemas.microsoft.com/office/drawing/2014/main" id="{00000000-0008-0000-0000-00006D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59" name="Text Box 394744">
          <a:extLst>
            <a:ext uri="{FF2B5EF4-FFF2-40B4-BE49-F238E27FC236}">
              <a16:creationId xmlns="" xmlns:a16="http://schemas.microsoft.com/office/drawing/2014/main" id="{00000000-0008-0000-0000-00006E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60" name="Text Box 394360">
          <a:extLst>
            <a:ext uri="{FF2B5EF4-FFF2-40B4-BE49-F238E27FC236}">
              <a16:creationId xmlns="" xmlns:a16="http://schemas.microsoft.com/office/drawing/2014/main" id="{00000000-0008-0000-0000-00006F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61" name="Text Box 394744">
          <a:extLst>
            <a:ext uri="{FF2B5EF4-FFF2-40B4-BE49-F238E27FC236}">
              <a16:creationId xmlns="" xmlns:a16="http://schemas.microsoft.com/office/drawing/2014/main" id="{00000000-0008-0000-0000-000070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62" name="Text Box 394360">
          <a:extLst>
            <a:ext uri="{FF2B5EF4-FFF2-40B4-BE49-F238E27FC236}">
              <a16:creationId xmlns="" xmlns:a16="http://schemas.microsoft.com/office/drawing/2014/main" id="{00000000-0008-0000-0000-000071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63" name="Text Box 394744">
          <a:extLst>
            <a:ext uri="{FF2B5EF4-FFF2-40B4-BE49-F238E27FC236}">
              <a16:creationId xmlns="" xmlns:a16="http://schemas.microsoft.com/office/drawing/2014/main" id="{00000000-0008-0000-0000-000072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64" name="Text Box 394360">
          <a:extLst>
            <a:ext uri="{FF2B5EF4-FFF2-40B4-BE49-F238E27FC236}">
              <a16:creationId xmlns="" xmlns:a16="http://schemas.microsoft.com/office/drawing/2014/main" id="{00000000-0008-0000-0000-000073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65" name="Text Box 394744">
          <a:extLst>
            <a:ext uri="{FF2B5EF4-FFF2-40B4-BE49-F238E27FC236}">
              <a16:creationId xmlns="" xmlns:a16="http://schemas.microsoft.com/office/drawing/2014/main" id="{00000000-0008-0000-0000-000074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66" name="Text Box 394360">
          <a:extLst>
            <a:ext uri="{FF2B5EF4-FFF2-40B4-BE49-F238E27FC236}">
              <a16:creationId xmlns="" xmlns:a16="http://schemas.microsoft.com/office/drawing/2014/main" id="{00000000-0008-0000-0000-000075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67" name="Text Box 394744">
          <a:extLst>
            <a:ext uri="{FF2B5EF4-FFF2-40B4-BE49-F238E27FC236}">
              <a16:creationId xmlns="" xmlns:a16="http://schemas.microsoft.com/office/drawing/2014/main" id="{00000000-0008-0000-0000-000076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68" name="Text Box 394360">
          <a:extLst>
            <a:ext uri="{FF2B5EF4-FFF2-40B4-BE49-F238E27FC236}">
              <a16:creationId xmlns="" xmlns:a16="http://schemas.microsoft.com/office/drawing/2014/main" id="{00000000-0008-0000-0000-000077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69" name="Text Box 394744">
          <a:extLst>
            <a:ext uri="{FF2B5EF4-FFF2-40B4-BE49-F238E27FC236}">
              <a16:creationId xmlns="" xmlns:a16="http://schemas.microsoft.com/office/drawing/2014/main" id="{00000000-0008-0000-0000-000078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70" name="Text Box 394360">
          <a:extLst>
            <a:ext uri="{FF2B5EF4-FFF2-40B4-BE49-F238E27FC236}">
              <a16:creationId xmlns="" xmlns:a16="http://schemas.microsoft.com/office/drawing/2014/main" id="{00000000-0008-0000-0000-000079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71" name="Text Box 394744">
          <a:extLst>
            <a:ext uri="{FF2B5EF4-FFF2-40B4-BE49-F238E27FC236}">
              <a16:creationId xmlns="" xmlns:a16="http://schemas.microsoft.com/office/drawing/2014/main" id="{00000000-0008-0000-0000-00007A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72" name="Text Box 394360">
          <a:extLst>
            <a:ext uri="{FF2B5EF4-FFF2-40B4-BE49-F238E27FC236}">
              <a16:creationId xmlns="" xmlns:a16="http://schemas.microsoft.com/office/drawing/2014/main" id="{00000000-0008-0000-0000-00007B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73" name="Text Box 394744">
          <a:extLst>
            <a:ext uri="{FF2B5EF4-FFF2-40B4-BE49-F238E27FC236}">
              <a16:creationId xmlns="" xmlns:a16="http://schemas.microsoft.com/office/drawing/2014/main" id="{00000000-0008-0000-0000-00007C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74" name="Text Box 394360">
          <a:extLst>
            <a:ext uri="{FF2B5EF4-FFF2-40B4-BE49-F238E27FC236}">
              <a16:creationId xmlns="" xmlns:a16="http://schemas.microsoft.com/office/drawing/2014/main" id="{00000000-0008-0000-0000-00007D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75" name="Text Box 394744">
          <a:extLst>
            <a:ext uri="{FF2B5EF4-FFF2-40B4-BE49-F238E27FC236}">
              <a16:creationId xmlns="" xmlns:a16="http://schemas.microsoft.com/office/drawing/2014/main" id="{00000000-0008-0000-0000-00007E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76" name="Text Box 394360">
          <a:extLst>
            <a:ext uri="{FF2B5EF4-FFF2-40B4-BE49-F238E27FC236}">
              <a16:creationId xmlns="" xmlns:a16="http://schemas.microsoft.com/office/drawing/2014/main" id="{00000000-0008-0000-0000-00007F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77" name="Text Box 394744">
          <a:extLst>
            <a:ext uri="{FF2B5EF4-FFF2-40B4-BE49-F238E27FC236}">
              <a16:creationId xmlns="" xmlns:a16="http://schemas.microsoft.com/office/drawing/2014/main" id="{00000000-0008-0000-0000-000080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978" name="Text Box 394360">
          <a:extLst>
            <a:ext uri="{FF2B5EF4-FFF2-40B4-BE49-F238E27FC236}">
              <a16:creationId xmlns="" xmlns:a16="http://schemas.microsoft.com/office/drawing/2014/main" id="{00000000-0008-0000-0000-000081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979" name="Text Box 394744">
          <a:extLst>
            <a:ext uri="{FF2B5EF4-FFF2-40B4-BE49-F238E27FC236}">
              <a16:creationId xmlns="" xmlns:a16="http://schemas.microsoft.com/office/drawing/2014/main" id="{00000000-0008-0000-0000-000082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980" name="Text Box 394360">
          <a:extLst>
            <a:ext uri="{FF2B5EF4-FFF2-40B4-BE49-F238E27FC236}">
              <a16:creationId xmlns="" xmlns:a16="http://schemas.microsoft.com/office/drawing/2014/main" id="{00000000-0008-0000-0000-000083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981" name="Text Box 394744">
          <a:extLst>
            <a:ext uri="{FF2B5EF4-FFF2-40B4-BE49-F238E27FC236}">
              <a16:creationId xmlns="" xmlns:a16="http://schemas.microsoft.com/office/drawing/2014/main" id="{00000000-0008-0000-0000-000084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982" name="Text Box 394360">
          <a:extLst>
            <a:ext uri="{FF2B5EF4-FFF2-40B4-BE49-F238E27FC236}">
              <a16:creationId xmlns="" xmlns:a16="http://schemas.microsoft.com/office/drawing/2014/main" id="{00000000-0008-0000-0000-000085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5983" name="Text Box 394744">
          <a:extLst>
            <a:ext uri="{FF2B5EF4-FFF2-40B4-BE49-F238E27FC236}">
              <a16:creationId xmlns="" xmlns:a16="http://schemas.microsoft.com/office/drawing/2014/main" id="{00000000-0008-0000-0000-000086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84" name="Text Box 394360">
          <a:extLst>
            <a:ext uri="{FF2B5EF4-FFF2-40B4-BE49-F238E27FC236}">
              <a16:creationId xmlns="" xmlns:a16="http://schemas.microsoft.com/office/drawing/2014/main" id="{00000000-0008-0000-0000-000087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85" name="Text Box 394744">
          <a:extLst>
            <a:ext uri="{FF2B5EF4-FFF2-40B4-BE49-F238E27FC236}">
              <a16:creationId xmlns="" xmlns:a16="http://schemas.microsoft.com/office/drawing/2014/main" id="{00000000-0008-0000-0000-000088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86" name="Text Box 394360">
          <a:extLst>
            <a:ext uri="{FF2B5EF4-FFF2-40B4-BE49-F238E27FC236}">
              <a16:creationId xmlns="" xmlns:a16="http://schemas.microsoft.com/office/drawing/2014/main" id="{00000000-0008-0000-0000-000089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87" name="Text Box 394744">
          <a:extLst>
            <a:ext uri="{FF2B5EF4-FFF2-40B4-BE49-F238E27FC236}">
              <a16:creationId xmlns="" xmlns:a16="http://schemas.microsoft.com/office/drawing/2014/main" id="{00000000-0008-0000-0000-00008A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88" name="Text Box 394360">
          <a:extLst>
            <a:ext uri="{FF2B5EF4-FFF2-40B4-BE49-F238E27FC236}">
              <a16:creationId xmlns="" xmlns:a16="http://schemas.microsoft.com/office/drawing/2014/main" id="{00000000-0008-0000-0000-00008B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89" name="Text Box 394744">
          <a:extLst>
            <a:ext uri="{FF2B5EF4-FFF2-40B4-BE49-F238E27FC236}">
              <a16:creationId xmlns="" xmlns:a16="http://schemas.microsoft.com/office/drawing/2014/main" id="{00000000-0008-0000-0000-00008C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90" name="Text Box 394360">
          <a:extLst>
            <a:ext uri="{FF2B5EF4-FFF2-40B4-BE49-F238E27FC236}">
              <a16:creationId xmlns="" xmlns:a16="http://schemas.microsoft.com/office/drawing/2014/main" id="{00000000-0008-0000-0000-00008D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91" name="Text Box 394744">
          <a:extLst>
            <a:ext uri="{FF2B5EF4-FFF2-40B4-BE49-F238E27FC236}">
              <a16:creationId xmlns="" xmlns:a16="http://schemas.microsoft.com/office/drawing/2014/main" id="{00000000-0008-0000-0000-00008E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92" name="Text Box 394360">
          <a:extLst>
            <a:ext uri="{FF2B5EF4-FFF2-40B4-BE49-F238E27FC236}">
              <a16:creationId xmlns="" xmlns:a16="http://schemas.microsoft.com/office/drawing/2014/main" id="{00000000-0008-0000-0000-00008F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93" name="Text Box 394744">
          <a:extLst>
            <a:ext uri="{FF2B5EF4-FFF2-40B4-BE49-F238E27FC236}">
              <a16:creationId xmlns="" xmlns:a16="http://schemas.microsoft.com/office/drawing/2014/main" id="{00000000-0008-0000-0000-000090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94" name="Text Box 394360">
          <a:extLst>
            <a:ext uri="{FF2B5EF4-FFF2-40B4-BE49-F238E27FC236}">
              <a16:creationId xmlns="" xmlns:a16="http://schemas.microsoft.com/office/drawing/2014/main" id="{00000000-0008-0000-0000-000091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5995" name="Text Box 394744">
          <a:extLst>
            <a:ext uri="{FF2B5EF4-FFF2-40B4-BE49-F238E27FC236}">
              <a16:creationId xmlns="" xmlns:a16="http://schemas.microsoft.com/office/drawing/2014/main" id="{00000000-0008-0000-0000-000092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96" name="Text Box 394360">
          <a:extLst>
            <a:ext uri="{FF2B5EF4-FFF2-40B4-BE49-F238E27FC236}">
              <a16:creationId xmlns="" xmlns:a16="http://schemas.microsoft.com/office/drawing/2014/main" id="{00000000-0008-0000-0000-000093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97" name="Text Box 394744">
          <a:extLst>
            <a:ext uri="{FF2B5EF4-FFF2-40B4-BE49-F238E27FC236}">
              <a16:creationId xmlns="" xmlns:a16="http://schemas.microsoft.com/office/drawing/2014/main" id="{00000000-0008-0000-0000-000094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98" name="Text Box 394360">
          <a:extLst>
            <a:ext uri="{FF2B5EF4-FFF2-40B4-BE49-F238E27FC236}">
              <a16:creationId xmlns="" xmlns:a16="http://schemas.microsoft.com/office/drawing/2014/main" id="{00000000-0008-0000-0000-000095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5999" name="Text Box 394744">
          <a:extLst>
            <a:ext uri="{FF2B5EF4-FFF2-40B4-BE49-F238E27FC236}">
              <a16:creationId xmlns="" xmlns:a16="http://schemas.microsoft.com/office/drawing/2014/main" id="{00000000-0008-0000-0000-000096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00" name="Text Box 394360">
          <a:extLst>
            <a:ext uri="{FF2B5EF4-FFF2-40B4-BE49-F238E27FC236}">
              <a16:creationId xmlns="" xmlns:a16="http://schemas.microsoft.com/office/drawing/2014/main" id="{00000000-0008-0000-0000-000097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01" name="Text Box 394744">
          <a:extLst>
            <a:ext uri="{FF2B5EF4-FFF2-40B4-BE49-F238E27FC236}">
              <a16:creationId xmlns="" xmlns:a16="http://schemas.microsoft.com/office/drawing/2014/main" id="{00000000-0008-0000-0000-000098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02" name="Text Box 394360">
          <a:extLst>
            <a:ext uri="{FF2B5EF4-FFF2-40B4-BE49-F238E27FC236}">
              <a16:creationId xmlns="" xmlns:a16="http://schemas.microsoft.com/office/drawing/2014/main" id="{00000000-0008-0000-0000-000099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03" name="Text Box 394744">
          <a:extLst>
            <a:ext uri="{FF2B5EF4-FFF2-40B4-BE49-F238E27FC236}">
              <a16:creationId xmlns="" xmlns:a16="http://schemas.microsoft.com/office/drawing/2014/main" id="{00000000-0008-0000-0000-00009A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04" name="Text Box 394360">
          <a:extLst>
            <a:ext uri="{FF2B5EF4-FFF2-40B4-BE49-F238E27FC236}">
              <a16:creationId xmlns="" xmlns:a16="http://schemas.microsoft.com/office/drawing/2014/main" id="{00000000-0008-0000-0000-00009B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05" name="Text Box 394744">
          <a:extLst>
            <a:ext uri="{FF2B5EF4-FFF2-40B4-BE49-F238E27FC236}">
              <a16:creationId xmlns="" xmlns:a16="http://schemas.microsoft.com/office/drawing/2014/main" id="{00000000-0008-0000-0000-00009C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06" name="Text Box 394360">
          <a:extLst>
            <a:ext uri="{FF2B5EF4-FFF2-40B4-BE49-F238E27FC236}">
              <a16:creationId xmlns="" xmlns:a16="http://schemas.microsoft.com/office/drawing/2014/main" id="{00000000-0008-0000-0000-00009D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07" name="Text Box 394744">
          <a:extLst>
            <a:ext uri="{FF2B5EF4-FFF2-40B4-BE49-F238E27FC236}">
              <a16:creationId xmlns="" xmlns:a16="http://schemas.microsoft.com/office/drawing/2014/main" id="{00000000-0008-0000-0000-00009E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08" name="Text Box 394360">
          <a:extLst>
            <a:ext uri="{FF2B5EF4-FFF2-40B4-BE49-F238E27FC236}">
              <a16:creationId xmlns="" xmlns:a16="http://schemas.microsoft.com/office/drawing/2014/main" id="{00000000-0008-0000-0000-00009F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09" name="Text Box 394744">
          <a:extLst>
            <a:ext uri="{FF2B5EF4-FFF2-40B4-BE49-F238E27FC236}">
              <a16:creationId xmlns="" xmlns:a16="http://schemas.microsoft.com/office/drawing/2014/main" id="{00000000-0008-0000-0000-0000A0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10" name="Text Box 394360">
          <a:extLst>
            <a:ext uri="{FF2B5EF4-FFF2-40B4-BE49-F238E27FC236}">
              <a16:creationId xmlns="" xmlns:a16="http://schemas.microsoft.com/office/drawing/2014/main" id="{00000000-0008-0000-0000-0000A1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11" name="Text Box 394744">
          <a:extLst>
            <a:ext uri="{FF2B5EF4-FFF2-40B4-BE49-F238E27FC236}">
              <a16:creationId xmlns="" xmlns:a16="http://schemas.microsoft.com/office/drawing/2014/main" id="{00000000-0008-0000-0000-0000A2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12" name="Text Box 394360">
          <a:extLst>
            <a:ext uri="{FF2B5EF4-FFF2-40B4-BE49-F238E27FC236}">
              <a16:creationId xmlns="" xmlns:a16="http://schemas.microsoft.com/office/drawing/2014/main" id="{00000000-0008-0000-0000-0000A3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13" name="Text Box 394744">
          <a:extLst>
            <a:ext uri="{FF2B5EF4-FFF2-40B4-BE49-F238E27FC236}">
              <a16:creationId xmlns="" xmlns:a16="http://schemas.microsoft.com/office/drawing/2014/main" id="{00000000-0008-0000-0000-0000A4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14" name="Text Box 394360">
          <a:extLst>
            <a:ext uri="{FF2B5EF4-FFF2-40B4-BE49-F238E27FC236}">
              <a16:creationId xmlns="" xmlns:a16="http://schemas.microsoft.com/office/drawing/2014/main" id="{00000000-0008-0000-0000-0000A5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15" name="Text Box 394744">
          <a:extLst>
            <a:ext uri="{FF2B5EF4-FFF2-40B4-BE49-F238E27FC236}">
              <a16:creationId xmlns="" xmlns:a16="http://schemas.microsoft.com/office/drawing/2014/main" id="{00000000-0008-0000-0000-0000A6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16" name="Text Box 394360">
          <a:extLst>
            <a:ext uri="{FF2B5EF4-FFF2-40B4-BE49-F238E27FC236}">
              <a16:creationId xmlns="" xmlns:a16="http://schemas.microsoft.com/office/drawing/2014/main" id="{00000000-0008-0000-0000-0000A7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17" name="Text Box 394744">
          <a:extLst>
            <a:ext uri="{FF2B5EF4-FFF2-40B4-BE49-F238E27FC236}">
              <a16:creationId xmlns="" xmlns:a16="http://schemas.microsoft.com/office/drawing/2014/main" id="{00000000-0008-0000-0000-0000A8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18" name="Text Box 394360">
          <a:extLst>
            <a:ext uri="{FF2B5EF4-FFF2-40B4-BE49-F238E27FC236}">
              <a16:creationId xmlns="" xmlns:a16="http://schemas.microsoft.com/office/drawing/2014/main" id="{00000000-0008-0000-0000-0000A9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19" name="Text Box 394744">
          <a:extLst>
            <a:ext uri="{FF2B5EF4-FFF2-40B4-BE49-F238E27FC236}">
              <a16:creationId xmlns="" xmlns:a16="http://schemas.microsoft.com/office/drawing/2014/main" id="{00000000-0008-0000-0000-0000AA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20" name="Text Box 394360">
          <a:extLst>
            <a:ext uri="{FF2B5EF4-FFF2-40B4-BE49-F238E27FC236}">
              <a16:creationId xmlns="" xmlns:a16="http://schemas.microsoft.com/office/drawing/2014/main" id="{00000000-0008-0000-0000-0000AB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21" name="Text Box 394744">
          <a:extLst>
            <a:ext uri="{FF2B5EF4-FFF2-40B4-BE49-F238E27FC236}">
              <a16:creationId xmlns="" xmlns:a16="http://schemas.microsoft.com/office/drawing/2014/main" id="{00000000-0008-0000-0000-0000AC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22" name="Text Box 394360">
          <a:extLst>
            <a:ext uri="{FF2B5EF4-FFF2-40B4-BE49-F238E27FC236}">
              <a16:creationId xmlns="" xmlns:a16="http://schemas.microsoft.com/office/drawing/2014/main" id="{00000000-0008-0000-0000-0000AD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23" name="Text Box 394744">
          <a:extLst>
            <a:ext uri="{FF2B5EF4-FFF2-40B4-BE49-F238E27FC236}">
              <a16:creationId xmlns="" xmlns:a16="http://schemas.microsoft.com/office/drawing/2014/main" id="{00000000-0008-0000-0000-0000AE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24" name="Text Box 394360">
          <a:extLst>
            <a:ext uri="{FF2B5EF4-FFF2-40B4-BE49-F238E27FC236}">
              <a16:creationId xmlns="" xmlns:a16="http://schemas.microsoft.com/office/drawing/2014/main" id="{00000000-0008-0000-0000-0000AF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25" name="Text Box 394744">
          <a:extLst>
            <a:ext uri="{FF2B5EF4-FFF2-40B4-BE49-F238E27FC236}">
              <a16:creationId xmlns="" xmlns:a16="http://schemas.microsoft.com/office/drawing/2014/main" id="{00000000-0008-0000-0000-0000B0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26" name="Text Box 394360">
          <a:extLst>
            <a:ext uri="{FF2B5EF4-FFF2-40B4-BE49-F238E27FC236}">
              <a16:creationId xmlns="" xmlns:a16="http://schemas.microsoft.com/office/drawing/2014/main" id="{00000000-0008-0000-0000-0000B1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27" name="Text Box 394744">
          <a:extLst>
            <a:ext uri="{FF2B5EF4-FFF2-40B4-BE49-F238E27FC236}">
              <a16:creationId xmlns="" xmlns:a16="http://schemas.microsoft.com/office/drawing/2014/main" id="{00000000-0008-0000-0000-0000B2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28" name="Text Box 394360">
          <a:extLst>
            <a:ext uri="{FF2B5EF4-FFF2-40B4-BE49-F238E27FC236}">
              <a16:creationId xmlns="" xmlns:a16="http://schemas.microsoft.com/office/drawing/2014/main" id="{00000000-0008-0000-0000-0000B3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29" name="Text Box 394744">
          <a:extLst>
            <a:ext uri="{FF2B5EF4-FFF2-40B4-BE49-F238E27FC236}">
              <a16:creationId xmlns="" xmlns:a16="http://schemas.microsoft.com/office/drawing/2014/main" id="{00000000-0008-0000-0000-0000B4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30" name="Text Box 394360">
          <a:extLst>
            <a:ext uri="{FF2B5EF4-FFF2-40B4-BE49-F238E27FC236}">
              <a16:creationId xmlns="" xmlns:a16="http://schemas.microsoft.com/office/drawing/2014/main" id="{00000000-0008-0000-0000-0000B5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31" name="Text Box 394744">
          <a:extLst>
            <a:ext uri="{FF2B5EF4-FFF2-40B4-BE49-F238E27FC236}">
              <a16:creationId xmlns="" xmlns:a16="http://schemas.microsoft.com/office/drawing/2014/main" id="{00000000-0008-0000-0000-0000B6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32" name="Text Box 394360">
          <a:extLst>
            <a:ext uri="{FF2B5EF4-FFF2-40B4-BE49-F238E27FC236}">
              <a16:creationId xmlns="" xmlns:a16="http://schemas.microsoft.com/office/drawing/2014/main" id="{00000000-0008-0000-0000-0000B7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33" name="Text Box 394744">
          <a:extLst>
            <a:ext uri="{FF2B5EF4-FFF2-40B4-BE49-F238E27FC236}">
              <a16:creationId xmlns="" xmlns:a16="http://schemas.microsoft.com/office/drawing/2014/main" id="{00000000-0008-0000-0000-0000B8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34" name="Text Box 394360">
          <a:extLst>
            <a:ext uri="{FF2B5EF4-FFF2-40B4-BE49-F238E27FC236}">
              <a16:creationId xmlns="" xmlns:a16="http://schemas.microsoft.com/office/drawing/2014/main" id="{00000000-0008-0000-0000-0000B9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35" name="Text Box 394744">
          <a:extLst>
            <a:ext uri="{FF2B5EF4-FFF2-40B4-BE49-F238E27FC236}">
              <a16:creationId xmlns="" xmlns:a16="http://schemas.microsoft.com/office/drawing/2014/main" id="{00000000-0008-0000-0000-0000BA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36" name="Text Box 394360">
          <a:extLst>
            <a:ext uri="{FF2B5EF4-FFF2-40B4-BE49-F238E27FC236}">
              <a16:creationId xmlns="" xmlns:a16="http://schemas.microsoft.com/office/drawing/2014/main" id="{00000000-0008-0000-0000-0000BB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37" name="Text Box 394744">
          <a:extLst>
            <a:ext uri="{FF2B5EF4-FFF2-40B4-BE49-F238E27FC236}">
              <a16:creationId xmlns="" xmlns:a16="http://schemas.microsoft.com/office/drawing/2014/main" id="{00000000-0008-0000-0000-0000BC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38" name="Text Box 394360">
          <a:extLst>
            <a:ext uri="{FF2B5EF4-FFF2-40B4-BE49-F238E27FC236}">
              <a16:creationId xmlns="" xmlns:a16="http://schemas.microsoft.com/office/drawing/2014/main" id="{00000000-0008-0000-0000-0000BD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39" name="Text Box 394744">
          <a:extLst>
            <a:ext uri="{FF2B5EF4-FFF2-40B4-BE49-F238E27FC236}">
              <a16:creationId xmlns="" xmlns:a16="http://schemas.microsoft.com/office/drawing/2014/main" id="{00000000-0008-0000-0000-0000BE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40" name="Text Box 394360">
          <a:extLst>
            <a:ext uri="{FF2B5EF4-FFF2-40B4-BE49-F238E27FC236}">
              <a16:creationId xmlns="" xmlns:a16="http://schemas.microsoft.com/office/drawing/2014/main" id="{00000000-0008-0000-0000-0000BF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41" name="Text Box 394744">
          <a:extLst>
            <a:ext uri="{FF2B5EF4-FFF2-40B4-BE49-F238E27FC236}">
              <a16:creationId xmlns="" xmlns:a16="http://schemas.microsoft.com/office/drawing/2014/main" id="{00000000-0008-0000-0000-0000C0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42" name="Text Box 394360">
          <a:extLst>
            <a:ext uri="{FF2B5EF4-FFF2-40B4-BE49-F238E27FC236}">
              <a16:creationId xmlns="" xmlns:a16="http://schemas.microsoft.com/office/drawing/2014/main" id="{00000000-0008-0000-0000-0000C1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43" name="Text Box 394744">
          <a:extLst>
            <a:ext uri="{FF2B5EF4-FFF2-40B4-BE49-F238E27FC236}">
              <a16:creationId xmlns="" xmlns:a16="http://schemas.microsoft.com/office/drawing/2014/main" id="{00000000-0008-0000-0000-0000C2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44" name="Text Box 394360">
          <a:extLst>
            <a:ext uri="{FF2B5EF4-FFF2-40B4-BE49-F238E27FC236}">
              <a16:creationId xmlns="" xmlns:a16="http://schemas.microsoft.com/office/drawing/2014/main" id="{00000000-0008-0000-0000-0000C3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45" name="Text Box 394744">
          <a:extLst>
            <a:ext uri="{FF2B5EF4-FFF2-40B4-BE49-F238E27FC236}">
              <a16:creationId xmlns="" xmlns:a16="http://schemas.microsoft.com/office/drawing/2014/main" id="{00000000-0008-0000-0000-0000C4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46" name="Text Box 394360">
          <a:extLst>
            <a:ext uri="{FF2B5EF4-FFF2-40B4-BE49-F238E27FC236}">
              <a16:creationId xmlns="" xmlns:a16="http://schemas.microsoft.com/office/drawing/2014/main" id="{00000000-0008-0000-0000-0000C5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47" name="Text Box 394744">
          <a:extLst>
            <a:ext uri="{FF2B5EF4-FFF2-40B4-BE49-F238E27FC236}">
              <a16:creationId xmlns="" xmlns:a16="http://schemas.microsoft.com/office/drawing/2014/main" id="{00000000-0008-0000-0000-0000C6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48" name="Text Box 394360">
          <a:extLst>
            <a:ext uri="{FF2B5EF4-FFF2-40B4-BE49-F238E27FC236}">
              <a16:creationId xmlns="" xmlns:a16="http://schemas.microsoft.com/office/drawing/2014/main" id="{00000000-0008-0000-0000-0000C7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49" name="Text Box 394744">
          <a:extLst>
            <a:ext uri="{FF2B5EF4-FFF2-40B4-BE49-F238E27FC236}">
              <a16:creationId xmlns="" xmlns:a16="http://schemas.microsoft.com/office/drawing/2014/main" id="{00000000-0008-0000-0000-0000C8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50" name="Text Box 394360">
          <a:extLst>
            <a:ext uri="{FF2B5EF4-FFF2-40B4-BE49-F238E27FC236}">
              <a16:creationId xmlns="" xmlns:a16="http://schemas.microsoft.com/office/drawing/2014/main" id="{00000000-0008-0000-0000-0000C9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51" name="Text Box 394744">
          <a:extLst>
            <a:ext uri="{FF2B5EF4-FFF2-40B4-BE49-F238E27FC236}">
              <a16:creationId xmlns="" xmlns:a16="http://schemas.microsoft.com/office/drawing/2014/main" id="{00000000-0008-0000-0000-0000CA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52" name="Text Box 394360">
          <a:extLst>
            <a:ext uri="{FF2B5EF4-FFF2-40B4-BE49-F238E27FC236}">
              <a16:creationId xmlns="" xmlns:a16="http://schemas.microsoft.com/office/drawing/2014/main" id="{00000000-0008-0000-0000-0000CB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53" name="Text Box 394744">
          <a:extLst>
            <a:ext uri="{FF2B5EF4-FFF2-40B4-BE49-F238E27FC236}">
              <a16:creationId xmlns="" xmlns:a16="http://schemas.microsoft.com/office/drawing/2014/main" id="{00000000-0008-0000-0000-0000CC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54" name="Text Box 394360">
          <a:extLst>
            <a:ext uri="{FF2B5EF4-FFF2-40B4-BE49-F238E27FC236}">
              <a16:creationId xmlns="" xmlns:a16="http://schemas.microsoft.com/office/drawing/2014/main" id="{00000000-0008-0000-0000-0000CD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55" name="Text Box 394744">
          <a:extLst>
            <a:ext uri="{FF2B5EF4-FFF2-40B4-BE49-F238E27FC236}">
              <a16:creationId xmlns="" xmlns:a16="http://schemas.microsoft.com/office/drawing/2014/main" id="{00000000-0008-0000-0000-0000CE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056" name="Text Box 394360">
          <a:extLst>
            <a:ext uri="{FF2B5EF4-FFF2-40B4-BE49-F238E27FC236}">
              <a16:creationId xmlns="" xmlns:a16="http://schemas.microsoft.com/office/drawing/2014/main" id="{00000000-0008-0000-0000-0000CF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057" name="Text Box 39474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058" name="Text Box 394360">
          <a:extLst>
            <a:ext uri="{FF2B5EF4-FFF2-40B4-BE49-F238E27FC236}">
              <a16:creationId xmlns="" xmlns:a16="http://schemas.microsoft.com/office/drawing/2014/main" id="{00000000-0008-0000-0000-0000D1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059" name="Text Box 39474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060" name="Text Box 394360">
          <a:extLst>
            <a:ext uri="{FF2B5EF4-FFF2-40B4-BE49-F238E27FC236}">
              <a16:creationId xmlns="" xmlns:a16="http://schemas.microsoft.com/office/drawing/2014/main" id="{00000000-0008-0000-0000-0000D3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061" name="Text Box 39474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62" name="Text Box 394360">
          <a:extLst>
            <a:ext uri="{FF2B5EF4-FFF2-40B4-BE49-F238E27FC236}">
              <a16:creationId xmlns="" xmlns:a16="http://schemas.microsoft.com/office/drawing/2014/main" id="{00000000-0008-0000-0000-0000D5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63" name="Text Box 39474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64" name="Text Box 394360">
          <a:extLst>
            <a:ext uri="{FF2B5EF4-FFF2-40B4-BE49-F238E27FC236}">
              <a16:creationId xmlns="" xmlns:a16="http://schemas.microsoft.com/office/drawing/2014/main" id="{00000000-0008-0000-0000-0000D7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65" name="Text Box 39474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66" name="Text Box 394360">
          <a:extLst>
            <a:ext uri="{FF2B5EF4-FFF2-40B4-BE49-F238E27FC236}">
              <a16:creationId xmlns="" xmlns:a16="http://schemas.microsoft.com/office/drawing/2014/main" id="{00000000-0008-0000-0000-0000D9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67" name="Text Box 39474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68" name="Text Box 394360">
          <a:extLst>
            <a:ext uri="{FF2B5EF4-FFF2-40B4-BE49-F238E27FC236}">
              <a16:creationId xmlns="" xmlns:a16="http://schemas.microsoft.com/office/drawing/2014/main" id="{00000000-0008-0000-0000-0000DB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69" name="Text Box 39474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70" name="Text Box 394360">
          <a:extLst>
            <a:ext uri="{FF2B5EF4-FFF2-40B4-BE49-F238E27FC236}">
              <a16:creationId xmlns="" xmlns:a16="http://schemas.microsoft.com/office/drawing/2014/main" id="{00000000-0008-0000-0000-0000DD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71" name="Text Box 39474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72" name="Text Box 394360">
          <a:extLst>
            <a:ext uri="{FF2B5EF4-FFF2-40B4-BE49-F238E27FC236}">
              <a16:creationId xmlns="" xmlns:a16="http://schemas.microsoft.com/office/drawing/2014/main" id="{00000000-0008-0000-0000-0000DF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73" name="Text Box 39474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74" name="Text Box 394360">
          <a:extLst>
            <a:ext uri="{FF2B5EF4-FFF2-40B4-BE49-F238E27FC236}">
              <a16:creationId xmlns="" xmlns:a16="http://schemas.microsoft.com/office/drawing/2014/main" id="{00000000-0008-0000-0000-0000E1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75" name="Text Box 39474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76" name="Text Box 394360">
          <a:extLst>
            <a:ext uri="{FF2B5EF4-FFF2-40B4-BE49-F238E27FC236}">
              <a16:creationId xmlns="" xmlns:a16="http://schemas.microsoft.com/office/drawing/2014/main" id="{00000000-0008-0000-0000-0000E3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77" name="Text Box 39474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78" name="Text Box 394360">
          <a:extLst>
            <a:ext uri="{FF2B5EF4-FFF2-40B4-BE49-F238E27FC236}">
              <a16:creationId xmlns="" xmlns:a16="http://schemas.microsoft.com/office/drawing/2014/main" id="{00000000-0008-0000-0000-0000E5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79" name="Text Box 39474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80" name="Text Box 394360">
          <a:extLst>
            <a:ext uri="{FF2B5EF4-FFF2-40B4-BE49-F238E27FC236}">
              <a16:creationId xmlns="" xmlns:a16="http://schemas.microsoft.com/office/drawing/2014/main" id="{00000000-0008-0000-0000-0000E7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81" name="Text Box 39474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82" name="Text Box 394360">
          <a:extLst>
            <a:ext uri="{FF2B5EF4-FFF2-40B4-BE49-F238E27FC236}">
              <a16:creationId xmlns="" xmlns:a16="http://schemas.microsoft.com/office/drawing/2014/main" id="{00000000-0008-0000-0000-0000E9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83" name="Text Box 39474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84" name="Text Box 394360">
          <a:extLst>
            <a:ext uri="{FF2B5EF4-FFF2-40B4-BE49-F238E27FC236}">
              <a16:creationId xmlns="" xmlns:a16="http://schemas.microsoft.com/office/drawing/2014/main" id="{00000000-0008-0000-0000-0000EB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85" name="Text Box 39474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86" name="Text Box 394360">
          <a:extLst>
            <a:ext uri="{FF2B5EF4-FFF2-40B4-BE49-F238E27FC236}">
              <a16:creationId xmlns="" xmlns:a16="http://schemas.microsoft.com/office/drawing/2014/main" id="{00000000-0008-0000-0000-0000ED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87" name="Text Box 39474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88" name="Text Box 394360">
          <a:extLst>
            <a:ext uri="{FF2B5EF4-FFF2-40B4-BE49-F238E27FC236}">
              <a16:creationId xmlns="" xmlns:a16="http://schemas.microsoft.com/office/drawing/2014/main" id="{00000000-0008-0000-0000-0000EF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89" name="Text Box 39474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90" name="Text Box 394360">
          <a:extLst>
            <a:ext uri="{FF2B5EF4-FFF2-40B4-BE49-F238E27FC236}">
              <a16:creationId xmlns="" xmlns:a16="http://schemas.microsoft.com/office/drawing/2014/main" id="{00000000-0008-0000-0000-0000F1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91" name="Text Box 39474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92" name="Text Box 394360">
          <a:extLst>
            <a:ext uri="{FF2B5EF4-FFF2-40B4-BE49-F238E27FC236}">
              <a16:creationId xmlns="" xmlns:a16="http://schemas.microsoft.com/office/drawing/2014/main" id="{00000000-0008-0000-0000-0000F3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93" name="Text Box 39474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94" name="Text Box 394360">
          <a:extLst>
            <a:ext uri="{FF2B5EF4-FFF2-40B4-BE49-F238E27FC236}">
              <a16:creationId xmlns="" xmlns:a16="http://schemas.microsoft.com/office/drawing/2014/main" id="{00000000-0008-0000-0000-0000F5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95" name="Text Box 39474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96" name="Text Box 394360">
          <a:extLst>
            <a:ext uri="{FF2B5EF4-FFF2-40B4-BE49-F238E27FC236}">
              <a16:creationId xmlns="" xmlns:a16="http://schemas.microsoft.com/office/drawing/2014/main" id="{00000000-0008-0000-0000-0000F7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097" name="Text Box 39474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98" name="Text Box 394360">
          <a:extLst>
            <a:ext uri="{FF2B5EF4-FFF2-40B4-BE49-F238E27FC236}">
              <a16:creationId xmlns="" xmlns:a16="http://schemas.microsoft.com/office/drawing/2014/main" id="{00000000-0008-0000-0000-0000F9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099" name="Text Box 39474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00" name="Text Box 394360">
          <a:extLst>
            <a:ext uri="{FF2B5EF4-FFF2-40B4-BE49-F238E27FC236}">
              <a16:creationId xmlns="" xmlns:a16="http://schemas.microsoft.com/office/drawing/2014/main" id="{00000000-0008-0000-0000-0000FB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01" name="Text Box 39474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02" name="Text Box 394360">
          <a:extLst>
            <a:ext uri="{FF2B5EF4-FFF2-40B4-BE49-F238E27FC236}">
              <a16:creationId xmlns="" xmlns:a16="http://schemas.microsoft.com/office/drawing/2014/main" id="{00000000-0008-0000-0000-0000FD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03" name="Text Box 39474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04" name="Text Box 394360">
          <a:extLst>
            <a:ext uri="{FF2B5EF4-FFF2-40B4-BE49-F238E27FC236}">
              <a16:creationId xmlns="" xmlns:a16="http://schemas.microsoft.com/office/drawing/2014/main" id="{00000000-0008-0000-0000-0000FF01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05" name="Text Box 39474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06" name="Text Box 394360">
          <a:extLst>
            <a:ext uri="{FF2B5EF4-FFF2-40B4-BE49-F238E27FC236}">
              <a16:creationId xmlns="" xmlns:a16="http://schemas.microsoft.com/office/drawing/2014/main" id="{00000000-0008-0000-0000-000001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07" name="Text Box 39474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08" name="Text Box 394360">
          <a:extLst>
            <a:ext uri="{FF2B5EF4-FFF2-40B4-BE49-F238E27FC236}">
              <a16:creationId xmlns="" xmlns:a16="http://schemas.microsoft.com/office/drawing/2014/main" id="{00000000-0008-0000-0000-000003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09" name="Text Box 39474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10" name="Text Box 394360">
          <a:extLst>
            <a:ext uri="{FF2B5EF4-FFF2-40B4-BE49-F238E27FC236}">
              <a16:creationId xmlns="" xmlns:a16="http://schemas.microsoft.com/office/drawing/2014/main" id="{00000000-0008-0000-0000-000005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11" name="Text Box 39474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12" name="Text Box 394360">
          <a:extLst>
            <a:ext uri="{FF2B5EF4-FFF2-40B4-BE49-F238E27FC236}">
              <a16:creationId xmlns="" xmlns:a16="http://schemas.microsoft.com/office/drawing/2014/main" id="{00000000-0008-0000-0000-000007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13" name="Text Box 39474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14" name="Text Box 394360">
          <a:extLst>
            <a:ext uri="{FF2B5EF4-FFF2-40B4-BE49-F238E27FC236}">
              <a16:creationId xmlns="" xmlns:a16="http://schemas.microsoft.com/office/drawing/2014/main" id="{00000000-0008-0000-0000-000009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15" name="Text Box 39474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16" name="Text Box 394360">
          <a:extLst>
            <a:ext uri="{FF2B5EF4-FFF2-40B4-BE49-F238E27FC236}">
              <a16:creationId xmlns="" xmlns:a16="http://schemas.microsoft.com/office/drawing/2014/main" id="{00000000-0008-0000-0000-00000B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17" name="Text Box 39474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18" name="Text Box 394360">
          <a:extLst>
            <a:ext uri="{FF2B5EF4-FFF2-40B4-BE49-F238E27FC236}">
              <a16:creationId xmlns="" xmlns:a16="http://schemas.microsoft.com/office/drawing/2014/main" id="{00000000-0008-0000-0000-00000D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19" name="Text Box 39474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20" name="Text Box 394360">
          <a:extLst>
            <a:ext uri="{FF2B5EF4-FFF2-40B4-BE49-F238E27FC236}">
              <a16:creationId xmlns="" xmlns:a16="http://schemas.microsoft.com/office/drawing/2014/main" id="{00000000-0008-0000-0000-00000F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21" name="Text Box 39474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22" name="Text Box 394360">
          <a:extLst>
            <a:ext uri="{FF2B5EF4-FFF2-40B4-BE49-F238E27FC236}">
              <a16:creationId xmlns="" xmlns:a16="http://schemas.microsoft.com/office/drawing/2014/main" id="{00000000-0008-0000-0000-000011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23" name="Text Box 39474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24" name="Text Box 394360">
          <a:extLst>
            <a:ext uri="{FF2B5EF4-FFF2-40B4-BE49-F238E27FC236}">
              <a16:creationId xmlns="" xmlns:a16="http://schemas.microsoft.com/office/drawing/2014/main" id="{00000000-0008-0000-0000-000013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25" name="Text Box 39474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26" name="Text Box 394360">
          <a:extLst>
            <a:ext uri="{FF2B5EF4-FFF2-40B4-BE49-F238E27FC236}">
              <a16:creationId xmlns="" xmlns:a16="http://schemas.microsoft.com/office/drawing/2014/main" id="{00000000-0008-0000-0000-000015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27" name="Text Box 39474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28" name="Text Box 394360">
          <a:extLst>
            <a:ext uri="{FF2B5EF4-FFF2-40B4-BE49-F238E27FC236}">
              <a16:creationId xmlns="" xmlns:a16="http://schemas.microsoft.com/office/drawing/2014/main" id="{00000000-0008-0000-0000-000017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29" name="Text Box 39474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30" name="Text Box 394360">
          <a:extLst>
            <a:ext uri="{FF2B5EF4-FFF2-40B4-BE49-F238E27FC236}">
              <a16:creationId xmlns="" xmlns:a16="http://schemas.microsoft.com/office/drawing/2014/main" id="{00000000-0008-0000-0000-000019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31" name="Text Box 39474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32" name="Text Box 394360">
          <a:extLst>
            <a:ext uri="{FF2B5EF4-FFF2-40B4-BE49-F238E27FC236}">
              <a16:creationId xmlns="" xmlns:a16="http://schemas.microsoft.com/office/drawing/2014/main" id="{00000000-0008-0000-0000-00001B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33" name="Text Box 39474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34" name="Text Box 394360">
          <a:extLst>
            <a:ext uri="{FF2B5EF4-FFF2-40B4-BE49-F238E27FC236}">
              <a16:creationId xmlns="" xmlns:a16="http://schemas.microsoft.com/office/drawing/2014/main" id="{00000000-0008-0000-0000-00001D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35" name="Text Box 394744">
          <a:extLst>
            <a:ext uri="{FF2B5EF4-FFF2-40B4-BE49-F238E27FC236}">
              <a16:creationId xmlns="" xmlns:a16="http://schemas.microsoft.com/office/drawing/2014/main" id="{00000000-0008-0000-0000-00001E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36" name="Text Box 394360">
          <a:extLst>
            <a:ext uri="{FF2B5EF4-FFF2-40B4-BE49-F238E27FC236}">
              <a16:creationId xmlns="" xmlns:a16="http://schemas.microsoft.com/office/drawing/2014/main" id="{00000000-0008-0000-0000-00001F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37" name="Text Box 394744">
          <a:extLst>
            <a:ext uri="{FF2B5EF4-FFF2-40B4-BE49-F238E27FC236}">
              <a16:creationId xmlns="" xmlns:a16="http://schemas.microsoft.com/office/drawing/2014/main" id="{00000000-0008-0000-0000-000020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38" name="Text Box 394360">
          <a:extLst>
            <a:ext uri="{FF2B5EF4-FFF2-40B4-BE49-F238E27FC236}">
              <a16:creationId xmlns="" xmlns:a16="http://schemas.microsoft.com/office/drawing/2014/main" id="{00000000-0008-0000-0000-000021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39" name="Text Box 394744">
          <a:extLst>
            <a:ext uri="{FF2B5EF4-FFF2-40B4-BE49-F238E27FC236}">
              <a16:creationId xmlns="" xmlns:a16="http://schemas.microsoft.com/office/drawing/2014/main" id="{00000000-0008-0000-0000-000022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40" name="Text Box 394360">
          <a:extLst>
            <a:ext uri="{FF2B5EF4-FFF2-40B4-BE49-F238E27FC236}">
              <a16:creationId xmlns="" xmlns:a16="http://schemas.microsoft.com/office/drawing/2014/main" id="{00000000-0008-0000-0000-000023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41" name="Text Box 394744">
          <a:extLst>
            <a:ext uri="{FF2B5EF4-FFF2-40B4-BE49-F238E27FC236}">
              <a16:creationId xmlns="" xmlns:a16="http://schemas.microsoft.com/office/drawing/2014/main" id="{00000000-0008-0000-0000-000024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42" name="Text Box 394360">
          <a:extLst>
            <a:ext uri="{FF2B5EF4-FFF2-40B4-BE49-F238E27FC236}">
              <a16:creationId xmlns="" xmlns:a16="http://schemas.microsoft.com/office/drawing/2014/main" id="{00000000-0008-0000-0000-000025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43" name="Text Box 394744">
          <a:extLst>
            <a:ext uri="{FF2B5EF4-FFF2-40B4-BE49-F238E27FC236}">
              <a16:creationId xmlns="" xmlns:a16="http://schemas.microsoft.com/office/drawing/2014/main" id="{00000000-0008-0000-0000-000026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44" name="Text Box 394360">
          <a:extLst>
            <a:ext uri="{FF2B5EF4-FFF2-40B4-BE49-F238E27FC236}">
              <a16:creationId xmlns="" xmlns:a16="http://schemas.microsoft.com/office/drawing/2014/main" id="{00000000-0008-0000-0000-000027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45" name="Text Box 394744">
          <a:extLst>
            <a:ext uri="{FF2B5EF4-FFF2-40B4-BE49-F238E27FC236}">
              <a16:creationId xmlns="" xmlns:a16="http://schemas.microsoft.com/office/drawing/2014/main" id="{00000000-0008-0000-0000-000028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46" name="Text Box 394360">
          <a:extLst>
            <a:ext uri="{FF2B5EF4-FFF2-40B4-BE49-F238E27FC236}">
              <a16:creationId xmlns="" xmlns:a16="http://schemas.microsoft.com/office/drawing/2014/main" id="{00000000-0008-0000-0000-000029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47" name="Text Box 394744">
          <a:extLst>
            <a:ext uri="{FF2B5EF4-FFF2-40B4-BE49-F238E27FC236}">
              <a16:creationId xmlns="" xmlns:a16="http://schemas.microsoft.com/office/drawing/2014/main" id="{00000000-0008-0000-0000-00002A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48" name="Text Box 394360">
          <a:extLst>
            <a:ext uri="{FF2B5EF4-FFF2-40B4-BE49-F238E27FC236}">
              <a16:creationId xmlns="" xmlns:a16="http://schemas.microsoft.com/office/drawing/2014/main" id="{00000000-0008-0000-0000-00002B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49" name="Text Box 394744">
          <a:extLst>
            <a:ext uri="{FF2B5EF4-FFF2-40B4-BE49-F238E27FC236}">
              <a16:creationId xmlns="" xmlns:a16="http://schemas.microsoft.com/office/drawing/2014/main" id="{00000000-0008-0000-0000-00002C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50" name="Text Box 394360">
          <a:extLst>
            <a:ext uri="{FF2B5EF4-FFF2-40B4-BE49-F238E27FC236}">
              <a16:creationId xmlns="" xmlns:a16="http://schemas.microsoft.com/office/drawing/2014/main" id="{00000000-0008-0000-0000-00002D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51" name="Text Box 394744">
          <a:extLst>
            <a:ext uri="{FF2B5EF4-FFF2-40B4-BE49-F238E27FC236}">
              <a16:creationId xmlns="" xmlns:a16="http://schemas.microsoft.com/office/drawing/2014/main" id="{00000000-0008-0000-0000-00002E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52" name="Text Box 394360">
          <a:extLst>
            <a:ext uri="{FF2B5EF4-FFF2-40B4-BE49-F238E27FC236}">
              <a16:creationId xmlns="" xmlns:a16="http://schemas.microsoft.com/office/drawing/2014/main" id="{00000000-0008-0000-0000-00002F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53" name="Text Box 394744">
          <a:extLst>
            <a:ext uri="{FF2B5EF4-FFF2-40B4-BE49-F238E27FC236}">
              <a16:creationId xmlns="" xmlns:a16="http://schemas.microsoft.com/office/drawing/2014/main" id="{00000000-0008-0000-0000-000030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54" name="Text Box 394360">
          <a:extLst>
            <a:ext uri="{FF2B5EF4-FFF2-40B4-BE49-F238E27FC236}">
              <a16:creationId xmlns="" xmlns:a16="http://schemas.microsoft.com/office/drawing/2014/main" id="{00000000-0008-0000-0000-000031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55" name="Text Box 394744">
          <a:extLst>
            <a:ext uri="{FF2B5EF4-FFF2-40B4-BE49-F238E27FC236}">
              <a16:creationId xmlns="" xmlns:a16="http://schemas.microsoft.com/office/drawing/2014/main" id="{00000000-0008-0000-0000-000032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56" name="Text Box 394360">
          <a:extLst>
            <a:ext uri="{FF2B5EF4-FFF2-40B4-BE49-F238E27FC236}">
              <a16:creationId xmlns="" xmlns:a16="http://schemas.microsoft.com/office/drawing/2014/main" id="{00000000-0008-0000-0000-000033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57" name="Text Box 394744">
          <a:extLst>
            <a:ext uri="{FF2B5EF4-FFF2-40B4-BE49-F238E27FC236}">
              <a16:creationId xmlns="" xmlns:a16="http://schemas.microsoft.com/office/drawing/2014/main" id="{00000000-0008-0000-0000-000034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158" name="Text Box 394360">
          <a:extLst>
            <a:ext uri="{FF2B5EF4-FFF2-40B4-BE49-F238E27FC236}">
              <a16:creationId xmlns="" xmlns:a16="http://schemas.microsoft.com/office/drawing/2014/main" id="{00000000-0008-0000-0000-000035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159" name="Text Box 394744">
          <a:extLst>
            <a:ext uri="{FF2B5EF4-FFF2-40B4-BE49-F238E27FC236}">
              <a16:creationId xmlns="" xmlns:a16="http://schemas.microsoft.com/office/drawing/2014/main" id="{00000000-0008-0000-0000-000036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160" name="Text Box 394360">
          <a:extLst>
            <a:ext uri="{FF2B5EF4-FFF2-40B4-BE49-F238E27FC236}">
              <a16:creationId xmlns="" xmlns:a16="http://schemas.microsoft.com/office/drawing/2014/main" id="{00000000-0008-0000-0000-000037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161" name="Text Box 394744">
          <a:extLst>
            <a:ext uri="{FF2B5EF4-FFF2-40B4-BE49-F238E27FC236}">
              <a16:creationId xmlns="" xmlns:a16="http://schemas.microsoft.com/office/drawing/2014/main" id="{00000000-0008-0000-0000-000038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162" name="Text Box 394360">
          <a:extLst>
            <a:ext uri="{FF2B5EF4-FFF2-40B4-BE49-F238E27FC236}">
              <a16:creationId xmlns="" xmlns:a16="http://schemas.microsoft.com/office/drawing/2014/main" id="{00000000-0008-0000-0000-000039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163" name="Text Box 394744">
          <a:extLst>
            <a:ext uri="{FF2B5EF4-FFF2-40B4-BE49-F238E27FC236}">
              <a16:creationId xmlns="" xmlns:a16="http://schemas.microsoft.com/office/drawing/2014/main" id="{00000000-0008-0000-0000-00003A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64" name="Text Box 394360">
          <a:extLst>
            <a:ext uri="{FF2B5EF4-FFF2-40B4-BE49-F238E27FC236}">
              <a16:creationId xmlns="" xmlns:a16="http://schemas.microsoft.com/office/drawing/2014/main" id="{00000000-0008-0000-0000-00003B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65" name="Text Box 394744">
          <a:extLst>
            <a:ext uri="{FF2B5EF4-FFF2-40B4-BE49-F238E27FC236}">
              <a16:creationId xmlns="" xmlns:a16="http://schemas.microsoft.com/office/drawing/2014/main" id="{00000000-0008-0000-0000-00003C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66" name="Text Box 394360">
          <a:extLst>
            <a:ext uri="{FF2B5EF4-FFF2-40B4-BE49-F238E27FC236}">
              <a16:creationId xmlns="" xmlns:a16="http://schemas.microsoft.com/office/drawing/2014/main" id="{00000000-0008-0000-0000-00003D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67" name="Text Box 394744">
          <a:extLst>
            <a:ext uri="{FF2B5EF4-FFF2-40B4-BE49-F238E27FC236}">
              <a16:creationId xmlns="" xmlns:a16="http://schemas.microsoft.com/office/drawing/2014/main" id="{00000000-0008-0000-0000-00003E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68" name="Text Box 394360">
          <a:extLst>
            <a:ext uri="{FF2B5EF4-FFF2-40B4-BE49-F238E27FC236}">
              <a16:creationId xmlns="" xmlns:a16="http://schemas.microsoft.com/office/drawing/2014/main" id="{00000000-0008-0000-0000-00003F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69" name="Text Box 394744">
          <a:extLst>
            <a:ext uri="{FF2B5EF4-FFF2-40B4-BE49-F238E27FC236}">
              <a16:creationId xmlns="" xmlns:a16="http://schemas.microsoft.com/office/drawing/2014/main" id="{00000000-0008-0000-0000-000040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70" name="Text Box 394360">
          <a:extLst>
            <a:ext uri="{FF2B5EF4-FFF2-40B4-BE49-F238E27FC236}">
              <a16:creationId xmlns="" xmlns:a16="http://schemas.microsoft.com/office/drawing/2014/main" id="{00000000-0008-0000-0000-000041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71" name="Text Box 394744">
          <a:extLst>
            <a:ext uri="{FF2B5EF4-FFF2-40B4-BE49-F238E27FC236}">
              <a16:creationId xmlns="" xmlns:a16="http://schemas.microsoft.com/office/drawing/2014/main" id="{00000000-0008-0000-0000-000042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72" name="Text Box 394360">
          <a:extLst>
            <a:ext uri="{FF2B5EF4-FFF2-40B4-BE49-F238E27FC236}">
              <a16:creationId xmlns="" xmlns:a16="http://schemas.microsoft.com/office/drawing/2014/main" id="{00000000-0008-0000-0000-000043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73" name="Text Box 394744">
          <a:extLst>
            <a:ext uri="{FF2B5EF4-FFF2-40B4-BE49-F238E27FC236}">
              <a16:creationId xmlns="" xmlns:a16="http://schemas.microsoft.com/office/drawing/2014/main" id="{00000000-0008-0000-0000-000044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74" name="Text Box 394360">
          <a:extLst>
            <a:ext uri="{FF2B5EF4-FFF2-40B4-BE49-F238E27FC236}">
              <a16:creationId xmlns="" xmlns:a16="http://schemas.microsoft.com/office/drawing/2014/main" id="{00000000-0008-0000-0000-000045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75" name="Text Box 394744">
          <a:extLst>
            <a:ext uri="{FF2B5EF4-FFF2-40B4-BE49-F238E27FC236}">
              <a16:creationId xmlns="" xmlns:a16="http://schemas.microsoft.com/office/drawing/2014/main" id="{00000000-0008-0000-0000-000046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76" name="Text Box 394360">
          <a:extLst>
            <a:ext uri="{FF2B5EF4-FFF2-40B4-BE49-F238E27FC236}">
              <a16:creationId xmlns="" xmlns:a16="http://schemas.microsoft.com/office/drawing/2014/main" id="{00000000-0008-0000-0000-000047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77" name="Text Box 394744">
          <a:extLst>
            <a:ext uri="{FF2B5EF4-FFF2-40B4-BE49-F238E27FC236}">
              <a16:creationId xmlns="" xmlns:a16="http://schemas.microsoft.com/office/drawing/2014/main" id="{00000000-0008-0000-0000-000048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78" name="Text Box 394360">
          <a:extLst>
            <a:ext uri="{FF2B5EF4-FFF2-40B4-BE49-F238E27FC236}">
              <a16:creationId xmlns="" xmlns:a16="http://schemas.microsoft.com/office/drawing/2014/main" id="{00000000-0008-0000-0000-000049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79" name="Text Box 394744">
          <a:extLst>
            <a:ext uri="{FF2B5EF4-FFF2-40B4-BE49-F238E27FC236}">
              <a16:creationId xmlns="" xmlns:a16="http://schemas.microsoft.com/office/drawing/2014/main" id="{00000000-0008-0000-0000-00004A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80" name="Text Box 394360">
          <a:extLst>
            <a:ext uri="{FF2B5EF4-FFF2-40B4-BE49-F238E27FC236}">
              <a16:creationId xmlns="" xmlns:a16="http://schemas.microsoft.com/office/drawing/2014/main" id="{00000000-0008-0000-0000-00004B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81" name="Text Box 394744">
          <a:extLst>
            <a:ext uri="{FF2B5EF4-FFF2-40B4-BE49-F238E27FC236}">
              <a16:creationId xmlns="" xmlns:a16="http://schemas.microsoft.com/office/drawing/2014/main" id="{00000000-0008-0000-0000-00004C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82" name="Text Box 394360">
          <a:extLst>
            <a:ext uri="{FF2B5EF4-FFF2-40B4-BE49-F238E27FC236}">
              <a16:creationId xmlns="" xmlns:a16="http://schemas.microsoft.com/office/drawing/2014/main" id="{00000000-0008-0000-0000-00004D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83" name="Text Box 394744">
          <a:extLst>
            <a:ext uri="{FF2B5EF4-FFF2-40B4-BE49-F238E27FC236}">
              <a16:creationId xmlns="" xmlns:a16="http://schemas.microsoft.com/office/drawing/2014/main" id="{00000000-0008-0000-0000-00004E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84" name="Text Box 394360">
          <a:extLst>
            <a:ext uri="{FF2B5EF4-FFF2-40B4-BE49-F238E27FC236}">
              <a16:creationId xmlns="" xmlns:a16="http://schemas.microsoft.com/office/drawing/2014/main" id="{00000000-0008-0000-0000-00004F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85" name="Text Box 394744">
          <a:extLst>
            <a:ext uri="{FF2B5EF4-FFF2-40B4-BE49-F238E27FC236}">
              <a16:creationId xmlns="" xmlns:a16="http://schemas.microsoft.com/office/drawing/2014/main" id="{00000000-0008-0000-0000-000050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86" name="Text Box 394360">
          <a:extLst>
            <a:ext uri="{FF2B5EF4-FFF2-40B4-BE49-F238E27FC236}">
              <a16:creationId xmlns="" xmlns:a16="http://schemas.microsoft.com/office/drawing/2014/main" id="{00000000-0008-0000-0000-000051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87" name="Text Box 394744">
          <a:extLst>
            <a:ext uri="{FF2B5EF4-FFF2-40B4-BE49-F238E27FC236}">
              <a16:creationId xmlns="" xmlns:a16="http://schemas.microsoft.com/office/drawing/2014/main" id="{00000000-0008-0000-0000-000052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88" name="Text Box 394360">
          <a:extLst>
            <a:ext uri="{FF2B5EF4-FFF2-40B4-BE49-F238E27FC236}">
              <a16:creationId xmlns="" xmlns:a16="http://schemas.microsoft.com/office/drawing/2014/main" id="{00000000-0008-0000-0000-000053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89" name="Text Box 394744">
          <a:extLst>
            <a:ext uri="{FF2B5EF4-FFF2-40B4-BE49-F238E27FC236}">
              <a16:creationId xmlns="" xmlns:a16="http://schemas.microsoft.com/office/drawing/2014/main" id="{00000000-0008-0000-0000-000054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90" name="Text Box 394360">
          <a:extLst>
            <a:ext uri="{FF2B5EF4-FFF2-40B4-BE49-F238E27FC236}">
              <a16:creationId xmlns="" xmlns:a16="http://schemas.microsoft.com/office/drawing/2014/main" id="{00000000-0008-0000-0000-000055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91" name="Text Box 394744">
          <a:extLst>
            <a:ext uri="{FF2B5EF4-FFF2-40B4-BE49-F238E27FC236}">
              <a16:creationId xmlns="" xmlns:a16="http://schemas.microsoft.com/office/drawing/2014/main" id="{00000000-0008-0000-0000-000056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92" name="Text Box 394360">
          <a:extLst>
            <a:ext uri="{FF2B5EF4-FFF2-40B4-BE49-F238E27FC236}">
              <a16:creationId xmlns="" xmlns:a16="http://schemas.microsoft.com/office/drawing/2014/main" id="{00000000-0008-0000-0000-000057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193" name="Text Box 394744">
          <a:extLst>
            <a:ext uri="{FF2B5EF4-FFF2-40B4-BE49-F238E27FC236}">
              <a16:creationId xmlns="" xmlns:a16="http://schemas.microsoft.com/office/drawing/2014/main" id="{00000000-0008-0000-0000-000058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94" name="Text Box 394360">
          <a:extLst>
            <a:ext uri="{FF2B5EF4-FFF2-40B4-BE49-F238E27FC236}">
              <a16:creationId xmlns="" xmlns:a16="http://schemas.microsoft.com/office/drawing/2014/main" id="{00000000-0008-0000-0000-000059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95" name="Text Box 394744">
          <a:extLst>
            <a:ext uri="{FF2B5EF4-FFF2-40B4-BE49-F238E27FC236}">
              <a16:creationId xmlns="" xmlns:a16="http://schemas.microsoft.com/office/drawing/2014/main" id="{00000000-0008-0000-0000-00005A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96" name="Text Box 394360">
          <a:extLst>
            <a:ext uri="{FF2B5EF4-FFF2-40B4-BE49-F238E27FC236}">
              <a16:creationId xmlns="" xmlns:a16="http://schemas.microsoft.com/office/drawing/2014/main" id="{00000000-0008-0000-0000-00005B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97" name="Text Box 394744">
          <a:extLst>
            <a:ext uri="{FF2B5EF4-FFF2-40B4-BE49-F238E27FC236}">
              <a16:creationId xmlns="" xmlns:a16="http://schemas.microsoft.com/office/drawing/2014/main" id="{00000000-0008-0000-0000-00005C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98" name="Text Box 394360">
          <a:extLst>
            <a:ext uri="{FF2B5EF4-FFF2-40B4-BE49-F238E27FC236}">
              <a16:creationId xmlns="" xmlns:a16="http://schemas.microsoft.com/office/drawing/2014/main" id="{00000000-0008-0000-0000-00005D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199" name="Text Box 394744">
          <a:extLst>
            <a:ext uri="{FF2B5EF4-FFF2-40B4-BE49-F238E27FC236}">
              <a16:creationId xmlns="" xmlns:a16="http://schemas.microsoft.com/office/drawing/2014/main" id="{00000000-0008-0000-0000-00005E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00" name="Text Box 394360">
          <a:extLst>
            <a:ext uri="{FF2B5EF4-FFF2-40B4-BE49-F238E27FC236}">
              <a16:creationId xmlns="" xmlns:a16="http://schemas.microsoft.com/office/drawing/2014/main" id="{00000000-0008-0000-0000-00005F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01" name="Text Box 394744">
          <a:extLst>
            <a:ext uri="{FF2B5EF4-FFF2-40B4-BE49-F238E27FC236}">
              <a16:creationId xmlns="" xmlns:a16="http://schemas.microsoft.com/office/drawing/2014/main" id="{00000000-0008-0000-0000-000060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02" name="Text Box 394360">
          <a:extLst>
            <a:ext uri="{FF2B5EF4-FFF2-40B4-BE49-F238E27FC236}">
              <a16:creationId xmlns="" xmlns:a16="http://schemas.microsoft.com/office/drawing/2014/main" id="{00000000-0008-0000-0000-000061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03" name="Text Box 394744">
          <a:extLst>
            <a:ext uri="{FF2B5EF4-FFF2-40B4-BE49-F238E27FC236}">
              <a16:creationId xmlns="" xmlns:a16="http://schemas.microsoft.com/office/drawing/2014/main" id="{00000000-0008-0000-0000-000062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04" name="Text Box 394360">
          <a:extLst>
            <a:ext uri="{FF2B5EF4-FFF2-40B4-BE49-F238E27FC236}">
              <a16:creationId xmlns="" xmlns:a16="http://schemas.microsoft.com/office/drawing/2014/main" id="{00000000-0008-0000-0000-000063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05" name="Text Box 394744">
          <a:extLst>
            <a:ext uri="{FF2B5EF4-FFF2-40B4-BE49-F238E27FC236}">
              <a16:creationId xmlns="" xmlns:a16="http://schemas.microsoft.com/office/drawing/2014/main" id="{00000000-0008-0000-0000-000064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06" name="Text Box 394360">
          <a:extLst>
            <a:ext uri="{FF2B5EF4-FFF2-40B4-BE49-F238E27FC236}">
              <a16:creationId xmlns="" xmlns:a16="http://schemas.microsoft.com/office/drawing/2014/main" id="{00000000-0008-0000-0000-000065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07" name="Text Box 394744">
          <a:extLst>
            <a:ext uri="{FF2B5EF4-FFF2-40B4-BE49-F238E27FC236}">
              <a16:creationId xmlns="" xmlns:a16="http://schemas.microsoft.com/office/drawing/2014/main" id="{00000000-0008-0000-0000-000066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08" name="Text Box 394360">
          <a:extLst>
            <a:ext uri="{FF2B5EF4-FFF2-40B4-BE49-F238E27FC236}">
              <a16:creationId xmlns="" xmlns:a16="http://schemas.microsoft.com/office/drawing/2014/main" id="{00000000-0008-0000-0000-000067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09" name="Text Box 394744">
          <a:extLst>
            <a:ext uri="{FF2B5EF4-FFF2-40B4-BE49-F238E27FC236}">
              <a16:creationId xmlns="" xmlns:a16="http://schemas.microsoft.com/office/drawing/2014/main" id="{00000000-0008-0000-0000-000068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10" name="Text Box 394360">
          <a:extLst>
            <a:ext uri="{FF2B5EF4-FFF2-40B4-BE49-F238E27FC236}">
              <a16:creationId xmlns="" xmlns:a16="http://schemas.microsoft.com/office/drawing/2014/main" id="{00000000-0008-0000-0000-000069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11" name="Text Box 394744">
          <a:extLst>
            <a:ext uri="{FF2B5EF4-FFF2-40B4-BE49-F238E27FC236}">
              <a16:creationId xmlns="" xmlns:a16="http://schemas.microsoft.com/office/drawing/2014/main" id="{00000000-0008-0000-0000-00006A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12" name="Text Box 394360">
          <a:extLst>
            <a:ext uri="{FF2B5EF4-FFF2-40B4-BE49-F238E27FC236}">
              <a16:creationId xmlns="" xmlns:a16="http://schemas.microsoft.com/office/drawing/2014/main" id="{00000000-0008-0000-0000-00006B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13" name="Text Box 394744">
          <a:extLst>
            <a:ext uri="{FF2B5EF4-FFF2-40B4-BE49-F238E27FC236}">
              <a16:creationId xmlns="" xmlns:a16="http://schemas.microsoft.com/office/drawing/2014/main" id="{00000000-0008-0000-0000-00006C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14" name="Text Box 394360">
          <a:extLst>
            <a:ext uri="{FF2B5EF4-FFF2-40B4-BE49-F238E27FC236}">
              <a16:creationId xmlns="" xmlns:a16="http://schemas.microsoft.com/office/drawing/2014/main" id="{00000000-0008-0000-0000-00006D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15" name="Text Box 394744">
          <a:extLst>
            <a:ext uri="{FF2B5EF4-FFF2-40B4-BE49-F238E27FC236}">
              <a16:creationId xmlns="" xmlns:a16="http://schemas.microsoft.com/office/drawing/2014/main" id="{00000000-0008-0000-0000-00006E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16" name="Text Box 394360">
          <a:extLst>
            <a:ext uri="{FF2B5EF4-FFF2-40B4-BE49-F238E27FC236}">
              <a16:creationId xmlns="" xmlns:a16="http://schemas.microsoft.com/office/drawing/2014/main" id="{00000000-0008-0000-0000-00006F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17" name="Text Box 394744">
          <a:extLst>
            <a:ext uri="{FF2B5EF4-FFF2-40B4-BE49-F238E27FC236}">
              <a16:creationId xmlns="" xmlns:a16="http://schemas.microsoft.com/office/drawing/2014/main" id="{00000000-0008-0000-0000-000070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18" name="Text Box 394360">
          <a:extLst>
            <a:ext uri="{FF2B5EF4-FFF2-40B4-BE49-F238E27FC236}">
              <a16:creationId xmlns="" xmlns:a16="http://schemas.microsoft.com/office/drawing/2014/main" id="{00000000-0008-0000-0000-000071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19" name="Text Box 394744">
          <a:extLst>
            <a:ext uri="{FF2B5EF4-FFF2-40B4-BE49-F238E27FC236}">
              <a16:creationId xmlns="" xmlns:a16="http://schemas.microsoft.com/office/drawing/2014/main" id="{00000000-0008-0000-0000-000072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20" name="Text Box 394360">
          <a:extLst>
            <a:ext uri="{FF2B5EF4-FFF2-40B4-BE49-F238E27FC236}">
              <a16:creationId xmlns="" xmlns:a16="http://schemas.microsoft.com/office/drawing/2014/main" id="{00000000-0008-0000-0000-000073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21" name="Text Box 394744">
          <a:extLst>
            <a:ext uri="{FF2B5EF4-FFF2-40B4-BE49-F238E27FC236}">
              <a16:creationId xmlns="" xmlns:a16="http://schemas.microsoft.com/office/drawing/2014/main" id="{00000000-0008-0000-0000-000074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22" name="Text Box 394360">
          <a:extLst>
            <a:ext uri="{FF2B5EF4-FFF2-40B4-BE49-F238E27FC236}">
              <a16:creationId xmlns="" xmlns:a16="http://schemas.microsoft.com/office/drawing/2014/main" id="{00000000-0008-0000-0000-000075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23" name="Text Box 394744">
          <a:extLst>
            <a:ext uri="{FF2B5EF4-FFF2-40B4-BE49-F238E27FC236}">
              <a16:creationId xmlns="" xmlns:a16="http://schemas.microsoft.com/office/drawing/2014/main" id="{00000000-0008-0000-0000-000076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24" name="Text Box 394360">
          <a:extLst>
            <a:ext uri="{FF2B5EF4-FFF2-40B4-BE49-F238E27FC236}">
              <a16:creationId xmlns="" xmlns:a16="http://schemas.microsoft.com/office/drawing/2014/main" id="{00000000-0008-0000-0000-000077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25" name="Text Box 394744">
          <a:extLst>
            <a:ext uri="{FF2B5EF4-FFF2-40B4-BE49-F238E27FC236}">
              <a16:creationId xmlns="" xmlns:a16="http://schemas.microsoft.com/office/drawing/2014/main" id="{00000000-0008-0000-0000-000078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26" name="Text Box 394360">
          <a:extLst>
            <a:ext uri="{FF2B5EF4-FFF2-40B4-BE49-F238E27FC236}">
              <a16:creationId xmlns="" xmlns:a16="http://schemas.microsoft.com/office/drawing/2014/main" id="{00000000-0008-0000-0000-000079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27" name="Text Box 394744">
          <a:extLst>
            <a:ext uri="{FF2B5EF4-FFF2-40B4-BE49-F238E27FC236}">
              <a16:creationId xmlns="" xmlns:a16="http://schemas.microsoft.com/office/drawing/2014/main" id="{00000000-0008-0000-0000-00007A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28" name="Text Box 394360">
          <a:extLst>
            <a:ext uri="{FF2B5EF4-FFF2-40B4-BE49-F238E27FC236}">
              <a16:creationId xmlns="" xmlns:a16="http://schemas.microsoft.com/office/drawing/2014/main" id="{00000000-0008-0000-0000-00007B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29" name="Text Box 394744">
          <a:extLst>
            <a:ext uri="{FF2B5EF4-FFF2-40B4-BE49-F238E27FC236}">
              <a16:creationId xmlns="" xmlns:a16="http://schemas.microsoft.com/office/drawing/2014/main" id="{00000000-0008-0000-0000-00007C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30" name="Text Box 394360">
          <a:extLst>
            <a:ext uri="{FF2B5EF4-FFF2-40B4-BE49-F238E27FC236}">
              <a16:creationId xmlns="" xmlns:a16="http://schemas.microsoft.com/office/drawing/2014/main" id="{00000000-0008-0000-0000-00007D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31" name="Text Box 394744">
          <a:extLst>
            <a:ext uri="{FF2B5EF4-FFF2-40B4-BE49-F238E27FC236}">
              <a16:creationId xmlns="" xmlns:a16="http://schemas.microsoft.com/office/drawing/2014/main" id="{00000000-0008-0000-0000-00007E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32" name="Text Box 394360">
          <a:extLst>
            <a:ext uri="{FF2B5EF4-FFF2-40B4-BE49-F238E27FC236}">
              <a16:creationId xmlns="" xmlns:a16="http://schemas.microsoft.com/office/drawing/2014/main" id="{00000000-0008-0000-0000-00007F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33" name="Text Box 394744">
          <a:extLst>
            <a:ext uri="{FF2B5EF4-FFF2-40B4-BE49-F238E27FC236}">
              <a16:creationId xmlns="" xmlns:a16="http://schemas.microsoft.com/office/drawing/2014/main" id="{00000000-0008-0000-0000-000080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34" name="Text Box 394360">
          <a:extLst>
            <a:ext uri="{FF2B5EF4-FFF2-40B4-BE49-F238E27FC236}">
              <a16:creationId xmlns="" xmlns:a16="http://schemas.microsoft.com/office/drawing/2014/main" id="{00000000-0008-0000-0000-000081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35" name="Text Box 394744">
          <a:extLst>
            <a:ext uri="{FF2B5EF4-FFF2-40B4-BE49-F238E27FC236}">
              <a16:creationId xmlns="" xmlns:a16="http://schemas.microsoft.com/office/drawing/2014/main" id="{00000000-0008-0000-0000-000082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36" name="Text Box 39474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37" name="Text Box 394360">
          <a:extLst>
            <a:ext uri="{FF2B5EF4-FFF2-40B4-BE49-F238E27FC236}">
              <a16:creationId xmlns="" xmlns:a16="http://schemas.microsoft.com/office/drawing/2014/main" id="{00000000-0008-0000-0000-000084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38" name="Text Box 39474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39" name="Text Box 394360">
          <a:extLst>
            <a:ext uri="{FF2B5EF4-FFF2-40B4-BE49-F238E27FC236}">
              <a16:creationId xmlns="" xmlns:a16="http://schemas.microsoft.com/office/drawing/2014/main" id="{00000000-0008-0000-0000-000086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40" name="Text Box 39474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41" name="Text Box 394360">
          <a:extLst>
            <a:ext uri="{FF2B5EF4-FFF2-40B4-BE49-F238E27FC236}">
              <a16:creationId xmlns="" xmlns:a16="http://schemas.microsoft.com/office/drawing/2014/main" id="{00000000-0008-0000-0000-000088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42" name="Text Box 39474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43" name="Text Box 394360">
          <a:extLst>
            <a:ext uri="{FF2B5EF4-FFF2-40B4-BE49-F238E27FC236}">
              <a16:creationId xmlns="" xmlns:a16="http://schemas.microsoft.com/office/drawing/2014/main" id="{00000000-0008-0000-0000-00008A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44" name="Text Box 39474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45" name="Text Box 394360">
          <a:extLst>
            <a:ext uri="{FF2B5EF4-FFF2-40B4-BE49-F238E27FC236}">
              <a16:creationId xmlns="" xmlns:a16="http://schemas.microsoft.com/office/drawing/2014/main" id="{00000000-0008-0000-0000-00008C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46" name="Text Box 39474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47" name="Text Box 394360">
          <a:extLst>
            <a:ext uri="{FF2B5EF4-FFF2-40B4-BE49-F238E27FC236}">
              <a16:creationId xmlns="" xmlns:a16="http://schemas.microsoft.com/office/drawing/2014/main" id="{00000000-0008-0000-0000-00008E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48" name="Text Box 39474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49" name="Text Box 394360">
          <a:extLst>
            <a:ext uri="{FF2B5EF4-FFF2-40B4-BE49-F238E27FC236}">
              <a16:creationId xmlns="" xmlns:a16="http://schemas.microsoft.com/office/drawing/2014/main" id="{00000000-0008-0000-0000-000090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50" name="Text Box 39474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51" name="Text Box 394360">
          <a:extLst>
            <a:ext uri="{FF2B5EF4-FFF2-40B4-BE49-F238E27FC236}">
              <a16:creationId xmlns="" xmlns:a16="http://schemas.microsoft.com/office/drawing/2014/main" id="{00000000-0008-0000-0000-000092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52" name="Text Box 39474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53" name="Text Box 394360">
          <a:extLst>
            <a:ext uri="{FF2B5EF4-FFF2-40B4-BE49-F238E27FC236}">
              <a16:creationId xmlns="" xmlns:a16="http://schemas.microsoft.com/office/drawing/2014/main" id="{00000000-0008-0000-0000-000094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54" name="Text Box 39474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55" name="Text Box 394360">
          <a:extLst>
            <a:ext uri="{FF2B5EF4-FFF2-40B4-BE49-F238E27FC236}">
              <a16:creationId xmlns="" xmlns:a16="http://schemas.microsoft.com/office/drawing/2014/main" id="{00000000-0008-0000-0000-000096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56" name="Text Box 39474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57" name="Text Box 394360">
          <a:extLst>
            <a:ext uri="{FF2B5EF4-FFF2-40B4-BE49-F238E27FC236}">
              <a16:creationId xmlns="" xmlns:a16="http://schemas.microsoft.com/office/drawing/2014/main" id="{00000000-0008-0000-0000-000098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58" name="Text Box 39474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259" name="Text Box 394360">
          <a:extLst>
            <a:ext uri="{FF2B5EF4-FFF2-40B4-BE49-F238E27FC236}">
              <a16:creationId xmlns="" xmlns:a16="http://schemas.microsoft.com/office/drawing/2014/main" id="{00000000-0008-0000-0000-00009A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260" name="Text Box 394744">
          <a:extLst>
            <a:ext uri="{FF2B5EF4-FFF2-40B4-BE49-F238E27FC236}">
              <a16:creationId xmlns="" xmlns:a16="http://schemas.microsoft.com/office/drawing/2014/main" id="{00000000-0008-0000-0000-00009B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261" name="Text Box 394360">
          <a:extLst>
            <a:ext uri="{FF2B5EF4-FFF2-40B4-BE49-F238E27FC236}">
              <a16:creationId xmlns="" xmlns:a16="http://schemas.microsoft.com/office/drawing/2014/main" id="{00000000-0008-0000-0000-00009C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262" name="Text Box 394744">
          <a:extLst>
            <a:ext uri="{FF2B5EF4-FFF2-40B4-BE49-F238E27FC236}">
              <a16:creationId xmlns="" xmlns:a16="http://schemas.microsoft.com/office/drawing/2014/main" id="{00000000-0008-0000-0000-00009D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263" name="Text Box 394360">
          <a:extLst>
            <a:ext uri="{FF2B5EF4-FFF2-40B4-BE49-F238E27FC236}">
              <a16:creationId xmlns="" xmlns:a16="http://schemas.microsoft.com/office/drawing/2014/main" id="{00000000-0008-0000-0000-00009E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264" name="Text Box 394744">
          <a:extLst>
            <a:ext uri="{FF2B5EF4-FFF2-40B4-BE49-F238E27FC236}">
              <a16:creationId xmlns="" xmlns:a16="http://schemas.microsoft.com/office/drawing/2014/main" id="{00000000-0008-0000-0000-00009F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65" name="Text Box 394360">
          <a:extLst>
            <a:ext uri="{FF2B5EF4-FFF2-40B4-BE49-F238E27FC236}">
              <a16:creationId xmlns="" xmlns:a16="http://schemas.microsoft.com/office/drawing/2014/main" id="{00000000-0008-0000-0000-0000A0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66" name="Text Box 394744">
          <a:extLst>
            <a:ext uri="{FF2B5EF4-FFF2-40B4-BE49-F238E27FC236}">
              <a16:creationId xmlns="" xmlns:a16="http://schemas.microsoft.com/office/drawing/2014/main" id="{00000000-0008-0000-0000-0000A1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67" name="Text Box 394360">
          <a:extLst>
            <a:ext uri="{FF2B5EF4-FFF2-40B4-BE49-F238E27FC236}">
              <a16:creationId xmlns="" xmlns:a16="http://schemas.microsoft.com/office/drawing/2014/main" id="{00000000-0008-0000-0000-0000A2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68" name="Text Box 394744">
          <a:extLst>
            <a:ext uri="{FF2B5EF4-FFF2-40B4-BE49-F238E27FC236}">
              <a16:creationId xmlns="" xmlns:a16="http://schemas.microsoft.com/office/drawing/2014/main" id="{00000000-0008-0000-0000-0000A3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69" name="Text Box 394360">
          <a:extLst>
            <a:ext uri="{FF2B5EF4-FFF2-40B4-BE49-F238E27FC236}">
              <a16:creationId xmlns="" xmlns:a16="http://schemas.microsoft.com/office/drawing/2014/main" id="{00000000-0008-0000-0000-0000A4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70" name="Text Box 394744">
          <a:extLst>
            <a:ext uri="{FF2B5EF4-FFF2-40B4-BE49-F238E27FC236}">
              <a16:creationId xmlns="" xmlns:a16="http://schemas.microsoft.com/office/drawing/2014/main" id="{00000000-0008-0000-0000-0000A5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71" name="Text Box 394360">
          <a:extLst>
            <a:ext uri="{FF2B5EF4-FFF2-40B4-BE49-F238E27FC236}">
              <a16:creationId xmlns="" xmlns:a16="http://schemas.microsoft.com/office/drawing/2014/main" id="{00000000-0008-0000-0000-0000A6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72" name="Text Box 394744">
          <a:extLst>
            <a:ext uri="{FF2B5EF4-FFF2-40B4-BE49-F238E27FC236}">
              <a16:creationId xmlns="" xmlns:a16="http://schemas.microsoft.com/office/drawing/2014/main" id="{00000000-0008-0000-0000-0000A7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73" name="Text Box 394360">
          <a:extLst>
            <a:ext uri="{FF2B5EF4-FFF2-40B4-BE49-F238E27FC236}">
              <a16:creationId xmlns="" xmlns:a16="http://schemas.microsoft.com/office/drawing/2014/main" id="{00000000-0008-0000-0000-0000A8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74" name="Text Box 394744">
          <a:extLst>
            <a:ext uri="{FF2B5EF4-FFF2-40B4-BE49-F238E27FC236}">
              <a16:creationId xmlns="" xmlns:a16="http://schemas.microsoft.com/office/drawing/2014/main" id="{00000000-0008-0000-0000-0000A9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75" name="Text Box 394360">
          <a:extLst>
            <a:ext uri="{FF2B5EF4-FFF2-40B4-BE49-F238E27FC236}">
              <a16:creationId xmlns="" xmlns:a16="http://schemas.microsoft.com/office/drawing/2014/main" id="{00000000-0008-0000-0000-0000AA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76" name="Text Box 394744">
          <a:extLst>
            <a:ext uri="{FF2B5EF4-FFF2-40B4-BE49-F238E27FC236}">
              <a16:creationId xmlns="" xmlns:a16="http://schemas.microsoft.com/office/drawing/2014/main" id="{00000000-0008-0000-0000-0000AB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77" name="Text Box 394360">
          <a:extLst>
            <a:ext uri="{FF2B5EF4-FFF2-40B4-BE49-F238E27FC236}">
              <a16:creationId xmlns="" xmlns:a16="http://schemas.microsoft.com/office/drawing/2014/main" id="{00000000-0008-0000-0000-0000AC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78" name="Text Box 394744">
          <a:extLst>
            <a:ext uri="{FF2B5EF4-FFF2-40B4-BE49-F238E27FC236}">
              <a16:creationId xmlns="" xmlns:a16="http://schemas.microsoft.com/office/drawing/2014/main" id="{00000000-0008-0000-0000-0000AD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79" name="Text Box 394360">
          <a:extLst>
            <a:ext uri="{FF2B5EF4-FFF2-40B4-BE49-F238E27FC236}">
              <a16:creationId xmlns="" xmlns:a16="http://schemas.microsoft.com/office/drawing/2014/main" id="{00000000-0008-0000-0000-0000AE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80" name="Text Box 394744">
          <a:extLst>
            <a:ext uri="{FF2B5EF4-FFF2-40B4-BE49-F238E27FC236}">
              <a16:creationId xmlns="" xmlns:a16="http://schemas.microsoft.com/office/drawing/2014/main" id="{00000000-0008-0000-0000-0000AF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81" name="Text Box 394360">
          <a:extLst>
            <a:ext uri="{FF2B5EF4-FFF2-40B4-BE49-F238E27FC236}">
              <a16:creationId xmlns="" xmlns:a16="http://schemas.microsoft.com/office/drawing/2014/main" id="{00000000-0008-0000-0000-0000B0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82" name="Text Box 394744">
          <a:extLst>
            <a:ext uri="{FF2B5EF4-FFF2-40B4-BE49-F238E27FC236}">
              <a16:creationId xmlns="" xmlns:a16="http://schemas.microsoft.com/office/drawing/2014/main" id="{00000000-0008-0000-0000-0000B1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83" name="Text Box 394360">
          <a:extLst>
            <a:ext uri="{FF2B5EF4-FFF2-40B4-BE49-F238E27FC236}">
              <a16:creationId xmlns="" xmlns:a16="http://schemas.microsoft.com/office/drawing/2014/main" id="{00000000-0008-0000-0000-0000B2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84" name="Text Box 394744">
          <a:extLst>
            <a:ext uri="{FF2B5EF4-FFF2-40B4-BE49-F238E27FC236}">
              <a16:creationId xmlns="" xmlns:a16="http://schemas.microsoft.com/office/drawing/2014/main" id="{00000000-0008-0000-0000-0000B3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85" name="Text Box 394360">
          <a:extLst>
            <a:ext uri="{FF2B5EF4-FFF2-40B4-BE49-F238E27FC236}">
              <a16:creationId xmlns="" xmlns:a16="http://schemas.microsoft.com/office/drawing/2014/main" id="{00000000-0008-0000-0000-0000B4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86" name="Text Box 394744">
          <a:extLst>
            <a:ext uri="{FF2B5EF4-FFF2-40B4-BE49-F238E27FC236}">
              <a16:creationId xmlns="" xmlns:a16="http://schemas.microsoft.com/office/drawing/2014/main" id="{00000000-0008-0000-0000-0000B5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87" name="Text Box 394360">
          <a:extLst>
            <a:ext uri="{FF2B5EF4-FFF2-40B4-BE49-F238E27FC236}">
              <a16:creationId xmlns="" xmlns:a16="http://schemas.microsoft.com/office/drawing/2014/main" id="{00000000-0008-0000-0000-0000B6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88" name="Text Box 394744">
          <a:extLst>
            <a:ext uri="{FF2B5EF4-FFF2-40B4-BE49-F238E27FC236}">
              <a16:creationId xmlns="" xmlns:a16="http://schemas.microsoft.com/office/drawing/2014/main" id="{00000000-0008-0000-0000-0000B7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89" name="Text Box 394360">
          <a:extLst>
            <a:ext uri="{FF2B5EF4-FFF2-40B4-BE49-F238E27FC236}">
              <a16:creationId xmlns="" xmlns:a16="http://schemas.microsoft.com/office/drawing/2014/main" id="{00000000-0008-0000-0000-0000B8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90" name="Text Box 394744">
          <a:extLst>
            <a:ext uri="{FF2B5EF4-FFF2-40B4-BE49-F238E27FC236}">
              <a16:creationId xmlns="" xmlns:a16="http://schemas.microsoft.com/office/drawing/2014/main" id="{00000000-0008-0000-0000-0000B9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91" name="Text Box 394360">
          <a:extLst>
            <a:ext uri="{FF2B5EF4-FFF2-40B4-BE49-F238E27FC236}">
              <a16:creationId xmlns="" xmlns:a16="http://schemas.microsoft.com/office/drawing/2014/main" id="{00000000-0008-0000-0000-0000BA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92" name="Text Box 394744">
          <a:extLst>
            <a:ext uri="{FF2B5EF4-FFF2-40B4-BE49-F238E27FC236}">
              <a16:creationId xmlns="" xmlns:a16="http://schemas.microsoft.com/office/drawing/2014/main" id="{00000000-0008-0000-0000-0000BB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93" name="Text Box 394360">
          <a:extLst>
            <a:ext uri="{FF2B5EF4-FFF2-40B4-BE49-F238E27FC236}">
              <a16:creationId xmlns="" xmlns:a16="http://schemas.microsoft.com/office/drawing/2014/main" id="{00000000-0008-0000-0000-0000BC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294" name="Text Box 394744">
          <a:extLst>
            <a:ext uri="{FF2B5EF4-FFF2-40B4-BE49-F238E27FC236}">
              <a16:creationId xmlns="" xmlns:a16="http://schemas.microsoft.com/office/drawing/2014/main" id="{00000000-0008-0000-0000-0000BD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95" name="Text Box 394360">
          <a:extLst>
            <a:ext uri="{FF2B5EF4-FFF2-40B4-BE49-F238E27FC236}">
              <a16:creationId xmlns="" xmlns:a16="http://schemas.microsoft.com/office/drawing/2014/main" id="{00000000-0008-0000-0000-0000BE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96" name="Text Box 394744">
          <a:extLst>
            <a:ext uri="{FF2B5EF4-FFF2-40B4-BE49-F238E27FC236}">
              <a16:creationId xmlns="" xmlns:a16="http://schemas.microsoft.com/office/drawing/2014/main" id="{00000000-0008-0000-0000-0000BF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97" name="Text Box 394360">
          <a:extLst>
            <a:ext uri="{FF2B5EF4-FFF2-40B4-BE49-F238E27FC236}">
              <a16:creationId xmlns="" xmlns:a16="http://schemas.microsoft.com/office/drawing/2014/main" id="{00000000-0008-0000-0000-0000C0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98" name="Text Box 394744">
          <a:extLst>
            <a:ext uri="{FF2B5EF4-FFF2-40B4-BE49-F238E27FC236}">
              <a16:creationId xmlns="" xmlns:a16="http://schemas.microsoft.com/office/drawing/2014/main" id="{00000000-0008-0000-0000-0000C1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299" name="Text Box 394360">
          <a:extLst>
            <a:ext uri="{FF2B5EF4-FFF2-40B4-BE49-F238E27FC236}">
              <a16:creationId xmlns="" xmlns:a16="http://schemas.microsoft.com/office/drawing/2014/main" id="{00000000-0008-0000-0000-0000C2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00" name="Text Box 394744">
          <a:extLst>
            <a:ext uri="{FF2B5EF4-FFF2-40B4-BE49-F238E27FC236}">
              <a16:creationId xmlns="" xmlns:a16="http://schemas.microsoft.com/office/drawing/2014/main" id="{00000000-0008-0000-0000-0000C3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01" name="Text Box 394360">
          <a:extLst>
            <a:ext uri="{FF2B5EF4-FFF2-40B4-BE49-F238E27FC236}">
              <a16:creationId xmlns="" xmlns:a16="http://schemas.microsoft.com/office/drawing/2014/main" id="{00000000-0008-0000-0000-0000C4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02" name="Text Box 394744">
          <a:extLst>
            <a:ext uri="{FF2B5EF4-FFF2-40B4-BE49-F238E27FC236}">
              <a16:creationId xmlns="" xmlns:a16="http://schemas.microsoft.com/office/drawing/2014/main" id="{00000000-0008-0000-0000-0000C5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03" name="Text Box 394360">
          <a:extLst>
            <a:ext uri="{FF2B5EF4-FFF2-40B4-BE49-F238E27FC236}">
              <a16:creationId xmlns="" xmlns:a16="http://schemas.microsoft.com/office/drawing/2014/main" id="{00000000-0008-0000-0000-0000C6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04" name="Text Box 394744">
          <a:extLst>
            <a:ext uri="{FF2B5EF4-FFF2-40B4-BE49-F238E27FC236}">
              <a16:creationId xmlns="" xmlns:a16="http://schemas.microsoft.com/office/drawing/2014/main" id="{00000000-0008-0000-0000-0000C7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05" name="Text Box 394360">
          <a:extLst>
            <a:ext uri="{FF2B5EF4-FFF2-40B4-BE49-F238E27FC236}">
              <a16:creationId xmlns="" xmlns:a16="http://schemas.microsoft.com/office/drawing/2014/main" id="{00000000-0008-0000-0000-0000C8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06" name="Text Box 394744">
          <a:extLst>
            <a:ext uri="{FF2B5EF4-FFF2-40B4-BE49-F238E27FC236}">
              <a16:creationId xmlns="" xmlns:a16="http://schemas.microsoft.com/office/drawing/2014/main" id="{00000000-0008-0000-0000-0000C9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07" name="Text Box 394360">
          <a:extLst>
            <a:ext uri="{FF2B5EF4-FFF2-40B4-BE49-F238E27FC236}">
              <a16:creationId xmlns="" xmlns:a16="http://schemas.microsoft.com/office/drawing/2014/main" id="{00000000-0008-0000-0000-0000CA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08" name="Text Box 394744">
          <a:extLst>
            <a:ext uri="{FF2B5EF4-FFF2-40B4-BE49-F238E27FC236}">
              <a16:creationId xmlns="" xmlns:a16="http://schemas.microsoft.com/office/drawing/2014/main" id="{00000000-0008-0000-0000-0000CB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09" name="Text Box 394360">
          <a:extLst>
            <a:ext uri="{FF2B5EF4-FFF2-40B4-BE49-F238E27FC236}">
              <a16:creationId xmlns="" xmlns:a16="http://schemas.microsoft.com/office/drawing/2014/main" id="{00000000-0008-0000-0000-0000CC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10" name="Text Box 394744">
          <a:extLst>
            <a:ext uri="{FF2B5EF4-FFF2-40B4-BE49-F238E27FC236}">
              <a16:creationId xmlns="" xmlns:a16="http://schemas.microsoft.com/office/drawing/2014/main" id="{00000000-0008-0000-0000-0000CD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11" name="Text Box 394360">
          <a:extLst>
            <a:ext uri="{FF2B5EF4-FFF2-40B4-BE49-F238E27FC236}">
              <a16:creationId xmlns="" xmlns:a16="http://schemas.microsoft.com/office/drawing/2014/main" id="{00000000-0008-0000-0000-0000CE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12" name="Text Box 394744">
          <a:extLst>
            <a:ext uri="{FF2B5EF4-FFF2-40B4-BE49-F238E27FC236}">
              <a16:creationId xmlns="" xmlns:a16="http://schemas.microsoft.com/office/drawing/2014/main" id="{00000000-0008-0000-0000-0000CF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13" name="Text Box 394360">
          <a:extLst>
            <a:ext uri="{FF2B5EF4-FFF2-40B4-BE49-F238E27FC236}">
              <a16:creationId xmlns="" xmlns:a16="http://schemas.microsoft.com/office/drawing/2014/main" id="{00000000-0008-0000-0000-0000D0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14" name="Text Box 394744">
          <a:extLst>
            <a:ext uri="{FF2B5EF4-FFF2-40B4-BE49-F238E27FC236}">
              <a16:creationId xmlns="" xmlns:a16="http://schemas.microsoft.com/office/drawing/2014/main" id="{00000000-0008-0000-0000-0000D1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15" name="Text Box 394360">
          <a:extLst>
            <a:ext uri="{FF2B5EF4-FFF2-40B4-BE49-F238E27FC236}">
              <a16:creationId xmlns="" xmlns:a16="http://schemas.microsoft.com/office/drawing/2014/main" id="{00000000-0008-0000-0000-0000D2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16" name="Text Box 394744">
          <a:extLst>
            <a:ext uri="{FF2B5EF4-FFF2-40B4-BE49-F238E27FC236}">
              <a16:creationId xmlns="" xmlns:a16="http://schemas.microsoft.com/office/drawing/2014/main" id="{00000000-0008-0000-0000-0000D3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17" name="Text Box 394360">
          <a:extLst>
            <a:ext uri="{FF2B5EF4-FFF2-40B4-BE49-F238E27FC236}">
              <a16:creationId xmlns="" xmlns:a16="http://schemas.microsoft.com/office/drawing/2014/main" id="{00000000-0008-0000-0000-0000D4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18" name="Text Box 394744">
          <a:extLst>
            <a:ext uri="{FF2B5EF4-FFF2-40B4-BE49-F238E27FC236}">
              <a16:creationId xmlns="" xmlns:a16="http://schemas.microsoft.com/office/drawing/2014/main" id="{00000000-0008-0000-0000-0000D5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19" name="Text Box 394360">
          <a:extLst>
            <a:ext uri="{FF2B5EF4-FFF2-40B4-BE49-F238E27FC236}">
              <a16:creationId xmlns="" xmlns:a16="http://schemas.microsoft.com/office/drawing/2014/main" id="{00000000-0008-0000-0000-0000D6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20" name="Text Box 394744">
          <a:extLst>
            <a:ext uri="{FF2B5EF4-FFF2-40B4-BE49-F238E27FC236}">
              <a16:creationId xmlns="" xmlns:a16="http://schemas.microsoft.com/office/drawing/2014/main" id="{00000000-0008-0000-0000-0000D7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21" name="Text Box 394360">
          <a:extLst>
            <a:ext uri="{FF2B5EF4-FFF2-40B4-BE49-F238E27FC236}">
              <a16:creationId xmlns="" xmlns:a16="http://schemas.microsoft.com/office/drawing/2014/main" id="{00000000-0008-0000-0000-0000D8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22" name="Text Box 394744">
          <a:extLst>
            <a:ext uri="{FF2B5EF4-FFF2-40B4-BE49-F238E27FC236}">
              <a16:creationId xmlns="" xmlns:a16="http://schemas.microsoft.com/office/drawing/2014/main" id="{00000000-0008-0000-0000-0000D9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23" name="Text Box 394360">
          <a:extLst>
            <a:ext uri="{FF2B5EF4-FFF2-40B4-BE49-F238E27FC236}">
              <a16:creationId xmlns="" xmlns:a16="http://schemas.microsoft.com/office/drawing/2014/main" id="{00000000-0008-0000-0000-0000DA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24" name="Text Box 394744">
          <a:extLst>
            <a:ext uri="{FF2B5EF4-FFF2-40B4-BE49-F238E27FC236}">
              <a16:creationId xmlns="" xmlns:a16="http://schemas.microsoft.com/office/drawing/2014/main" id="{00000000-0008-0000-0000-0000DB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25" name="Text Box 394360">
          <a:extLst>
            <a:ext uri="{FF2B5EF4-FFF2-40B4-BE49-F238E27FC236}">
              <a16:creationId xmlns="" xmlns:a16="http://schemas.microsoft.com/office/drawing/2014/main" id="{00000000-0008-0000-0000-0000DC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26" name="Text Box 394744">
          <a:extLst>
            <a:ext uri="{FF2B5EF4-FFF2-40B4-BE49-F238E27FC236}">
              <a16:creationId xmlns="" xmlns:a16="http://schemas.microsoft.com/office/drawing/2014/main" id="{00000000-0008-0000-0000-0000DD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27" name="Text Box 394360">
          <a:extLst>
            <a:ext uri="{FF2B5EF4-FFF2-40B4-BE49-F238E27FC236}">
              <a16:creationId xmlns="" xmlns:a16="http://schemas.microsoft.com/office/drawing/2014/main" id="{00000000-0008-0000-0000-0000DE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28" name="Text Box 394744">
          <a:extLst>
            <a:ext uri="{FF2B5EF4-FFF2-40B4-BE49-F238E27FC236}">
              <a16:creationId xmlns="" xmlns:a16="http://schemas.microsoft.com/office/drawing/2014/main" id="{00000000-0008-0000-0000-0000DF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29" name="Text Box 394360">
          <a:extLst>
            <a:ext uri="{FF2B5EF4-FFF2-40B4-BE49-F238E27FC236}">
              <a16:creationId xmlns="" xmlns:a16="http://schemas.microsoft.com/office/drawing/2014/main" id="{00000000-0008-0000-0000-0000E0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30" name="Text Box 394744">
          <a:extLst>
            <a:ext uri="{FF2B5EF4-FFF2-40B4-BE49-F238E27FC236}">
              <a16:creationId xmlns="" xmlns:a16="http://schemas.microsoft.com/office/drawing/2014/main" id="{00000000-0008-0000-0000-0000E1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31" name="Text Box 394360">
          <a:extLst>
            <a:ext uri="{FF2B5EF4-FFF2-40B4-BE49-F238E27FC236}">
              <a16:creationId xmlns="" xmlns:a16="http://schemas.microsoft.com/office/drawing/2014/main" id="{00000000-0008-0000-0000-0000E2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32" name="Text Box 394744">
          <a:extLst>
            <a:ext uri="{FF2B5EF4-FFF2-40B4-BE49-F238E27FC236}">
              <a16:creationId xmlns="" xmlns:a16="http://schemas.microsoft.com/office/drawing/2014/main" id="{00000000-0008-0000-0000-0000E3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33" name="Text Box 394360">
          <a:extLst>
            <a:ext uri="{FF2B5EF4-FFF2-40B4-BE49-F238E27FC236}">
              <a16:creationId xmlns="" xmlns:a16="http://schemas.microsoft.com/office/drawing/2014/main" id="{00000000-0008-0000-0000-0000E4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34" name="Text Box 394744">
          <a:extLst>
            <a:ext uri="{FF2B5EF4-FFF2-40B4-BE49-F238E27FC236}">
              <a16:creationId xmlns="" xmlns:a16="http://schemas.microsoft.com/office/drawing/2014/main" id="{00000000-0008-0000-0000-0000E5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35" name="Text Box 394360">
          <a:extLst>
            <a:ext uri="{FF2B5EF4-FFF2-40B4-BE49-F238E27FC236}">
              <a16:creationId xmlns="" xmlns:a16="http://schemas.microsoft.com/office/drawing/2014/main" id="{00000000-0008-0000-0000-0000E6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36" name="Text Box 394744">
          <a:extLst>
            <a:ext uri="{FF2B5EF4-FFF2-40B4-BE49-F238E27FC236}">
              <a16:creationId xmlns="" xmlns:a16="http://schemas.microsoft.com/office/drawing/2014/main" id="{00000000-0008-0000-0000-0000E7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337" name="Text Box 394360">
          <a:extLst>
            <a:ext uri="{FF2B5EF4-FFF2-40B4-BE49-F238E27FC236}">
              <a16:creationId xmlns="" xmlns:a16="http://schemas.microsoft.com/office/drawing/2014/main" id="{00000000-0008-0000-0000-0000E8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338" name="Text Box 394744">
          <a:extLst>
            <a:ext uri="{FF2B5EF4-FFF2-40B4-BE49-F238E27FC236}">
              <a16:creationId xmlns="" xmlns:a16="http://schemas.microsoft.com/office/drawing/2014/main" id="{00000000-0008-0000-0000-0000E9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339" name="Text Box 394360">
          <a:extLst>
            <a:ext uri="{FF2B5EF4-FFF2-40B4-BE49-F238E27FC236}">
              <a16:creationId xmlns="" xmlns:a16="http://schemas.microsoft.com/office/drawing/2014/main" id="{00000000-0008-0000-0000-0000EA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340" name="Text Box 394744">
          <a:extLst>
            <a:ext uri="{FF2B5EF4-FFF2-40B4-BE49-F238E27FC236}">
              <a16:creationId xmlns="" xmlns:a16="http://schemas.microsoft.com/office/drawing/2014/main" id="{00000000-0008-0000-0000-0000EB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341" name="Text Box 394360">
          <a:extLst>
            <a:ext uri="{FF2B5EF4-FFF2-40B4-BE49-F238E27FC236}">
              <a16:creationId xmlns="" xmlns:a16="http://schemas.microsoft.com/office/drawing/2014/main" id="{00000000-0008-0000-0000-0000EC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342" name="Text Box 394744">
          <a:extLst>
            <a:ext uri="{FF2B5EF4-FFF2-40B4-BE49-F238E27FC236}">
              <a16:creationId xmlns="" xmlns:a16="http://schemas.microsoft.com/office/drawing/2014/main" id="{00000000-0008-0000-0000-0000ED02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43" name="Text Box 394360">
          <a:extLst>
            <a:ext uri="{FF2B5EF4-FFF2-40B4-BE49-F238E27FC236}">
              <a16:creationId xmlns="" xmlns:a16="http://schemas.microsoft.com/office/drawing/2014/main" id="{00000000-0008-0000-0000-0000EE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44" name="Text Box 394744">
          <a:extLst>
            <a:ext uri="{FF2B5EF4-FFF2-40B4-BE49-F238E27FC236}">
              <a16:creationId xmlns="" xmlns:a16="http://schemas.microsoft.com/office/drawing/2014/main" id="{00000000-0008-0000-0000-0000EF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45" name="Text Box 394360">
          <a:extLst>
            <a:ext uri="{FF2B5EF4-FFF2-40B4-BE49-F238E27FC236}">
              <a16:creationId xmlns="" xmlns:a16="http://schemas.microsoft.com/office/drawing/2014/main" id="{00000000-0008-0000-0000-0000F0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46" name="Text Box 394744">
          <a:extLst>
            <a:ext uri="{FF2B5EF4-FFF2-40B4-BE49-F238E27FC236}">
              <a16:creationId xmlns="" xmlns:a16="http://schemas.microsoft.com/office/drawing/2014/main" id="{00000000-0008-0000-0000-0000F1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47" name="Text Box 394360">
          <a:extLst>
            <a:ext uri="{FF2B5EF4-FFF2-40B4-BE49-F238E27FC236}">
              <a16:creationId xmlns="" xmlns:a16="http://schemas.microsoft.com/office/drawing/2014/main" id="{00000000-0008-0000-0000-0000F2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48" name="Text Box 394744">
          <a:extLst>
            <a:ext uri="{FF2B5EF4-FFF2-40B4-BE49-F238E27FC236}">
              <a16:creationId xmlns="" xmlns:a16="http://schemas.microsoft.com/office/drawing/2014/main" id="{00000000-0008-0000-0000-0000F3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49" name="Text Box 394360">
          <a:extLst>
            <a:ext uri="{FF2B5EF4-FFF2-40B4-BE49-F238E27FC236}">
              <a16:creationId xmlns="" xmlns:a16="http://schemas.microsoft.com/office/drawing/2014/main" id="{00000000-0008-0000-0000-0000F4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50" name="Text Box 394744">
          <a:extLst>
            <a:ext uri="{FF2B5EF4-FFF2-40B4-BE49-F238E27FC236}">
              <a16:creationId xmlns="" xmlns:a16="http://schemas.microsoft.com/office/drawing/2014/main" id="{00000000-0008-0000-0000-0000F5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51" name="Text Box 394360">
          <a:extLst>
            <a:ext uri="{FF2B5EF4-FFF2-40B4-BE49-F238E27FC236}">
              <a16:creationId xmlns="" xmlns:a16="http://schemas.microsoft.com/office/drawing/2014/main" id="{00000000-0008-0000-0000-0000F6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52" name="Text Box 394744">
          <a:extLst>
            <a:ext uri="{FF2B5EF4-FFF2-40B4-BE49-F238E27FC236}">
              <a16:creationId xmlns="" xmlns:a16="http://schemas.microsoft.com/office/drawing/2014/main" id="{00000000-0008-0000-0000-0000F7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53" name="Text Box 394360">
          <a:extLst>
            <a:ext uri="{FF2B5EF4-FFF2-40B4-BE49-F238E27FC236}">
              <a16:creationId xmlns="" xmlns:a16="http://schemas.microsoft.com/office/drawing/2014/main" id="{00000000-0008-0000-0000-0000F8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54" name="Text Box 394744">
          <a:extLst>
            <a:ext uri="{FF2B5EF4-FFF2-40B4-BE49-F238E27FC236}">
              <a16:creationId xmlns="" xmlns:a16="http://schemas.microsoft.com/office/drawing/2014/main" id="{00000000-0008-0000-0000-0000F902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55" name="Text Box 394360">
          <a:extLst>
            <a:ext uri="{FF2B5EF4-FFF2-40B4-BE49-F238E27FC236}">
              <a16:creationId xmlns="" xmlns:a16="http://schemas.microsoft.com/office/drawing/2014/main" id="{00000000-0008-0000-0000-0000FA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56" name="Text Box 394744">
          <a:extLst>
            <a:ext uri="{FF2B5EF4-FFF2-40B4-BE49-F238E27FC236}">
              <a16:creationId xmlns="" xmlns:a16="http://schemas.microsoft.com/office/drawing/2014/main" id="{00000000-0008-0000-0000-0000FB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57" name="Text Box 394360">
          <a:extLst>
            <a:ext uri="{FF2B5EF4-FFF2-40B4-BE49-F238E27FC236}">
              <a16:creationId xmlns="" xmlns:a16="http://schemas.microsoft.com/office/drawing/2014/main" id="{00000000-0008-0000-0000-0000FC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58" name="Text Box 394744">
          <a:extLst>
            <a:ext uri="{FF2B5EF4-FFF2-40B4-BE49-F238E27FC236}">
              <a16:creationId xmlns="" xmlns:a16="http://schemas.microsoft.com/office/drawing/2014/main" id="{00000000-0008-0000-0000-0000FD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59" name="Text Box 394360">
          <a:extLst>
            <a:ext uri="{FF2B5EF4-FFF2-40B4-BE49-F238E27FC236}">
              <a16:creationId xmlns="" xmlns:a16="http://schemas.microsoft.com/office/drawing/2014/main" id="{00000000-0008-0000-0000-0000FE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60" name="Text Box 394744">
          <a:extLst>
            <a:ext uri="{FF2B5EF4-FFF2-40B4-BE49-F238E27FC236}">
              <a16:creationId xmlns="" xmlns:a16="http://schemas.microsoft.com/office/drawing/2014/main" id="{00000000-0008-0000-0000-0000FF02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61" name="Text Box 394360">
          <a:extLst>
            <a:ext uri="{FF2B5EF4-FFF2-40B4-BE49-F238E27FC236}">
              <a16:creationId xmlns="" xmlns:a16="http://schemas.microsoft.com/office/drawing/2014/main" id="{00000000-0008-0000-0000-000000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62" name="Text Box 394744">
          <a:extLst>
            <a:ext uri="{FF2B5EF4-FFF2-40B4-BE49-F238E27FC236}">
              <a16:creationId xmlns="" xmlns:a16="http://schemas.microsoft.com/office/drawing/2014/main" id="{00000000-0008-0000-0000-000001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63" name="Text Box 394360">
          <a:extLst>
            <a:ext uri="{FF2B5EF4-FFF2-40B4-BE49-F238E27FC236}">
              <a16:creationId xmlns="" xmlns:a16="http://schemas.microsoft.com/office/drawing/2014/main" id="{00000000-0008-0000-0000-000002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64" name="Text Box 394744">
          <a:extLst>
            <a:ext uri="{FF2B5EF4-FFF2-40B4-BE49-F238E27FC236}">
              <a16:creationId xmlns="" xmlns:a16="http://schemas.microsoft.com/office/drawing/2014/main" id="{00000000-0008-0000-0000-000003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65" name="Text Box 394360">
          <a:extLst>
            <a:ext uri="{FF2B5EF4-FFF2-40B4-BE49-F238E27FC236}">
              <a16:creationId xmlns="" xmlns:a16="http://schemas.microsoft.com/office/drawing/2014/main" id="{00000000-0008-0000-0000-000004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66" name="Text Box 394744">
          <a:extLst>
            <a:ext uri="{FF2B5EF4-FFF2-40B4-BE49-F238E27FC236}">
              <a16:creationId xmlns="" xmlns:a16="http://schemas.microsoft.com/office/drawing/2014/main" id="{00000000-0008-0000-0000-000005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67" name="Text Box 394360">
          <a:extLst>
            <a:ext uri="{FF2B5EF4-FFF2-40B4-BE49-F238E27FC236}">
              <a16:creationId xmlns="" xmlns:a16="http://schemas.microsoft.com/office/drawing/2014/main" id="{00000000-0008-0000-0000-000006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68" name="Text Box 394744">
          <a:extLst>
            <a:ext uri="{FF2B5EF4-FFF2-40B4-BE49-F238E27FC236}">
              <a16:creationId xmlns="" xmlns:a16="http://schemas.microsoft.com/office/drawing/2014/main" id="{00000000-0008-0000-0000-000007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69" name="Text Box 394360">
          <a:extLst>
            <a:ext uri="{FF2B5EF4-FFF2-40B4-BE49-F238E27FC236}">
              <a16:creationId xmlns="" xmlns:a16="http://schemas.microsoft.com/office/drawing/2014/main" id="{00000000-0008-0000-0000-000008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70" name="Text Box 394744">
          <a:extLst>
            <a:ext uri="{FF2B5EF4-FFF2-40B4-BE49-F238E27FC236}">
              <a16:creationId xmlns="" xmlns:a16="http://schemas.microsoft.com/office/drawing/2014/main" id="{00000000-0008-0000-0000-000009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71" name="Text Box 394360">
          <a:extLst>
            <a:ext uri="{FF2B5EF4-FFF2-40B4-BE49-F238E27FC236}">
              <a16:creationId xmlns="" xmlns:a16="http://schemas.microsoft.com/office/drawing/2014/main" id="{00000000-0008-0000-0000-00000A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72" name="Text Box 394744">
          <a:extLst>
            <a:ext uri="{FF2B5EF4-FFF2-40B4-BE49-F238E27FC236}">
              <a16:creationId xmlns="" xmlns:a16="http://schemas.microsoft.com/office/drawing/2014/main" id="{00000000-0008-0000-0000-00000B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73" name="Text Box 394360">
          <a:extLst>
            <a:ext uri="{FF2B5EF4-FFF2-40B4-BE49-F238E27FC236}">
              <a16:creationId xmlns="" xmlns:a16="http://schemas.microsoft.com/office/drawing/2014/main" id="{00000000-0008-0000-0000-00000C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74" name="Text Box 394744">
          <a:extLst>
            <a:ext uri="{FF2B5EF4-FFF2-40B4-BE49-F238E27FC236}">
              <a16:creationId xmlns="" xmlns:a16="http://schemas.microsoft.com/office/drawing/2014/main" id="{00000000-0008-0000-0000-00000D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75" name="Text Box 394360">
          <a:extLst>
            <a:ext uri="{FF2B5EF4-FFF2-40B4-BE49-F238E27FC236}">
              <a16:creationId xmlns="" xmlns:a16="http://schemas.microsoft.com/office/drawing/2014/main" id="{00000000-0008-0000-0000-00000E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76" name="Text Box 394744">
          <a:extLst>
            <a:ext uri="{FF2B5EF4-FFF2-40B4-BE49-F238E27FC236}">
              <a16:creationId xmlns="" xmlns:a16="http://schemas.microsoft.com/office/drawing/2014/main" id="{00000000-0008-0000-0000-00000F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77" name="Text Box 394360">
          <a:extLst>
            <a:ext uri="{FF2B5EF4-FFF2-40B4-BE49-F238E27FC236}">
              <a16:creationId xmlns="" xmlns:a16="http://schemas.microsoft.com/office/drawing/2014/main" id="{00000000-0008-0000-0000-000010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78" name="Text Box 394744">
          <a:extLst>
            <a:ext uri="{FF2B5EF4-FFF2-40B4-BE49-F238E27FC236}">
              <a16:creationId xmlns="" xmlns:a16="http://schemas.microsoft.com/office/drawing/2014/main" id="{00000000-0008-0000-0000-000011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79" name="Text Box 394360">
          <a:extLst>
            <a:ext uri="{FF2B5EF4-FFF2-40B4-BE49-F238E27FC236}">
              <a16:creationId xmlns="" xmlns:a16="http://schemas.microsoft.com/office/drawing/2014/main" id="{00000000-0008-0000-0000-000012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80" name="Text Box 394744">
          <a:extLst>
            <a:ext uri="{FF2B5EF4-FFF2-40B4-BE49-F238E27FC236}">
              <a16:creationId xmlns="" xmlns:a16="http://schemas.microsoft.com/office/drawing/2014/main" id="{00000000-0008-0000-0000-000013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81" name="Text Box 394360">
          <a:extLst>
            <a:ext uri="{FF2B5EF4-FFF2-40B4-BE49-F238E27FC236}">
              <a16:creationId xmlns="" xmlns:a16="http://schemas.microsoft.com/office/drawing/2014/main" id="{00000000-0008-0000-0000-000014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82" name="Text Box 394744">
          <a:extLst>
            <a:ext uri="{FF2B5EF4-FFF2-40B4-BE49-F238E27FC236}">
              <a16:creationId xmlns="" xmlns:a16="http://schemas.microsoft.com/office/drawing/2014/main" id="{00000000-0008-0000-0000-000015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83" name="Text Box 394360">
          <a:extLst>
            <a:ext uri="{FF2B5EF4-FFF2-40B4-BE49-F238E27FC236}">
              <a16:creationId xmlns="" xmlns:a16="http://schemas.microsoft.com/office/drawing/2014/main" id="{00000000-0008-0000-0000-000016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84" name="Text Box 394744">
          <a:extLst>
            <a:ext uri="{FF2B5EF4-FFF2-40B4-BE49-F238E27FC236}">
              <a16:creationId xmlns="" xmlns:a16="http://schemas.microsoft.com/office/drawing/2014/main" id="{00000000-0008-0000-0000-000017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85" name="Text Box 394360">
          <a:extLst>
            <a:ext uri="{FF2B5EF4-FFF2-40B4-BE49-F238E27FC236}">
              <a16:creationId xmlns="" xmlns:a16="http://schemas.microsoft.com/office/drawing/2014/main" id="{00000000-0008-0000-0000-000018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86" name="Text Box 394744">
          <a:extLst>
            <a:ext uri="{FF2B5EF4-FFF2-40B4-BE49-F238E27FC236}">
              <a16:creationId xmlns="" xmlns:a16="http://schemas.microsoft.com/office/drawing/2014/main" id="{00000000-0008-0000-0000-000019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87" name="Text Box 394360">
          <a:extLst>
            <a:ext uri="{FF2B5EF4-FFF2-40B4-BE49-F238E27FC236}">
              <a16:creationId xmlns="" xmlns:a16="http://schemas.microsoft.com/office/drawing/2014/main" id="{00000000-0008-0000-0000-00001A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88" name="Text Box 394744">
          <a:extLst>
            <a:ext uri="{FF2B5EF4-FFF2-40B4-BE49-F238E27FC236}">
              <a16:creationId xmlns="" xmlns:a16="http://schemas.microsoft.com/office/drawing/2014/main" id="{00000000-0008-0000-0000-00001B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89" name="Text Box 394360">
          <a:extLst>
            <a:ext uri="{FF2B5EF4-FFF2-40B4-BE49-F238E27FC236}">
              <a16:creationId xmlns="" xmlns:a16="http://schemas.microsoft.com/office/drawing/2014/main" id="{00000000-0008-0000-0000-00001C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90" name="Text Box 394744">
          <a:extLst>
            <a:ext uri="{FF2B5EF4-FFF2-40B4-BE49-F238E27FC236}">
              <a16:creationId xmlns="" xmlns:a16="http://schemas.microsoft.com/office/drawing/2014/main" id="{00000000-0008-0000-0000-00001D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91" name="Text Box 394360">
          <a:extLst>
            <a:ext uri="{FF2B5EF4-FFF2-40B4-BE49-F238E27FC236}">
              <a16:creationId xmlns="" xmlns:a16="http://schemas.microsoft.com/office/drawing/2014/main" id="{00000000-0008-0000-0000-00001E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92" name="Text Box 394744">
          <a:extLst>
            <a:ext uri="{FF2B5EF4-FFF2-40B4-BE49-F238E27FC236}">
              <a16:creationId xmlns="" xmlns:a16="http://schemas.microsoft.com/office/drawing/2014/main" id="{00000000-0008-0000-0000-00001F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93" name="Text Box 394360">
          <a:extLst>
            <a:ext uri="{FF2B5EF4-FFF2-40B4-BE49-F238E27FC236}">
              <a16:creationId xmlns="" xmlns:a16="http://schemas.microsoft.com/office/drawing/2014/main" id="{00000000-0008-0000-0000-000020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94" name="Text Box 394744">
          <a:extLst>
            <a:ext uri="{FF2B5EF4-FFF2-40B4-BE49-F238E27FC236}">
              <a16:creationId xmlns="" xmlns:a16="http://schemas.microsoft.com/office/drawing/2014/main" id="{00000000-0008-0000-0000-000021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95" name="Text Box 394360">
          <a:extLst>
            <a:ext uri="{FF2B5EF4-FFF2-40B4-BE49-F238E27FC236}">
              <a16:creationId xmlns="" xmlns:a16="http://schemas.microsoft.com/office/drawing/2014/main" id="{00000000-0008-0000-0000-000022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396" name="Text Box 394744">
          <a:extLst>
            <a:ext uri="{FF2B5EF4-FFF2-40B4-BE49-F238E27FC236}">
              <a16:creationId xmlns="" xmlns:a16="http://schemas.microsoft.com/office/drawing/2014/main" id="{00000000-0008-0000-0000-000023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97" name="Text Box 394360">
          <a:extLst>
            <a:ext uri="{FF2B5EF4-FFF2-40B4-BE49-F238E27FC236}">
              <a16:creationId xmlns="" xmlns:a16="http://schemas.microsoft.com/office/drawing/2014/main" id="{00000000-0008-0000-0000-000024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98" name="Text Box 394744">
          <a:extLst>
            <a:ext uri="{FF2B5EF4-FFF2-40B4-BE49-F238E27FC236}">
              <a16:creationId xmlns="" xmlns:a16="http://schemas.microsoft.com/office/drawing/2014/main" id="{00000000-0008-0000-0000-000025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399" name="Text Box 394360">
          <a:extLst>
            <a:ext uri="{FF2B5EF4-FFF2-40B4-BE49-F238E27FC236}">
              <a16:creationId xmlns="" xmlns:a16="http://schemas.microsoft.com/office/drawing/2014/main" id="{00000000-0008-0000-0000-000026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00" name="Text Box 394744">
          <a:extLst>
            <a:ext uri="{FF2B5EF4-FFF2-40B4-BE49-F238E27FC236}">
              <a16:creationId xmlns="" xmlns:a16="http://schemas.microsoft.com/office/drawing/2014/main" id="{00000000-0008-0000-0000-000027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01" name="Text Box 394360">
          <a:extLst>
            <a:ext uri="{FF2B5EF4-FFF2-40B4-BE49-F238E27FC236}">
              <a16:creationId xmlns="" xmlns:a16="http://schemas.microsoft.com/office/drawing/2014/main" id="{00000000-0008-0000-0000-000028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02" name="Text Box 394744">
          <a:extLst>
            <a:ext uri="{FF2B5EF4-FFF2-40B4-BE49-F238E27FC236}">
              <a16:creationId xmlns="" xmlns:a16="http://schemas.microsoft.com/office/drawing/2014/main" id="{00000000-0008-0000-0000-000029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03" name="Text Box 394360">
          <a:extLst>
            <a:ext uri="{FF2B5EF4-FFF2-40B4-BE49-F238E27FC236}">
              <a16:creationId xmlns="" xmlns:a16="http://schemas.microsoft.com/office/drawing/2014/main" id="{00000000-0008-0000-0000-00002A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04" name="Text Box 394744">
          <a:extLst>
            <a:ext uri="{FF2B5EF4-FFF2-40B4-BE49-F238E27FC236}">
              <a16:creationId xmlns="" xmlns:a16="http://schemas.microsoft.com/office/drawing/2014/main" id="{00000000-0008-0000-0000-00002B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05" name="Text Box 394360">
          <a:extLst>
            <a:ext uri="{FF2B5EF4-FFF2-40B4-BE49-F238E27FC236}">
              <a16:creationId xmlns="" xmlns:a16="http://schemas.microsoft.com/office/drawing/2014/main" id="{00000000-0008-0000-0000-00002C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06" name="Text Box 394744">
          <a:extLst>
            <a:ext uri="{FF2B5EF4-FFF2-40B4-BE49-F238E27FC236}">
              <a16:creationId xmlns="" xmlns:a16="http://schemas.microsoft.com/office/drawing/2014/main" id="{00000000-0008-0000-0000-00002D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07" name="Text Box 394360">
          <a:extLst>
            <a:ext uri="{FF2B5EF4-FFF2-40B4-BE49-F238E27FC236}">
              <a16:creationId xmlns="" xmlns:a16="http://schemas.microsoft.com/office/drawing/2014/main" id="{00000000-0008-0000-0000-00002E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08" name="Text Box 394744">
          <a:extLst>
            <a:ext uri="{FF2B5EF4-FFF2-40B4-BE49-F238E27FC236}">
              <a16:creationId xmlns="" xmlns:a16="http://schemas.microsoft.com/office/drawing/2014/main" id="{00000000-0008-0000-0000-00002F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09" name="Text Box 394360">
          <a:extLst>
            <a:ext uri="{FF2B5EF4-FFF2-40B4-BE49-F238E27FC236}">
              <a16:creationId xmlns="" xmlns:a16="http://schemas.microsoft.com/office/drawing/2014/main" id="{00000000-0008-0000-0000-000030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10" name="Text Box 394744">
          <a:extLst>
            <a:ext uri="{FF2B5EF4-FFF2-40B4-BE49-F238E27FC236}">
              <a16:creationId xmlns="" xmlns:a16="http://schemas.microsoft.com/office/drawing/2014/main" id="{00000000-0008-0000-0000-000031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11" name="Text Box 394360">
          <a:extLst>
            <a:ext uri="{FF2B5EF4-FFF2-40B4-BE49-F238E27FC236}">
              <a16:creationId xmlns="" xmlns:a16="http://schemas.microsoft.com/office/drawing/2014/main" id="{00000000-0008-0000-0000-000032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12" name="Text Box 394744">
          <a:extLst>
            <a:ext uri="{FF2B5EF4-FFF2-40B4-BE49-F238E27FC236}">
              <a16:creationId xmlns="" xmlns:a16="http://schemas.microsoft.com/office/drawing/2014/main" id="{00000000-0008-0000-0000-000033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13" name="Text Box 394360">
          <a:extLst>
            <a:ext uri="{FF2B5EF4-FFF2-40B4-BE49-F238E27FC236}">
              <a16:creationId xmlns="" xmlns:a16="http://schemas.microsoft.com/office/drawing/2014/main" id="{00000000-0008-0000-0000-000034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14" name="Text Box 394744">
          <a:extLst>
            <a:ext uri="{FF2B5EF4-FFF2-40B4-BE49-F238E27FC236}">
              <a16:creationId xmlns="" xmlns:a16="http://schemas.microsoft.com/office/drawing/2014/main" id="{00000000-0008-0000-0000-000035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15" name="Text Box 394360">
          <a:extLst>
            <a:ext uri="{FF2B5EF4-FFF2-40B4-BE49-F238E27FC236}">
              <a16:creationId xmlns="" xmlns:a16="http://schemas.microsoft.com/office/drawing/2014/main" id="{00000000-0008-0000-0000-000036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16" name="Text Box 394744">
          <a:extLst>
            <a:ext uri="{FF2B5EF4-FFF2-40B4-BE49-F238E27FC236}">
              <a16:creationId xmlns="" xmlns:a16="http://schemas.microsoft.com/office/drawing/2014/main" id="{00000000-0008-0000-0000-000037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17" name="Text Box 394360">
          <a:extLst>
            <a:ext uri="{FF2B5EF4-FFF2-40B4-BE49-F238E27FC236}">
              <a16:creationId xmlns="" xmlns:a16="http://schemas.microsoft.com/office/drawing/2014/main" id="{00000000-0008-0000-0000-000038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18" name="Text Box 394744">
          <a:extLst>
            <a:ext uri="{FF2B5EF4-FFF2-40B4-BE49-F238E27FC236}">
              <a16:creationId xmlns="" xmlns:a16="http://schemas.microsoft.com/office/drawing/2014/main" id="{00000000-0008-0000-0000-000039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19" name="Text Box 394360">
          <a:extLst>
            <a:ext uri="{FF2B5EF4-FFF2-40B4-BE49-F238E27FC236}">
              <a16:creationId xmlns="" xmlns:a16="http://schemas.microsoft.com/office/drawing/2014/main" id="{00000000-0008-0000-0000-00003A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20" name="Text Box 394744">
          <a:extLst>
            <a:ext uri="{FF2B5EF4-FFF2-40B4-BE49-F238E27FC236}">
              <a16:creationId xmlns="" xmlns:a16="http://schemas.microsoft.com/office/drawing/2014/main" id="{00000000-0008-0000-0000-00003B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21" name="Text Box 394360">
          <a:extLst>
            <a:ext uri="{FF2B5EF4-FFF2-40B4-BE49-F238E27FC236}">
              <a16:creationId xmlns="" xmlns:a16="http://schemas.microsoft.com/office/drawing/2014/main" id="{00000000-0008-0000-0000-00003C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22" name="Text Box 394744">
          <a:extLst>
            <a:ext uri="{FF2B5EF4-FFF2-40B4-BE49-F238E27FC236}">
              <a16:creationId xmlns="" xmlns:a16="http://schemas.microsoft.com/office/drawing/2014/main" id="{00000000-0008-0000-0000-00003D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23" name="Text Box 394360">
          <a:extLst>
            <a:ext uri="{FF2B5EF4-FFF2-40B4-BE49-F238E27FC236}">
              <a16:creationId xmlns="" xmlns:a16="http://schemas.microsoft.com/office/drawing/2014/main" id="{00000000-0008-0000-0000-00003E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24" name="Text Box 394744">
          <a:extLst>
            <a:ext uri="{FF2B5EF4-FFF2-40B4-BE49-F238E27FC236}">
              <a16:creationId xmlns="" xmlns:a16="http://schemas.microsoft.com/office/drawing/2014/main" id="{00000000-0008-0000-0000-00003F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25" name="Text Box 394360">
          <a:extLst>
            <a:ext uri="{FF2B5EF4-FFF2-40B4-BE49-F238E27FC236}">
              <a16:creationId xmlns="" xmlns:a16="http://schemas.microsoft.com/office/drawing/2014/main" id="{00000000-0008-0000-0000-000040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26" name="Text Box 394744">
          <a:extLst>
            <a:ext uri="{FF2B5EF4-FFF2-40B4-BE49-F238E27FC236}">
              <a16:creationId xmlns="" xmlns:a16="http://schemas.microsoft.com/office/drawing/2014/main" id="{00000000-0008-0000-0000-000041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27" name="Text Box 394360">
          <a:extLst>
            <a:ext uri="{FF2B5EF4-FFF2-40B4-BE49-F238E27FC236}">
              <a16:creationId xmlns="" xmlns:a16="http://schemas.microsoft.com/office/drawing/2014/main" id="{00000000-0008-0000-0000-000042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28" name="Text Box 394744">
          <a:extLst>
            <a:ext uri="{FF2B5EF4-FFF2-40B4-BE49-F238E27FC236}">
              <a16:creationId xmlns="" xmlns:a16="http://schemas.microsoft.com/office/drawing/2014/main" id="{00000000-0008-0000-0000-000043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29" name="Text Box 394360">
          <a:extLst>
            <a:ext uri="{FF2B5EF4-FFF2-40B4-BE49-F238E27FC236}">
              <a16:creationId xmlns="" xmlns:a16="http://schemas.microsoft.com/office/drawing/2014/main" id="{00000000-0008-0000-0000-000044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30" name="Text Box 394744">
          <a:extLst>
            <a:ext uri="{FF2B5EF4-FFF2-40B4-BE49-F238E27FC236}">
              <a16:creationId xmlns="" xmlns:a16="http://schemas.microsoft.com/office/drawing/2014/main" id="{00000000-0008-0000-0000-000045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31" name="Text Box 394360">
          <a:extLst>
            <a:ext uri="{FF2B5EF4-FFF2-40B4-BE49-F238E27FC236}">
              <a16:creationId xmlns="" xmlns:a16="http://schemas.microsoft.com/office/drawing/2014/main" id="{00000000-0008-0000-0000-000046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32" name="Text Box 394744">
          <a:extLst>
            <a:ext uri="{FF2B5EF4-FFF2-40B4-BE49-F238E27FC236}">
              <a16:creationId xmlns="" xmlns:a16="http://schemas.microsoft.com/office/drawing/2014/main" id="{00000000-0008-0000-0000-000047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33" name="Text Box 394360">
          <a:extLst>
            <a:ext uri="{FF2B5EF4-FFF2-40B4-BE49-F238E27FC236}">
              <a16:creationId xmlns="" xmlns:a16="http://schemas.microsoft.com/office/drawing/2014/main" id="{00000000-0008-0000-0000-000048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34" name="Text Box 394744">
          <a:extLst>
            <a:ext uri="{FF2B5EF4-FFF2-40B4-BE49-F238E27FC236}">
              <a16:creationId xmlns="" xmlns:a16="http://schemas.microsoft.com/office/drawing/2014/main" id="{00000000-0008-0000-0000-000049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35" name="Text Box 394360">
          <a:extLst>
            <a:ext uri="{FF2B5EF4-FFF2-40B4-BE49-F238E27FC236}">
              <a16:creationId xmlns="" xmlns:a16="http://schemas.microsoft.com/office/drawing/2014/main" id="{00000000-0008-0000-0000-00004A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36" name="Text Box 394744">
          <a:extLst>
            <a:ext uri="{FF2B5EF4-FFF2-40B4-BE49-F238E27FC236}">
              <a16:creationId xmlns="" xmlns:a16="http://schemas.microsoft.com/office/drawing/2014/main" id="{00000000-0008-0000-0000-00004B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37" name="Text Box 394360">
          <a:extLst>
            <a:ext uri="{FF2B5EF4-FFF2-40B4-BE49-F238E27FC236}">
              <a16:creationId xmlns="" xmlns:a16="http://schemas.microsoft.com/office/drawing/2014/main" id="{00000000-0008-0000-0000-00004C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38" name="Text Box 394744">
          <a:extLst>
            <a:ext uri="{FF2B5EF4-FFF2-40B4-BE49-F238E27FC236}">
              <a16:creationId xmlns="" xmlns:a16="http://schemas.microsoft.com/office/drawing/2014/main" id="{00000000-0008-0000-0000-00004D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439" name="Text Box 394360">
          <a:extLst>
            <a:ext uri="{FF2B5EF4-FFF2-40B4-BE49-F238E27FC236}">
              <a16:creationId xmlns="" xmlns:a16="http://schemas.microsoft.com/office/drawing/2014/main" id="{00000000-0008-0000-0000-00004E03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440" name="Text Box 394744">
          <a:extLst>
            <a:ext uri="{FF2B5EF4-FFF2-40B4-BE49-F238E27FC236}">
              <a16:creationId xmlns="" xmlns:a16="http://schemas.microsoft.com/office/drawing/2014/main" id="{00000000-0008-0000-0000-00004F03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441" name="Text Box 394360">
          <a:extLst>
            <a:ext uri="{FF2B5EF4-FFF2-40B4-BE49-F238E27FC236}">
              <a16:creationId xmlns="" xmlns:a16="http://schemas.microsoft.com/office/drawing/2014/main" id="{00000000-0008-0000-0000-00005003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442" name="Text Box 394744">
          <a:extLst>
            <a:ext uri="{FF2B5EF4-FFF2-40B4-BE49-F238E27FC236}">
              <a16:creationId xmlns="" xmlns:a16="http://schemas.microsoft.com/office/drawing/2014/main" id="{00000000-0008-0000-0000-00005103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443" name="Text Box 394360">
          <a:extLst>
            <a:ext uri="{FF2B5EF4-FFF2-40B4-BE49-F238E27FC236}">
              <a16:creationId xmlns="" xmlns:a16="http://schemas.microsoft.com/office/drawing/2014/main" id="{00000000-0008-0000-0000-00005203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444" name="Text Box 394744">
          <a:extLst>
            <a:ext uri="{FF2B5EF4-FFF2-40B4-BE49-F238E27FC236}">
              <a16:creationId xmlns="" xmlns:a16="http://schemas.microsoft.com/office/drawing/2014/main" id="{00000000-0008-0000-0000-00005303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45" name="Text Box 394360">
          <a:extLst>
            <a:ext uri="{FF2B5EF4-FFF2-40B4-BE49-F238E27FC236}">
              <a16:creationId xmlns="" xmlns:a16="http://schemas.microsoft.com/office/drawing/2014/main" id="{00000000-0008-0000-0000-000054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46" name="Text Box 394744">
          <a:extLst>
            <a:ext uri="{FF2B5EF4-FFF2-40B4-BE49-F238E27FC236}">
              <a16:creationId xmlns="" xmlns:a16="http://schemas.microsoft.com/office/drawing/2014/main" id="{00000000-0008-0000-0000-000055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47" name="Text Box 394360">
          <a:extLst>
            <a:ext uri="{FF2B5EF4-FFF2-40B4-BE49-F238E27FC236}">
              <a16:creationId xmlns="" xmlns:a16="http://schemas.microsoft.com/office/drawing/2014/main" id="{00000000-0008-0000-0000-000056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48" name="Text Box 394744">
          <a:extLst>
            <a:ext uri="{FF2B5EF4-FFF2-40B4-BE49-F238E27FC236}">
              <a16:creationId xmlns="" xmlns:a16="http://schemas.microsoft.com/office/drawing/2014/main" id="{00000000-0008-0000-0000-000057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49" name="Text Box 394360">
          <a:extLst>
            <a:ext uri="{FF2B5EF4-FFF2-40B4-BE49-F238E27FC236}">
              <a16:creationId xmlns="" xmlns:a16="http://schemas.microsoft.com/office/drawing/2014/main" id="{00000000-0008-0000-0000-000058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50" name="Text Box 394744">
          <a:extLst>
            <a:ext uri="{FF2B5EF4-FFF2-40B4-BE49-F238E27FC236}">
              <a16:creationId xmlns="" xmlns:a16="http://schemas.microsoft.com/office/drawing/2014/main" id="{00000000-0008-0000-0000-000059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51" name="Text Box 394360">
          <a:extLst>
            <a:ext uri="{FF2B5EF4-FFF2-40B4-BE49-F238E27FC236}">
              <a16:creationId xmlns="" xmlns:a16="http://schemas.microsoft.com/office/drawing/2014/main" id="{00000000-0008-0000-0000-00005A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52" name="Text Box 394744">
          <a:extLst>
            <a:ext uri="{FF2B5EF4-FFF2-40B4-BE49-F238E27FC236}">
              <a16:creationId xmlns="" xmlns:a16="http://schemas.microsoft.com/office/drawing/2014/main" id="{00000000-0008-0000-0000-00005B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53" name="Text Box 394360">
          <a:extLst>
            <a:ext uri="{FF2B5EF4-FFF2-40B4-BE49-F238E27FC236}">
              <a16:creationId xmlns="" xmlns:a16="http://schemas.microsoft.com/office/drawing/2014/main" id="{00000000-0008-0000-0000-00005C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54" name="Text Box 394744">
          <a:extLst>
            <a:ext uri="{FF2B5EF4-FFF2-40B4-BE49-F238E27FC236}">
              <a16:creationId xmlns="" xmlns:a16="http://schemas.microsoft.com/office/drawing/2014/main" id="{00000000-0008-0000-0000-00005D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55" name="Text Box 394360">
          <a:extLst>
            <a:ext uri="{FF2B5EF4-FFF2-40B4-BE49-F238E27FC236}">
              <a16:creationId xmlns="" xmlns:a16="http://schemas.microsoft.com/office/drawing/2014/main" id="{00000000-0008-0000-0000-00005E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56" name="Text Box 394744">
          <a:extLst>
            <a:ext uri="{FF2B5EF4-FFF2-40B4-BE49-F238E27FC236}">
              <a16:creationId xmlns="" xmlns:a16="http://schemas.microsoft.com/office/drawing/2014/main" id="{00000000-0008-0000-0000-00005F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57" name="Text Box 394360">
          <a:extLst>
            <a:ext uri="{FF2B5EF4-FFF2-40B4-BE49-F238E27FC236}">
              <a16:creationId xmlns="" xmlns:a16="http://schemas.microsoft.com/office/drawing/2014/main" id="{00000000-0008-0000-0000-000060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58" name="Text Box 394744">
          <a:extLst>
            <a:ext uri="{FF2B5EF4-FFF2-40B4-BE49-F238E27FC236}">
              <a16:creationId xmlns="" xmlns:a16="http://schemas.microsoft.com/office/drawing/2014/main" id="{00000000-0008-0000-0000-000061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59" name="Text Box 394360">
          <a:extLst>
            <a:ext uri="{FF2B5EF4-FFF2-40B4-BE49-F238E27FC236}">
              <a16:creationId xmlns="" xmlns:a16="http://schemas.microsoft.com/office/drawing/2014/main" id="{00000000-0008-0000-0000-000062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60" name="Text Box 394744">
          <a:extLst>
            <a:ext uri="{FF2B5EF4-FFF2-40B4-BE49-F238E27FC236}">
              <a16:creationId xmlns="" xmlns:a16="http://schemas.microsoft.com/office/drawing/2014/main" id="{00000000-0008-0000-0000-000063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61" name="Text Box 394360">
          <a:extLst>
            <a:ext uri="{FF2B5EF4-FFF2-40B4-BE49-F238E27FC236}">
              <a16:creationId xmlns="" xmlns:a16="http://schemas.microsoft.com/office/drawing/2014/main" id="{00000000-0008-0000-0000-000064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62" name="Text Box 394744">
          <a:extLst>
            <a:ext uri="{FF2B5EF4-FFF2-40B4-BE49-F238E27FC236}">
              <a16:creationId xmlns="" xmlns:a16="http://schemas.microsoft.com/office/drawing/2014/main" id="{00000000-0008-0000-0000-000065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63" name="Text Box 394360">
          <a:extLst>
            <a:ext uri="{FF2B5EF4-FFF2-40B4-BE49-F238E27FC236}">
              <a16:creationId xmlns="" xmlns:a16="http://schemas.microsoft.com/office/drawing/2014/main" id="{00000000-0008-0000-0000-000066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64" name="Text Box 394744">
          <a:extLst>
            <a:ext uri="{FF2B5EF4-FFF2-40B4-BE49-F238E27FC236}">
              <a16:creationId xmlns="" xmlns:a16="http://schemas.microsoft.com/office/drawing/2014/main" id="{00000000-0008-0000-0000-000067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65" name="Text Box 394360">
          <a:extLst>
            <a:ext uri="{FF2B5EF4-FFF2-40B4-BE49-F238E27FC236}">
              <a16:creationId xmlns="" xmlns:a16="http://schemas.microsoft.com/office/drawing/2014/main" id="{00000000-0008-0000-0000-000068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66" name="Text Box 394744">
          <a:extLst>
            <a:ext uri="{FF2B5EF4-FFF2-40B4-BE49-F238E27FC236}">
              <a16:creationId xmlns="" xmlns:a16="http://schemas.microsoft.com/office/drawing/2014/main" id="{00000000-0008-0000-0000-000069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67" name="Text Box 394360">
          <a:extLst>
            <a:ext uri="{FF2B5EF4-FFF2-40B4-BE49-F238E27FC236}">
              <a16:creationId xmlns="" xmlns:a16="http://schemas.microsoft.com/office/drawing/2014/main" id="{00000000-0008-0000-0000-00006A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68" name="Text Box 394744">
          <a:extLst>
            <a:ext uri="{FF2B5EF4-FFF2-40B4-BE49-F238E27FC236}">
              <a16:creationId xmlns="" xmlns:a16="http://schemas.microsoft.com/office/drawing/2014/main" id="{00000000-0008-0000-0000-00006B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69" name="Text Box 394360">
          <a:extLst>
            <a:ext uri="{FF2B5EF4-FFF2-40B4-BE49-F238E27FC236}">
              <a16:creationId xmlns="" xmlns:a16="http://schemas.microsoft.com/office/drawing/2014/main" id="{00000000-0008-0000-0000-00006C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70" name="Text Box 394744">
          <a:extLst>
            <a:ext uri="{FF2B5EF4-FFF2-40B4-BE49-F238E27FC236}">
              <a16:creationId xmlns="" xmlns:a16="http://schemas.microsoft.com/office/drawing/2014/main" id="{00000000-0008-0000-0000-00006D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71" name="Text Box 394360">
          <a:extLst>
            <a:ext uri="{FF2B5EF4-FFF2-40B4-BE49-F238E27FC236}">
              <a16:creationId xmlns="" xmlns:a16="http://schemas.microsoft.com/office/drawing/2014/main" id="{00000000-0008-0000-0000-00006E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72" name="Text Box 394744">
          <a:extLst>
            <a:ext uri="{FF2B5EF4-FFF2-40B4-BE49-F238E27FC236}">
              <a16:creationId xmlns="" xmlns:a16="http://schemas.microsoft.com/office/drawing/2014/main" id="{00000000-0008-0000-0000-00006F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73" name="Text Box 394360">
          <a:extLst>
            <a:ext uri="{FF2B5EF4-FFF2-40B4-BE49-F238E27FC236}">
              <a16:creationId xmlns="" xmlns:a16="http://schemas.microsoft.com/office/drawing/2014/main" id="{00000000-0008-0000-0000-000070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74" name="Text Box 394744">
          <a:extLst>
            <a:ext uri="{FF2B5EF4-FFF2-40B4-BE49-F238E27FC236}">
              <a16:creationId xmlns="" xmlns:a16="http://schemas.microsoft.com/office/drawing/2014/main" id="{00000000-0008-0000-0000-000071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75" name="Text Box 394360">
          <a:extLst>
            <a:ext uri="{FF2B5EF4-FFF2-40B4-BE49-F238E27FC236}">
              <a16:creationId xmlns="" xmlns:a16="http://schemas.microsoft.com/office/drawing/2014/main" id="{00000000-0008-0000-0000-000072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76" name="Text Box 394744">
          <a:extLst>
            <a:ext uri="{FF2B5EF4-FFF2-40B4-BE49-F238E27FC236}">
              <a16:creationId xmlns="" xmlns:a16="http://schemas.microsoft.com/office/drawing/2014/main" id="{00000000-0008-0000-0000-000073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77" name="Text Box 394360">
          <a:extLst>
            <a:ext uri="{FF2B5EF4-FFF2-40B4-BE49-F238E27FC236}">
              <a16:creationId xmlns="" xmlns:a16="http://schemas.microsoft.com/office/drawing/2014/main" id="{00000000-0008-0000-0000-000074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78" name="Text Box 394744">
          <a:extLst>
            <a:ext uri="{FF2B5EF4-FFF2-40B4-BE49-F238E27FC236}">
              <a16:creationId xmlns="" xmlns:a16="http://schemas.microsoft.com/office/drawing/2014/main" id="{00000000-0008-0000-0000-000075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79" name="Text Box 394360">
          <a:extLst>
            <a:ext uri="{FF2B5EF4-FFF2-40B4-BE49-F238E27FC236}">
              <a16:creationId xmlns="" xmlns:a16="http://schemas.microsoft.com/office/drawing/2014/main" id="{00000000-0008-0000-0000-000076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80" name="Text Box 394744">
          <a:extLst>
            <a:ext uri="{FF2B5EF4-FFF2-40B4-BE49-F238E27FC236}">
              <a16:creationId xmlns="" xmlns:a16="http://schemas.microsoft.com/office/drawing/2014/main" id="{00000000-0008-0000-0000-000077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81" name="Text Box 394360">
          <a:extLst>
            <a:ext uri="{FF2B5EF4-FFF2-40B4-BE49-F238E27FC236}">
              <a16:creationId xmlns="" xmlns:a16="http://schemas.microsoft.com/office/drawing/2014/main" id="{00000000-0008-0000-0000-000078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82" name="Text Box 394744">
          <a:extLst>
            <a:ext uri="{FF2B5EF4-FFF2-40B4-BE49-F238E27FC236}">
              <a16:creationId xmlns="" xmlns:a16="http://schemas.microsoft.com/office/drawing/2014/main" id="{00000000-0008-0000-0000-000079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83" name="Text Box 394360">
          <a:extLst>
            <a:ext uri="{FF2B5EF4-FFF2-40B4-BE49-F238E27FC236}">
              <a16:creationId xmlns="" xmlns:a16="http://schemas.microsoft.com/office/drawing/2014/main" id="{00000000-0008-0000-0000-00007A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84" name="Text Box 394744">
          <a:extLst>
            <a:ext uri="{FF2B5EF4-FFF2-40B4-BE49-F238E27FC236}">
              <a16:creationId xmlns="" xmlns:a16="http://schemas.microsoft.com/office/drawing/2014/main" id="{00000000-0008-0000-0000-00007B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85" name="Text Box 394360">
          <a:extLst>
            <a:ext uri="{FF2B5EF4-FFF2-40B4-BE49-F238E27FC236}">
              <a16:creationId xmlns="" xmlns:a16="http://schemas.microsoft.com/office/drawing/2014/main" id="{00000000-0008-0000-0000-00007C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86" name="Text Box 394744">
          <a:extLst>
            <a:ext uri="{FF2B5EF4-FFF2-40B4-BE49-F238E27FC236}">
              <a16:creationId xmlns="" xmlns:a16="http://schemas.microsoft.com/office/drawing/2014/main" id="{00000000-0008-0000-0000-00007D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87" name="Text Box 394360">
          <a:extLst>
            <a:ext uri="{FF2B5EF4-FFF2-40B4-BE49-F238E27FC236}">
              <a16:creationId xmlns="" xmlns:a16="http://schemas.microsoft.com/office/drawing/2014/main" id="{00000000-0008-0000-0000-00007E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88" name="Text Box 394744">
          <a:extLst>
            <a:ext uri="{FF2B5EF4-FFF2-40B4-BE49-F238E27FC236}">
              <a16:creationId xmlns="" xmlns:a16="http://schemas.microsoft.com/office/drawing/2014/main" id="{00000000-0008-0000-0000-00007F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89" name="Text Box 394360">
          <a:extLst>
            <a:ext uri="{FF2B5EF4-FFF2-40B4-BE49-F238E27FC236}">
              <a16:creationId xmlns="" xmlns:a16="http://schemas.microsoft.com/office/drawing/2014/main" id="{00000000-0008-0000-0000-000080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90" name="Text Box 394744">
          <a:extLst>
            <a:ext uri="{FF2B5EF4-FFF2-40B4-BE49-F238E27FC236}">
              <a16:creationId xmlns="" xmlns:a16="http://schemas.microsoft.com/office/drawing/2014/main" id="{00000000-0008-0000-0000-000081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91" name="Text Box 394360">
          <a:extLst>
            <a:ext uri="{FF2B5EF4-FFF2-40B4-BE49-F238E27FC236}">
              <a16:creationId xmlns="" xmlns:a16="http://schemas.microsoft.com/office/drawing/2014/main" id="{00000000-0008-0000-0000-000082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92" name="Text Box 394744">
          <a:extLst>
            <a:ext uri="{FF2B5EF4-FFF2-40B4-BE49-F238E27FC236}">
              <a16:creationId xmlns="" xmlns:a16="http://schemas.microsoft.com/office/drawing/2014/main" id="{00000000-0008-0000-0000-000083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93" name="Text Box 394360">
          <a:extLst>
            <a:ext uri="{FF2B5EF4-FFF2-40B4-BE49-F238E27FC236}">
              <a16:creationId xmlns="" xmlns:a16="http://schemas.microsoft.com/office/drawing/2014/main" id="{00000000-0008-0000-0000-000084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94" name="Text Box 394744">
          <a:extLst>
            <a:ext uri="{FF2B5EF4-FFF2-40B4-BE49-F238E27FC236}">
              <a16:creationId xmlns="" xmlns:a16="http://schemas.microsoft.com/office/drawing/2014/main" id="{00000000-0008-0000-0000-000085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95" name="Text Box 394360">
          <a:extLst>
            <a:ext uri="{FF2B5EF4-FFF2-40B4-BE49-F238E27FC236}">
              <a16:creationId xmlns="" xmlns:a16="http://schemas.microsoft.com/office/drawing/2014/main" id="{00000000-0008-0000-0000-000086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96" name="Text Box 394744">
          <a:extLst>
            <a:ext uri="{FF2B5EF4-FFF2-40B4-BE49-F238E27FC236}">
              <a16:creationId xmlns="" xmlns:a16="http://schemas.microsoft.com/office/drawing/2014/main" id="{00000000-0008-0000-0000-000087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97" name="Text Box 394360">
          <a:extLst>
            <a:ext uri="{FF2B5EF4-FFF2-40B4-BE49-F238E27FC236}">
              <a16:creationId xmlns="" xmlns:a16="http://schemas.microsoft.com/office/drawing/2014/main" id="{00000000-0008-0000-0000-000088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498" name="Text Box 394744">
          <a:extLst>
            <a:ext uri="{FF2B5EF4-FFF2-40B4-BE49-F238E27FC236}">
              <a16:creationId xmlns="" xmlns:a16="http://schemas.microsoft.com/office/drawing/2014/main" id="{00000000-0008-0000-0000-000089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499" name="Text Box 394360">
          <a:extLst>
            <a:ext uri="{FF2B5EF4-FFF2-40B4-BE49-F238E27FC236}">
              <a16:creationId xmlns="" xmlns:a16="http://schemas.microsoft.com/office/drawing/2014/main" id="{00000000-0008-0000-0000-00008A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00" name="Text Box 394744">
          <a:extLst>
            <a:ext uri="{FF2B5EF4-FFF2-40B4-BE49-F238E27FC236}">
              <a16:creationId xmlns="" xmlns:a16="http://schemas.microsoft.com/office/drawing/2014/main" id="{00000000-0008-0000-0000-00008B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01" name="Text Box 394360">
          <a:extLst>
            <a:ext uri="{FF2B5EF4-FFF2-40B4-BE49-F238E27FC236}">
              <a16:creationId xmlns="" xmlns:a16="http://schemas.microsoft.com/office/drawing/2014/main" id="{00000000-0008-0000-0000-00008C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02" name="Text Box 394744">
          <a:extLst>
            <a:ext uri="{FF2B5EF4-FFF2-40B4-BE49-F238E27FC236}">
              <a16:creationId xmlns="" xmlns:a16="http://schemas.microsoft.com/office/drawing/2014/main" id="{00000000-0008-0000-0000-00008D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03" name="Text Box 394360">
          <a:extLst>
            <a:ext uri="{FF2B5EF4-FFF2-40B4-BE49-F238E27FC236}">
              <a16:creationId xmlns="" xmlns:a16="http://schemas.microsoft.com/office/drawing/2014/main" id="{00000000-0008-0000-0000-00008E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04" name="Text Box 394744">
          <a:extLst>
            <a:ext uri="{FF2B5EF4-FFF2-40B4-BE49-F238E27FC236}">
              <a16:creationId xmlns="" xmlns:a16="http://schemas.microsoft.com/office/drawing/2014/main" id="{00000000-0008-0000-0000-00008F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05" name="Text Box 394360">
          <a:extLst>
            <a:ext uri="{FF2B5EF4-FFF2-40B4-BE49-F238E27FC236}">
              <a16:creationId xmlns="" xmlns:a16="http://schemas.microsoft.com/office/drawing/2014/main" id="{00000000-0008-0000-0000-000090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06" name="Text Box 394744">
          <a:extLst>
            <a:ext uri="{FF2B5EF4-FFF2-40B4-BE49-F238E27FC236}">
              <a16:creationId xmlns="" xmlns:a16="http://schemas.microsoft.com/office/drawing/2014/main" id="{00000000-0008-0000-0000-000091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07" name="Text Box 394360">
          <a:extLst>
            <a:ext uri="{FF2B5EF4-FFF2-40B4-BE49-F238E27FC236}">
              <a16:creationId xmlns="" xmlns:a16="http://schemas.microsoft.com/office/drawing/2014/main" id="{00000000-0008-0000-0000-000092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08" name="Text Box 394744">
          <a:extLst>
            <a:ext uri="{FF2B5EF4-FFF2-40B4-BE49-F238E27FC236}">
              <a16:creationId xmlns="" xmlns:a16="http://schemas.microsoft.com/office/drawing/2014/main" id="{00000000-0008-0000-0000-000093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09" name="Text Box 394360">
          <a:extLst>
            <a:ext uri="{FF2B5EF4-FFF2-40B4-BE49-F238E27FC236}">
              <a16:creationId xmlns="" xmlns:a16="http://schemas.microsoft.com/office/drawing/2014/main" id="{00000000-0008-0000-0000-000094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10" name="Text Box 394744">
          <a:extLst>
            <a:ext uri="{FF2B5EF4-FFF2-40B4-BE49-F238E27FC236}">
              <a16:creationId xmlns="" xmlns:a16="http://schemas.microsoft.com/office/drawing/2014/main" id="{00000000-0008-0000-0000-000095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11" name="Text Box 394360">
          <a:extLst>
            <a:ext uri="{FF2B5EF4-FFF2-40B4-BE49-F238E27FC236}">
              <a16:creationId xmlns="" xmlns:a16="http://schemas.microsoft.com/office/drawing/2014/main" id="{00000000-0008-0000-0000-000096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12" name="Text Box 394744">
          <a:extLst>
            <a:ext uri="{FF2B5EF4-FFF2-40B4-BE49-F238E27FC236}">
              <a16:creationId xmlns="" xmlns:a16="http://schemas.microsoft.com/office/drawing/2014/main" id="{00000000-0008-0000-0000-000097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13" name="Text Box 394360">
          <a:extLst>
            <a:ext uri="{FF2B5EF4-FFF2-40B4-BE49-F238E27FC236}">
              <a16:creationId xmlns="" xmlns:a16="http://schemas.microsoft.com/office/drawing/2014/main" id="{00000000-0008-0000-0000-000098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14" name="Text Box 394744">
          <a:extLst>
            <a:ext uri="{FF2B5EF4-FFF2-40B4-BE49-F238E27FC236}">
              <a16:creationId xmlns="" xmlns:a16="http://schemas.microsoft.com/office/drawing/2014/main" id="{00000000-0008-0000-0000-000099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15" name="Text Box 394360">
          <a:extLst>
            <a:ext uri="{FF2B5EF4-FFF2-40B4-BE49-F238E27FC236}">
              <a16:creationId xmlns="" xmlns:a16="http://schemas.microsoft.com/office/drawing/2014/main" id="{00000000-0008-0000-0000-00009A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16" name="Text Box 394744">
          <a:extLst>
            <a:ext uri="{FF2B5EF4-FFF2-40B4-BE49-F238E27FC236}">
              <a16:creationId xmlns="" xmlns:a16="http://schemas.microsoft.com/office/drawing/2014/main" id="{00000000-0008-0000-0000-00009B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17" name="Text Box 394744">
          <a:extLst>
            <a:ext uri="{FF2B5EF4-FFF2-40B4-BE49-F238E27FC236}">
              <a16:creationId xmlns="" xmlns:a16="http://schemas.microsoft.com/office/drawing/2014/main" id="{00000000-0008-0000-0000-00009C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18" name="Text Box 394360">
          <a:extLst>
            <a:ext uri="{FF2B5EF4-FFF2-40B4-BE49-F238E27FC236}">
              <a16:creationId xmlns="" xmlns:a16="http://schemas.microsoft.com/office/drawing/2014/main" id="{00000000-0008-0000-0000-00009D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19" name="Text Box 394744">
          <a:extLst>
            <a:ext uri="{FF2B5EF4-FFF2-40B4-BE49-F238E27FC236}">
              <a16:creationId xmlns="" xmlns:a16="http://schemas.microsoft.com/office/drawing/2014/main" id="{00000000-0008-0000-0000-00009E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20" name="Text Box 394360">
          <a:extLst>
            <a:ext uri="{FF2B5EF4-FFF2-40B4-BE49-F238E27FC236}">
              <a16:creationId xmlns="" xmlns:a16="http://schemas.microsoft.com/office/drawing/2014/main" id="{00000000-0008-0000-0000-00009F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21" name="Text Box 394744">
          <a:extLst>
            <a:ext uri="{FF2B5EF4-FFF2-40B4-BE49-F238E27FC236}">
              <a16:creationId xmlns="" xmlns:a16="http://schemas.microsoft.com/office/drawing/2014/main" id="{00000000-0008-0000-0000-0000A0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22" name="Text Box 394360">
          <a:extLst>
            <a:ext uri="{FF2B5EF4-FFF2-40B4-BE49-F238E27FC236}">
              <a16:creationId xmlns="" xmlns:a16="http://schemas.microsoft.com/office/drawing/2014/main" id="{00000000-0008-0000-0000-0000A1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23" name="Text Box 394744">
          <a:extLst>
            <a:ext uri="{FF2B5EF4-FFF2-40B4-BE49-F238E27FC236}">
              <a16:creationId xmlns="" xmlns:a16="http://schemas.microsoft.com/office/drawing/2014/main" id="{00000000-0008-0000-0000-0000A2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24" name="Text Box 394360">
          <a:extLst>
            <a:ext uri="{FF2B5EF4-FFF2-40B4-BE49-F238E27FC236}">
              <a16:creationId xmlns="" xmlns:a16="http://schemas.microsoft.com/office/drawing/2014/main" id="{00000000-0008-0000-0000-0000A3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25" name="Text Box 394744">
          <a:extLst>
            <a:ext uri="{FF2B5EF4-FFF2-40B4-BE49-F238E27FC236}">
              <a16:creationId xmlns="" xmlns:a16="http://schemas.microsoft.com/office/drawing/2014/main" id="{00000000-0008-0000-0000-0000A4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26" name="Text Box 394360">
          <a:extLst>
            <a:ext uri="{FF2B5EF4-FFF2-40B4-BE49-F238E27FC236}">
              <a16:creationId xmlns="" xmlns:a16="http://schemas.microsoft.com/office/drawing/2014/main" id="{00000000-0008-0000-0000-0000A5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27" name="Text Box 394744">
          <a:extLst>
            <a:ext uri="{FF2B5EF4-FFF2-40B4-BE49-F238E27FC236}">
              <a16:creationId xmlns="" xmlns:a16="http://schemas.microsoft.com/office/drawing/2014/main" id="{00000000-0008-0000-0000-0000A6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28" name="Text Box 394360">
          <a:extLst>
            <a:ext uri="{FF2B5EF4-FFF2-40B4-BE49-F238E27FC236}">
              <a16:creationId xmlns="" xmlns:a16="http://schemas.microsoft.com/office/drawing/2014/main" id="{00000000-0008-0000-0000-0000A7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29" name="Text Box 394744">
          <a:extLst>
            <a:ext uri="{FF2B5EF4-FFF2-40B4-BE49-F238E27FC236}">
              <a16:creationId xmlns="" xmlns:a16="http://schemas.microsoft.com/office/drawing/2014/main" id="{00000000-0008-0000-0000-0000A8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30" name="Text Box 394360">
          <a:extLst>
            <a:ext uri="{FF2B5EF4-FFF2-40B4-BE49-F238E27FC236}">
              <a16:creationId xmlns="" xmlns:a16="http://schemas.microsoft.com/office/drawing/2014/main" id="{00000000-0008-0000-0000-0000A9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31" name="Text Box 394744">
          <a:extLst>
            <a:ext uri="{FF2B5EF4-FFF2-40B4-BE49-F238E27FC236}">
              <a16:creationId xmlns="" xmlns:a16="http://schemas.microsoft.com/office/drawing/2014/main" id="{00000000-0008-0000-0000-0000AA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32" name="Text Box 394360">
          <a:extLst>
            <a:ext uri="{FF2B5EF4-FFF2-40B4-BE49-F238E27FC236}">
              <a16:creationId xmlns="" xmlns:a16="http://schemas.microsoft.com/office/drawing/2014/main" id="{00000000-0008-0000-0000-0000AB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33" name="Text Box 394744">
          <a:extLst>
            <a:ext uri="{FF2B5EF4-FFF2-40B4-BE49-F238E27FC236}">
              <a16:creationId xmlns="" xmlns:a16="http://schemas.microsoft.com/office/drawing/2014/main" id="{00000000-0008-0000-0000-0000AC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34" name="Text Box 394360">
          <a:extLst>
            <a:ext uri="{FF2B5EF4-FFF2-40B4-BE49-F238E27FC236}">
              <a16:creationId xmlns="" xmlns:a16="http://schemas.microsoft.com/office/drawing/2014/main" id="{00000000-0008-0000-0000-0000AD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35" name="Text Box 394744">
          <a:extLst>
            <a:ext uri="{FF2B5EF4-FFF2-40B4-BE49-F238E27FC236}">
              <a16:creationId xmlns="" xmlns:a16="http://schemas.microsoft.com/office/drawing/2014/main" id="{00000000-0008-0000-0000-0000AE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36" name="Text Box 394360">
          <a:extLst>
            <a:ext uri="{FF2B5EF4-FFF2-40B4-BE49-F238E27FC236}">
              <a16:creationId xmlns="" xmlns:a16="http://schemas.microsoft.com/office/drawing/2014/main" id="{00000000-0008-0000-0000-0000AF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37" name="Text Box 394744">
          <a:extLst>
            <a:ext uri="{FF2B5EF4-FFF2-40B4-BE49-F238E27FC236}">
              <a16:creationId xmlns="" xmlns:a16="http://schemas.microsoft.com/office/drawing/2014/main" id="{00000000-0008-0000-0000-0000B0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38" name="Text Box 394360">
          <a:extLst>
            <a:ext uri="{FF2B5EF4-FFF2-40B4-BE49-F238E27FC236}">
              <a16:creationId xmlns="" xmlns:a16="http://schemas.microsoft.com/office/drawing/2014/main" id="{00000000-0008-0000-0000-0000B1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39" name="Text Box 394744">
          <a:extLst>
            <a:ext uri="{FF2B5EF4-FFF2-40B4-BE49-F238E27FC236}">
              <a16:creationId xmlns="" xmlns:a16="http://schemas.microsoft.com/office/drawing/2014/main" id="{00000000-0008-0000-0000-0000B2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540" name="Text Box 394360">
          <a:extLst>
            <a:ext uri="{FF2B5EF4-FFF2-40B4-BE49-F238E27FC236}">
              <a16:creationId xmlns="" xmlns:a16="http://schemas.microsoft.com/office/drawing/2014/main" id="{00000000-0008-0000-0000-0000B303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541" name="Text Box 394744">
          <a:extLst>
            <a:ext uri="{FF2B5EF4-FFF2-40B4-BE49-F238E27FC236}">
              <a16:creationId xmlns="" xmlns:a16="http://schemas.microsoft.com/office/drawing/2014/main" id="{00000000-0008-0000-0000-0000B403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542" name="Text Box 394360">
          <a:extLst>
            <a:ext uri="{FF2B5EF4-FFF2-40B4-BE49-F238E27FC236}">
              <a16:creationId xmlns="" xmlns:a16="http://schemas.microsoft.com/office/drawing/2014/main" id="{00000000-0008-0000-0000-0000B503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543" name="Text Box 394744">
          <a:extLst>
            <a:ext uri="{FF2B5EF4-FFF2-40B4-BE49-F238E27FC236}">
              <a16:creationId xmlns="" xmlns:a16="http://schemas.microsoft.com/office/drawing/2014/main" id="{00000000-0008-0000-0000-0000B603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544" name="Text Box 394360">
          <a:extLst>
            <a:ext uri="{FF2B5EF4-FFF2-40B4-BE49-F238E27FC236}">
              <a16:creationId xmlns="" xmlns:a16="http://schemas.microsoft.com/office/drawing/2014/main" id="{00000000-0008-0000-0000-0000B703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545" name="Text Box 394744">
          <a:extLst>
            <a:ext uri="{FF2B5EF4-FFF2-40B4-BE49-F238E27FC236}">
              <a16:creationId xmlns="" xmlns:a16="http://schemas.microsoft.com/office/drawing/2014/main" id="{00000000-0008-0000-0000-0000B803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46" name="Text Box 394360">
          <a:extLst>
            <a:ext uri="{FF2B5EF4-FFF2-40B4-BE49-F238E27FC236}">
              <a16:creationId xmlns="" xmlns:a16="http://schemas.microsoft.com/office/drawing/2014/main" id="{00000000-0008-0000-0000-0000B9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47" name="Text Box 394744">
          <a:extLst>
            <a:ext uri="{FF2B5EF4-FFF2-40B4-BE49-F238E27FC236}">
              <a16:creationId xmlns="" xmlns:a16="http://schemas.microsoft.com/office/drawing/2014/main" id="{00000000-0008-0000-0000-0000BA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48" name="Text Box 394360">
          <a:extLst>
            <a:ext uri="{FF2B5EF4-FFF2-40B4-BE49-F238E27FC236}">
              <a16:creationId xmlns="" xmlns:a16="http://schemas.microsoft.com/office/drawing/2014/main" id="{00000000-0008-0000-0000-0000BB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49" name="Text Box 394744">
          <a:extLst>
            <a:ext uri="{FF2B5EF4-FFF2-40B4-BE49-F238E27FC236}">
              <a16:creationId xmlns="" xmlns:a16="http://schemas.microsoft.com/office/drawing/2014/main" id="{00000000-0008-0000-0000-0000BC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50" name="Text Box 394360">
          <a:extLst>
            <a:ext uri="{FF2B5EF4-FFF2-40B4-BE49-F238E27FC236}">
              <a16:creationId xmlns="" xmlns:a16="http://schemas.microsoft.com/office/drawing/2014/main" id="{00000000-0008-0000-0000-0000BD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51" name="Text Box 394744">
          <a:extLst>
            <a:ext uri="{FF2B5EF4-FFF2-40B4-BE49-F238E27FC236}">
              <a16:creationId xmlns="" xmlns:a16="http://schemas.microsoft.com/office/drawing/2014/main" id="{00000000-0008-0000-0000-0000BE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52" name="Text Box 394360">
          <a:extLst>
            <a:ext uri="{FF2B5EF4-FFF2-40B4-BE49-F238E27FC236}">
              <a16:creationId xmlns="" xmlns:a16="http://schemas.microsoft.com/office/drawing/2014/main" id="{00000000-0008-0000-0000-0000BF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53" name="Text Box 394744">
          <a:extLst>
            <a:ext uri="{FF2B5EF4-FFF2-40B4-BE49-F238E27FC236}">
              <a16:creationId xmlns="" xmlns:a16="http://schemas.microsoft.com/office/drawing/2014/main" id="{00000000-0008-0000-0000-0000C0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54" name="Text Box 394360">
          <a:extLst>
            <a:ext uri="{FF2B5EF4-FFF2-40B4-BE49-F238E27FC236}">
              <a16:creationId xmlns="" xmlns:a16="http://schemas.microsoft.com/office/drawing/2014/main" id="{00000000-0008-0000-0000-0000C1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55" name="Text Box 394744">
          <a:extLst>
            <a:ext uri="{FF2B5EF4-FFF2-40B4-BE49-F238E27FC236}">
              <a16:creationId xmlns="" xmlns:a16="http://schemas.microsoft.com/office/drawing/2014/main" id="{00000000-0008-0000-0000-0000C2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56" name="Text Box 394360">
          <a:extLst>
            <a:ext uri="{FF2B5EF4-FFF2-40B4-BE49-F238E27FC236}">
              <a16:creationId xmlns="" xmlns:a16="http://schemas.microsoft.com/office/drawing/2014/main" id="{00000000-0008-0000-0000-0000C3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57" name="Text Box 394744">
          <a:extLst>
            <a:ext uri="{FF2B5EF4-FFF2-40B4-BE49-F238E27FC236}">
              <a16:creationId xmlns="" xmlns:a16="http://schemas.microsoft.com/office/drawing/2014/main" id="{00000000-0008-0000-0000-0000C4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58" name="Text Box 394360">
          <a:extLst>
            <a:ext uri="{FF2B5EF4-FFF2-40B4-BE49-F238E27FC236}">
              <a16:creationId xmlns="" xmlns:a16="http://schemas.microsoft.com/office/drawing/2014/main" id="{00000000-0008-0000-0000-0000C5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59" name="Text Box 394744">
          <a:extLst>
            <a:ext uri="{FF2B5EF4-FFF2-40B4-BE49-F238E27FC236}">
              <a16:creationId xmlns="" xmlns:a16="http://schemas.microsoft.com/office/drawing/2014/main" id="{00000000-0008-0000-0000-0000C6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60" name="Text Box 394360">
          <a:extLst>
            <a:ext uri="{FF2B5EF4-FFF2-40B4-BE49-F238E27FC236}">
              <a16:creationId xmlns="" xmlns:a16="http://schemas.microsoft.com/office/drawing/2014/main" id="{00000000-0008-0000-0000-0000C7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61" name="Text Box 394744">
          <a:extLst>
            <a:ext uri="{FF2B5EF4-FFF2-40B4-BE49-F238E27FC236}">
              <a16:creationId xmlns="" xmlns:a16="http://schemas.microsoft.com/office/drawing/2014/main" id="{00000000-0008-0000-0000-0000C8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62" name="Text Box 394360">
          <a:extLst>
            <a:ext uri="{FF2B5EF4-FFF2-40B4-BE49-F238E27FC236}">
              <a16:creationId xmlns="" xmlns:a16="http://schemas.microsoft.com/office/drawing/2014/main" id="{00000000-0008-0000-0000-0000C9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63" name="Text Box 394744">
          <a:extLst>
            <a:ext uri="{FF2B5EF4-FFF2-40B4-BE49-F238E27FC236}">
              <a16:creationId xmlns="" xmlns:a16="http://schemas.microsoft.com/office/drawing/2014/main" id="{00000000-0008-0000-0000-0000CA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64" name="Text Box 394360">
          <a:extLst>
            <a:ext uri="{FF2B5EF4-FFF2-40B4-BE49-F238E27FC236}">
              <a16:creationId xmlns="" xmlns:a16="http://schemas.microsoft.com/office/drawing/2014/main" id="{00000000-0008-0000-0000-0000CB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65" name="Text Box 394744">
          <a:extLst>
            <a:ext uri="{FF2B5EF4-FFF2-40B4-BE49-F238E27FC236}">
              <a16:creationId xmlns="" xmlns:a16="http://schemas.microsoft.com/office/drawing/2014/main" id="{00000000-0008-0000-0000-0000CC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66" name="Text Box 394360">
          <a:extLst>
            <a:ext uri="{FF2B5EF4-FFF2-40B4-BE49-F238E27FC236}">
              <a16:creationId xmlns="" xmlns:a16="http://schemas.microsoft.com/office/drawing/2014/main" id="{00000000-0008-0000-0000-0000CD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67" name="Text Box 394744">
          <a:extLst>
            <a:ext uri="{FF2B5EF4-FFF2-40B4-BE49-F238E27FC236}">
              <a16:creationId xmlns="" xmlns:a16="http://schemas.microsoft.com/office/drawing/2014/main" id="{00000000-0008-0000-0000-0000CE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68" name="Text Box 394360">
          <a:extLst>
            <a:ext uri="{FF2B5EF4-FFF2-40B4-BE49-F238E27FC236}">
              <a16:creationId xmlns="" xmlns:a16="http://schemas.microsoft.com/office/drawing/2014/main" id="{00000000-0008-0000-0000-0000CF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69" name="Text Box 394744">
          <a:extLst>
            <a:ext uri="{FF2B5EF4-FFF2-40B4-BE49-F238E27FC236}">
              <a16:creationId xmlns="" xmlns:a16="http://schemas.microsoft.com/office/drawing/2014/main" id="{00000000-0008-0000-0000-0000D0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70" name="Text Box 394360">
          <a:extLst>
            <a:ext uri="{FF2B5EF4-FFF2-40B4-BE49-F238E27FC236}">
              <a16:creationId xmlns="" xmlns:a16="http://schemas.microsoft.com/office/drawing/2014/main" id="{00000000-0008-0000-0000-0000D1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71" name="Text Box 394744">
          <a:extLst>
            <a:ext uri="{FF2B5EF4-FFF2-40B4-BE49-F238E27FC236}">
              <a16:creationId xmlns="" xmlns:a16="http://schemas.microsoft.com/office/drawing/2014/main" id="{00000000-0008-0000-0000-0000D2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72" name="Text Box 394360">
          <a:extLst>
            <a:ext uri="{FF2B5EF4-FFF2-40B4-BE49-F238E27FC236}">
              <a16:creationId xmlns="" xmlns:a16="http://schemas.microsoft.com/office/drawing/2014/main" id="{00000000-0008-0000-0000-0000D3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73" name="Text Box 394744">
          <a:extLst>
            <a:ext uri="{FF2B5EF4-FFF2-40B4-BE49-F238E27FC236}">
              <a16:creationId xmlns="" xmlns:a16="http://schemas.microsoft.com/office/drawing/2014/main" id="{00000000-0008-0000-0000-0000D4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74" name="Text Box 394360">
          <a:extLst>
            <a:ext uri="{FF2B5EF4-FFF2-40B4-BE49-F238E27FC236}">
              <a16:creationId xmlns="" xmlns:a16="http://schemas.microsoft.com/office/drawing/2014/main" id="{00000000-0008-0000-0000-0000D5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75" name="Text Box 394744">
          <a:extLst>
            <a:ext uri="{FF2B5EF4-FFF2-40B4-BE49-F238E27FC236}">
              <a16:creationId xmlns="" xmlns:a16="http://schemas.microsoft.com/office/drawing/2014/main" id="{00000000-0008-0000-0000-0000D6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76" name="Text Box 394360">
          <a:extLst>
            <a:ext uri="{FF2B5EF4-FFF2-40B4-BE49-F238E27FC236}">
              <a16:creationId xmlns="" xmlns:a16="http://schemas.microsoft.com/office/drawing/2014/main" id="{00000000-0008-0000-0000-0000D7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77" name="Text Box 394744">
          <a:extLst>
            <a:ext uri="{FF2B5EF4-FFF2-40B4-BE49-F238E27FC236}">
              <a16:creationId xmlns="" xmlns:a16="http://schemas.microsoft.com/office/drawing/2014/main" id="{00000000-0008-0000-0000-0000D8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78" name="Text Box 394360">
          <a:extLst>
            <a:ext uri="{FF2B5EF4-FFF2-40B4-BE49-F238E27FC236}">
              <a16:creationId xmlns="" xmlns:a16="http://schemas.microsoft.com/office/drawing/2014/main" id="{00000000-0008-0000-0000-0000D9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79" name="Text Box 394744">
          <a:extLst>
            <a:ext uri="{FF2B5EF4-FFF2-40B4-BE49-F238E27FC236}">
              <a16:creationId xmlns="" xmlns:a16="http://schemas.microsoft.com/office/drawing/2014/main" id="{00000000-0008-0000-0000-0000DA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80" name="Text Box 394360">
          <a:extLst>
            <a:ext uri="{FF2B5EF4-FFF2-40B4-BE49-F238E27FC236}">
              <a16:creationId xmlns="" xmlns:a16="http://schemas.microsoft.com/office/drawing/2014/main" id="{00000000-0008-0000-0000-0000DB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81" name="Text Box 394744">
          <a:extLst>
            <a:ext uri="{FF2B5EF4-FFF2-40B4-BE49-F238E27FC236}">
              <a16:creationId xmlns="" xmlns:a16="http://schemas.microsoft.com/office/drawing/2014/main" id="{00000000-0008-0000-0000-0000DC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82" name="Text Box 394360">
          <a:extLst>
            <a:ext uri="{FF2B5EF4-FFF2-40B4-BE49-F238E27FC236}">
              <a16:creationId xmlns="" xmlns:a16="http://schemas.microsoft.com/office/drawing/2014/main" id="{00000000-0008-0000-0000-0000DD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83" name="Text Box 394744">
          <a:extLst>
            <a:ext uri="{FF2B5EF4-FFF2-40B4-BE49-F238E27FC236}">
              <a16:creationId xmlns="" xmlns:a16="http://schemas.microsoft.com/office/drawing/2014/main" id="{00000000-0008-0000-0000-0000DE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84" name="Text Box 394360">
          <a:extLst>
            <a:ext uri="{FF2B5EF4-FFF2-40B4-BE49-F238E27FC236}">
              <a16:creationId xmlns="" xmlns:a16="http://schemas.microsoft.com/office/drawing/2014/main" id="{00000000-0008-0000-0000-0000DF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85" name="Text Box 394744">
          <a:extLst>
            <a:ext uri="{FF2B5EF4-FFF2-40B4-BE49-F238E27FC236}">
              <a16:creationId xmlns="" xmlns:a16="http://schemas.microsoft.com/office/drawing/2014/main" id="{00000000-0008-0000-0000-0000E0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86" name="Text Box 394360">
          <a:extLst>
            <a:ext uri="{FF2B5EF4-FFF2-40B4-BE49-F238E27FC236}">
              <a16:creationId xmlns="" xmlns:a16="http://schemas.microsoft.com/office/drawing/2014/main" id="{00000000-0008-0000-0000-0000E1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87" name="Text Box 394744">
          <a:extLst>
            <a:ext uri="{FF2B5EF4-FFF2-40B4-BE49-F238E27FC236}">
              <a16:creationId xmlns="" xmlns:a16="http://schemas.microsoft.com/office/drawing/2014/main" id="{00000000-0008-0000-0000-0000E2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88" name="Text Box 394360">
          <a:extLst>
            <a:ext uri="{FF2B5EF4-FFF2-40B4-BE49-F238E27FC236}">
              <a16:creationId xmlns="" xmlns:a16="http://schemas.microsoft.com/office/drawing/2014/main" id="{00000000-0008-0000-0000-0000E3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89" name="Text Box 394744">
          <a:extLst>
            <a:ext uri="{FF2B5EF4-FFF2-40B4-BE49-F238E27FC236}">
              <a16:creationId xmlns="" xmlns:a16="http://schemas.microsoft.com/office/drawing/2014/main" id="{00000000-0008-0000-0000-0000E4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90" name="Text Box 394360">
          <a:extLst>
            <a:ext uri="{FF2B5EF4-FFF2-40B4-BE49-F238E27FC236}">
              <a16:creationId xmlns="" xmlns:a16="http://schemas.microsoft.com/office/drawing/2014/main" id="{00000000-0008-0000-0000-0000E5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91" name="Text Box 394744">
          <a:extLst>
            <a:ext uri="{FF2B5EF4-FFF2-40B4-BE49-F238E27FC236}">
              <a16:creationId xmlns="" xmlns:a16="http://schemas.microsoft.com/office/drawing/2014/main" id="{00000000-0008-0000-0000-0000E6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92" name="Text Box 394360">
          <a:extLst>
            <a:ext uri="{FF2B5EF4-FFF2-40B4-BE49-F238E27FC236}">
              <a16:creationId xmlns="" xmlns:a16="http://schemas.microsoft.com/office/drawing/2014/main" id="{00000000-0008-0000-0000-0000E7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593" name="Text Box 394744">
          <a:extLst>
            <a:ext uri="{FF2B5EF4-FFF2-40B4-BE49-F238E27FC236}">
              <a16:creationId xmlns="" xmlns:a16="http://schemas.microsoft.com/office/drawing/2014/main" id="{00000000-0008-0000-0000-0000E8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94" name="Text Box 394360">
          <a:extLst>
            <a:ext uri="{FF2B5EF4-FFF2-40B4-BE49-F238E27FC236}">
              <a16:creationId xmlns="" xmlns:a16="http://schemas.microsoft.com/office/drawing/2014/main" id="{00000000-0008-0000-0000-0000E9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95" name="Text Box 394744">
          <a:extLst>
            <a:ext uri="{FF2B5EF4-FFF2-40B4-BE49-F238E27FC236}">
              <a16:creationId xmlns="" xmlns:a16="http://schemas.microsoft.com/office/drawing/2014/main" id="{00000000-0008-0000-0000-0000EA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96" name="Text Box 394360">
          <a:extLst>
            <a:ext uri="{FF2B5EF4-FFF2-40B4-BE49-F238E27FC236}">
              <a16:creationId xmlns="" xmlns:a16="http://schemas.microsoft.com/office/drawing/2014/main" id="{00000000-0008-0000-0000-0000EB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97" name="Text Box 394744">
          <a:extLst>
            <a:ext uri="{FF2B5EF4-FFF2-40B4-BE49-F238E27FC236}">
              <a16:creationId xmlns="" xmlns:a16="http://schemas.microsoft.com/office/drawing/2014/main" id="{00000000-0008-0000-0000-0000EC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98" name="Text Box 394360">
          <a:extLst>
            <a:ext uri="{FF2B5EF4-FFF2-40B4-BE49-F238E27FC236}">
              <a16:creationId xmlns="" xmlns:a16="http://schemas.microsoft.com/office/drawing/2014/main" id="{00000000-0008-0000-0000-0000ED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599" name="Text Box 394744">
          <a:extLst>
            <a:ext uri="{FF2B5EF4-FFF2-40B4-BE49-F238E27FC236}">
              <a16:creationId xmlns="" xmlns:a16="http://schemas.microsoft.com/office/drawing/2014/main" id="{00000000-0008-0000-0000-0000EE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00" name="Text Box 394360">
          <a:extLst>
            <a:ext uri="{FF2B5EF4-FFF2-40B4-BE49-F238E27FC236}">
              <a16:creationId xmlns="" xmlns:a16="http://schemas.microsoft.com/office/drawing/2014/main" id="{00000000-0008-0000-0000-0000EF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01" name="Text Box 394744">
          <a:extLst>
            <a:ext uri="{FF2B5EF4-FFF2-40B4-BE49-F238E27FC236}">
              <a16:creationId xmlns="" xmlns:a16="http://schemas.microsoft.com/office/drawing/2014/main" id="{00000000-0008-0000-0000-0000F0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02" name="Text Box 394360">
          <a:extLst>
            <a:ext uri="{FF2B5EF4-FFF2-40B4-BE49-F238E27FC236}">
              <a16:creationId xmlns="" xmlns:a16="http://schemas.microsoft.com/office/drawing/2014/main" id="{00000000-0008-0000-0000-0000F1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03" name="Text Box 394744">
          <a:extLst>
            <a:ext uri="{FF2B5EF4-FFF2-40B4-BE49-F238E27FC236}">
              <a16:creationId xmlns="" xmlns:a16="http://schemas.microsoft.com/office/drawing/2014/main" id="{00000000-0008-0000-0000-0000F2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04" name="Text Box 394360">
          <a:extLst>
            <a:ext uri="{FF2B5EF4-FFF2-40B4-BE49-F238E27FC236}">
              <a16:creationId xmlns="" xmlns:a16="http://schemas.microsoft.com/office/drawing/2014/main" id="{00000000-0008-0000-0000-0000F3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05" name="Text Box 394744">
          <a:extLst>
            <a:ext uri="{FF2B5EF4-FFF2-40B4-BE49-F238E27FC236}">
              <a16:creationId xmlns="" xmlns:a16="http://schemas.microsoft.com/office/drawing/2014/main" id="{00000000-0008-0000-0000-0000F4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06" name="Text Box 394360">
          <a:extLst>
            <a:ext uri="{FF2B5EF4-FFF2-40B4-BE49-F238E27FC236}">
              <a16:creationId xmlns="" xmlns:a16="http://schemas.microsoft.com/office/drawing/2014/main" id="{00000000-0008-0000-0000-0000F5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07" name="Text Box 394744">
          <a:extLst>
            <a:ext uri="{FF2B5EF4-FFF2-40B4-BE49-F238E27FC236}">
              <a16:creationId xmlns="" xmlns:a16="http://schemas.microsoft.com/office/drawing/2014/main" id="{00000000-0008-0000-0000-0000F6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08" name="Text Box 394360">
          <a:extLst>
            <a:ext uri="{FF2B5EF4-FFF2-40B4-BE49-F238E27FC236}">
              <a16:creationId xmlns="" xmlns:a16="http://schemas.microsoft.com/office/drawing/2014/main" id="{00000000-0008-0000-0000-0000F7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09" name="Text Box 394744">
          <a:extLst>
            <a:ext uri="{FF2B5EF4-FFF2-40B4-BE49-F238E27FC236}">
              <a16:creationId xmlns="" xmlns:a16="http://schemas.microsoft.com/office/drawing/2014/main" id="{00000000-0008-0000-0000-0000F8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10" name="Text Box 394360">
          <a:extLst>
            <a:ext uri="{FF2B5EF4-FFF2-40B4-BE49-F238E27FC236}">
              <a16:creationId xmlns="" xmlns:a16="http://schemas.microsoft.com/office/drawing/2014/main" id="{00000000-0008-0000-0000-0000F9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11" name="Text Box 394744">
          <a:extLst>
            <a:ext uri="{FF2B5EF4-FFF2-40B4-BE49-F238E27FC236}">
              <a16:creationId xmlns="" xmlns:a16="http://schemas.microsoft.com/office/drawing/2014/main" id="{00000000-0008-0000-0000-0000FA03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12" name="Text Box 394360">
          <a:extLst>
            <a:ext uri="{FF2B5EF4-FFF2-40B4-BE49-F238E27FC236}">
              <a16:creationId xmlns="" xmlns:a16="http://schemas.microsoft.com/office/drawing/2014/main" id="{00000000-0008-0000-0000-0000FB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13" name="Text Box 394744">
          <a:extLst>
            <a:ext uri="{FF2B5EF4-FFF2-40B4-BE49-F238E27FC236}">
              <a16:creationId xmlns="" xmlns:a16="http://schemas.microsoft.com/office/drawing/2014/main" id="{00000000-0008-0000-0000-0000FC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14" name="Text Box 394360">
          <a:extLst>
            <a:ext uri="{FF2B5EF4-FFF2-40B4-BE49-F238E27FC236}">
              <a16:creationId xmlns="" xmlns:a16="http://schemas.microsoft.com/office/drawing/2014/main" id="{00000000-0008-0000-0000-0000FD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15" name="Text Box 394744">
          <a:extLst>
            <a:ext uri="{FF2B5EF4-FFF2-40B4-BE49-F238E27FC236}">
              <a16:creationId xmlns="" xmlns:a16="http://schemas.microsoft.com/office/drawing/2014/main" id="{00000000-0008-0000-0000-0000FE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16" name="Text Box 394360">
          <a:extLst>
            <a:ext uri="{FF2B5EF4-FFF2-40B4-BE49-F238E27FC236}">
              <a16:creationId xmlns="" xmlns:a16="http://schemas.microsoft.com/office/drawing/2014/main" id="{00000000-0008-0000-0000-0000FF03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17" name="Text Box 394744">
          <a:extLst>
            <a:ext uri="{FF2B5EF4-FFF2-40B4-BE49-F238E27FC236}">
              <a16:creationId xmlns="" xmlns:a16="http://schemas.microsoft.com/office/drawing/2014/main" id="{00000000-0008-0000-0000-000000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618" name="Text Box 394360">
          <a:extLst>
            <a:ext uri="{FF2B5EF4-FFF2-40B4-BE49-F238E27FC236}">
              <a16:creationId xmlns="" xmlns:a16="http://schemas.microsoft.com/office/drawing/2014/main" id="{00000000-0008-0000-0000-000001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619" name="Text Box 394744">
          <a:extLst>
            <a:ext uri="{FF2B5EF4-FFF2-40B4-BE49-F238E27FC236}">
              <a16:creationId xmlns="" xmlns:a16="http://schemas.microsoft.com/office/drawing/2014/main" id="{00000000-0008-0000-0000-000002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620" name="Text Box 394360">
          <a:extLst>
            <a:ext uri="{FF2B5EF4-FFF2-40B4-BE49-F238E27FC236}">
              <a16:creationId xmlns="" xmlns:a16="http://schemas.microsoft.com/office/drawing/2014/main" id="{00000000-0008-0000-0000-000003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621" name="Text Box 394744">
          <a:extLst>
            <a:ext uri="{FF2B5EF4-FFF2-40B4-BE49-F238E27FC236}">
              <a16:creationId xmlns="" xmlns:a16="http://schemas.microsoft.com/office/drawing/2014/main" id="{00000000-0008-0000-0000-000004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622" name="Text Box 394360">
          <a:extLst>
            <a:ext uri="{FF2B5EF4-FFF2-40B4-BE49-F238E27FC236}">
              <a16:creationId xmlns="" xmlns:a16="http://schemas.microsoft.com/office/drawing/2014/main" id="{00000000-0008-0000-0000-000005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623" name="Text Box 394744">
          <a:extLst>
            <a:ext uri="{FF2B5EF4-FFF2-40B4-BE49-F238E27FC236}">
              <a16:creationId xmlns="" xmlns:a16="http://schemas.microsoft.com/office/drawing/2014/main" id="{00000000-0008-0000-0000-000006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24" name="Text Box 394360">
          <a:extLst>
            <a:ext uri="{FF2B5EF4-FFF2-40B4-BE49-F238E27FC236}">
              <a16:creationId xmlns="" xmlns:a16="http://schemas.microsoft.com/office/drawing/2014/main" id="{00000000-0008-0000-0000-000007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25" name="Text Box 394744">
          <a:extLst>
            <a:ext uri="{FF2B5EF4-FFF2-40B4-BE49-F238E27FC236}">
              <a16:creationId xmlns="" xmlns:a16="http://schemas.microsoft.com/office/drawing/2014/main" id="{00000000-0008-0000-0000-000008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26" name="Text Box 394360">
          <a:extLst>
            <a:ext uri="{FF2B5EF4-FFF2-40B4-BE49-F238E27FC236}">
              <a16:creationId xmlns="" xmlns:a16="http://schemas.microsoft.com/office/drawing/2014/main" id="{00000000-0008-0000-0000-000009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27" name="Text Box 394744">
          <a:extLst>
            <a:ext uri="{FF2B5EF4-FFF2-40B4-BE49-F238E27FC236}">
              <a16:creationId xmlns="" xmlns:a16="http://schemas.microsoft.com/office/drawing/2014/main" id="{00000000-0008-0000-0000-00000A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28" name="Text Box 394360">
          <a:extLst>
            <a:ext uri="{FF2B5EF4-FFF2-40B4-BE49-F238E27FC236}">
              <a16:creationId xmlns="" xmlns:a16="http://schemas.microsoft.com/office/drawing/2014/main" id="{00000000-0008-0000-0000-00000B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29" name="Text Box 394744">
          <a:extLst>
            <a:ext uri="{FF2B5EF4-FFF2-40B4-BE49-F238E27FC236}">
              <a16:creationId xmlns="" xmlns:a16="http://schemas.microsoft.com/office/drawing/2014/main" id="{00000000-0008-0000-0000-00000C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30" name="Text Box 394360">
          <a:extLst>
            <a:ext uri="{FF2B5EF4-FFF2-40B4-BE49-F238E27FC236}">
              <a16:creationId xmlns="" xmlns:a16="http://schemas.microsoft.com/office/drawing/2014/main" id="{00000000-0008-0000-0000-00000D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31" name="Text Box 394744">
          <a:extLst>
            <a:ext uri="{FF2B5EF4-FFF2-40B4-BE49-F238E27FC236}">
              <a16:creationId xmlns="" xmlns:a16="http://schemas.microsoft.com/office/drawing/2014/main" id="{00000000-0008-0000-0000-00000E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32" name="Text Box 394360">
          <a:extLst>
            <a:ext uri="{FF2B5EF4-FFF2-40B4-BE49-F238E27FC236}">
              <a16:creationId xmlns="" xmlns:a16="http://schemas.microsoft.com/office/drawing/2014/main" id="{00000000-0008-0000-0000-00000F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33" name="Text Box 394744">
          <a:extLst>
            <a:ext uri="{FF2B5EF4-FFF2-40B4-BE49-F238E27FC236}">
              <a16:creationId xmlns="" xmlns:a16="http://schemas.microsoft.com/office/drawing/2014/main" id="{00000000-0008-0000-0000-000010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34" name="Text Box 394360">
          <a:extLst>
            <a:ext uri="{FF2B5EF4-FFF2-40B4-BE49-F238E27FC236}">
              <a16:creationId xmlns="" xmlns:a16="http://schemas.microsoft.com/office/drawing/2014/main" id="{00000000-0008-0000-0000-000011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35" name="Text Box 394744">
          <a:extLst>
            <a:ext uri="{FF2B5EF4-FFF2-40B4-BE49-F238E27FC236}">
              <a16:creationId xmlns="" xmlns:a16="http://schemas.microsoft.com/office/drawing/2014/main" id="{00000000-0008-0000-0000-000012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36" name="Text Box 394360">
          <a:extLst>
            <a:ext uri="{FF2B5EF4-FFF2-40B4-BE49-F238E27FC236}">
              <a16:creationId xmlns="" xmlns:a16="http://schemas.microsoft.com/office/drawing/2014/main" id="{00000000-0008-0000-0000-000013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37" name="Text Box 394744">
          <a:extLst>
            <a:ext uri="{FF2B5EF4-FFF2-40B4-BE49-F238E27FC236}">
              <a16:creationId xmlns="" xmlns:a16="http://schemas.microsoft.com/office/drawing/2014/main" id="{00000000-0008-0000-0000-000014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38" name="Text Box 394360">
          <a:extLst>
            <a:ext uri="{FF2B5EF4-FFF2-40B4-BE49-F238E27FC236}">
              <a16:creationId xmlns="" xmlns:a16="http://schemas.microsoft.com/office/drawing/2014/main" id="{00000000-0008-0000-0000-000015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39" name="Text Box 394744">
          <a:extLst>
            <a:ext uri="{FF2B5EF4-FFF2-40B4-BE49-F238E27FC236}">
              <a16:creationId xmlns="" xmlns:a16="http://schemas.microsoft.com/office/drawing/2014/main" id="{00000000-0008-0000-0000-000016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40" name="Text Box 394360">
          <a:extLst>
            <a:ext uri="{FF2B5EF4-FFF2-40B4-BE49-F238E27FC236}">
              <a16:creationId xmlns="" xmlns:a16="http://schemas.microsoft.com/office/drawing/2014/main" id="{00000000-0008-0000-0000-000017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41" name="Text Box 394744">
          <a:extLst>
            <a:ext uri="{FF2B5EF4-FFF2-40B4-BE49-F238E27FC236}">
              <a16:creationId xmlns="" xmlns:a16="http://schemas.microsoft.com/office/drawing/2014/main" id="{00000000-0008-0000-0000-000018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42" name="Text Box 394360">
          <a:extLst>
            <a:ext uri="{FF2B5EF4-FFF2-40B4-BE49-F238E27FC236}">
              <a16:creationId xmlns="" xmlns:a16="http://schemas.microsoft.com/office/drawing/2014/main" id="{00000000-0008-0000-0000-000019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43" name="Text Box 394744">
          <a:extLst>
            <a:ext uri="{FF2B5EF4-FFF2-40B4-BE49-F238E27FC236}">
              <a16:creationId xmlns="" xmlns:a16="http://schemas.microsoft.com/office/drawing/2014/main" id="{00000000-0008-0000-0000-00001A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44" name="Text Box 394360">
          <a:extLst>
            <a:ext uri="{FF2B5EF4-FFF2-40B4-BE49-F238E27FC236}">
              <a16:creationId xmlns="" xmlns:a16="http://schemas.microsoft.com/office/drawing/2014/main" id="{00000000-0008-0000-0000-00001B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45" name="Text Box 394744">
          <a:extLst>
            <a:ext uri="{FF2B5EF4-FFF2-40B4-BE49-F238E27FC236}">
              <a16:creationId xmlns="" xmlns:a16="http://schemas.microsoft.com/office/drawing/2014/main" id="{00000000-0008-0000-0000-00001C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46" name="Text Box 394360">
          <a:extLst>
            <a:ext uri="{FF2B5EF4-FFF2-40B4-BE49-F238E27FC236}">
              <a16:creationId xmlns="" xmlns:a16="http://schemas.microsoft.com/office/drawing/2014/main" id="{00000000-0008-0000-0000-00001D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47" name="Text Box 394744">
          <a:extLst>
            <a:ext uri="{FF2B5EF4-FFF2-40B4-BE49-F238E27FC236}">
              <a16:creationId xmlns="" xmlns:a16="http://schemas.microsoft.com/office/drawing/2014/main" id="{00000000-0008-0000-0000-00001E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48" name="Text Box 394360">
          <a:extLst>
            <a:ext uri="{FF2B5EF4-FFF2-40B4-BE49-F238E27FC236}">
              <a16:creationId xmlns="" xmlns:a16="http://schemas.microsoft.com/office/drawing/2014/main" id="{00000000-0008-0000-0000-00001F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49" name="Text Box 394744">
          <a:extLst>
            <a:ext uri="{FF2B5EF4-FFF2-40B4-BE49-F238E27FC236}">
              <a16:creationId xmlns="" xmlns:a16="http://schemas.microsoft.com/office/drawing/2014/main" id="{00000000-0008-0000-0000-000020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50" name="Text Box 394360">
          <a:extLst>
            <a:ext uri="{FF2B5EF4-FFF2-40B4-BE49-F238E27FC236}">
              <a16:creationId xmlns="" xmlns:a16="http://schemas.microsoft.com/office/drawing/2014/main" id="{00000000-0008-0000-0000-000021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51" name="Text Box 394744">
          <a:extLst>
            <a:ext uri="{FF2B5EF4-FFF2-40B4-BE49-F238E27FC236}">
              <a16:creationId xmlns="" xmlns:a16="http://schemas.microsoft.com/office/drawing/2014/main" id="{00000000-0008-0000-0000-000022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52" name="Text Box 394360">
          <a:extLst>
            <a:ext uri="{FF2B5EF4-FFF2-40B4-BE49-F238E27FC236}">
              <a16:creationId xmlns="" xmlns:a16="http://schemas.microsoft.com/office/drawing/2014/main" id="{00000000-0008-0000-0000-000023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53" name="Text Box 394744">
          <a:extLst>
            <a:ext uri="{FF2B5EF4-FFF2-40B4-BE49-F238E27FC236}">
              <a16:creationId xmlns="" xmlns:a16="http://schemas.microsoft.com/office/drawing/2014/main" id="{00000000-0008-0000-0000-000024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54" name="Text Box 394360">
          <a:extLst>
            <a:ext uri="{FF2B5EF4-FFF2-40B4-BE49-F238E27FC236}">
              <a16:creationId xmlns="" xmlns:a16="http://schemas.microsoft.com/office/drawing/2014/main" id="{00000000-0008-0000-0000-000025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55" name="Text Box 394744">
          <a:extLst>
            <a:ext uri="{FF2B5EF4-FFF2-40B4-BE49-F238E27FC236}">
              <a16:creationId xmlns="" xmlns:a16="http://schemas.microsoft.com/office/drawing/2014/main" id="{00000000-0008-0000-0000-000026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56" name="Text Box 394360">
          <a:extLst>
            <a:ext uri="{FF2B5EF4-FFF2-40B4-BE49-F238E27FC236}">
              <a16:creationId xmlns="" xmlns:a16="http://schemas.microsoft.com/office/drawing/2014/main" id="{00000000-0008-0000-0000-000027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57" name="Text Box 394744">
          <a:extLst>
            <a:ext uri="{FF2B5EF4-FFF2-40B4-BE49-F238E27FC236}">
              <a16:creationId xmlns="" xmlns:a16="http://schemas.microsoft.com/office/drawing/2014/main" id="{00000000-0008-0000-0000-000028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58" name="Text Box 394360">
          <a:extLst>
            <a:ext uri="{FF2B5EF4-FFF2-40B4-BE49-F238E27FC236}">
              <a16:creationId xmlns="" xmlns:a16="http://schemas.microsoft.com/office/drawing/2014/main" id="{00000000-0008-0000-0000-000029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59" name="Text Box 394744">
          <a:extLst>
            <a:ext uri="{FF2B5EF4-FFF2-40B4-BE49-F238E27FC236}">
              <a16:creationId xmlns="" xmlns:a16="http://schemas.microsoft.com/office/drawing/2014/main" id="{00000000-0008-0000-0000-00002A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60" name="Text Box 394360">
          <a:extLst>
            <a:ext uri="{FF2B5EF4-FFF2-40B4-BE49-F238E27FC236}">
              <a16:creationId xmlns="" xmlns:a16="http://schemas.microsoft.com/office/drawing/2014/main" id="{00000000-0008-0000-0000-00002B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61" name="Text Box 3947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62" name="Text Box 394360">
          <a:extLst>
            <a:ext uri="{FF2B5EF4-FFF2-40B4-BE49-F238E27FC236}">
              <a16:creationId xmlns="" xmlns:a16="http://schemas.microsoft.com/office/drawing/2014/main" id="{00000000-0008-0000-0000-00002D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63" name="Text Box 394744">
          <a:extLst>
            <a:ext uri="{FF2B5EF4-FFF2-40B4-BE49-F238E27FC236}">
              <a16:creationId xmlns="" xmlns:a16="http://schemas.microsoft.com/office/drawing/2014/main" id="{00000000-0008-0000-0000-00002E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64" name="Text Box 394360">
          <a:extLst>
            <a:ext uri="{FF2B5EF4-FFF2-40B4-BE49-F238E27FC236}">
              <a16:creationId xmlns="" xmlns:a16="http://schemas.microsoft.com/office/drawing/2014/main" id="{00000000-0008-0000-0000-00002F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65" name="Text Box 394744">
          <a:extLst>
            <a:ext uri="{FF2B5EF4-FFF2-40B4-BE49-F238E27FC236}">
              <a16:creationId xmlns="" xmlns:a16="http://schemas.microsoft.com/office/drawing/2014/main" id="{00000000-0008-0000-0000-000030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66" name="Text Box 394360">
          <a:extLst>
            <a:ext uri="{FF2B5EF4-FFF2-40B4-BE49-F238E27FC236}">
              <a16:creationId xmlns="" xmlns:a16="http://schemas.microsoft.com/office/drawing/2014/main" id="{00000000-0008-0000-0000-000031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67" name="Text Box 394744">
          <a:extLst>
            <a:ext uri="{FF2B5EF4-FFF2-40B4-BE49-F238E27FC236}">
              <a16:creationId xmlns="" xmlns:a16="http://schemas.microsoft.com/office/drawing/2014/main" id="{00000000-0008-0000-0000-000032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68" name="Text Box 394360">
          <a:extLst>
            <a:ext uri="{FF2B5EF4-FFF2-40B4-BE49-F238E27FC236}">
              <a16:creationId xmlns="" xmlns:a16="http://schemas.microsoft.com/office/drawing/2014/main" id="{00000000-0008-0000-0000-000033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69" name="Text Box 394744">
          <a:extLst>
            <a:ext uri="{FF2B5EF4-FFF2-40B4-BE49-F238E27FC236}">
              <a16:creationId xmlns="" xmlns:a16="http://schemas.microsoft.com/office/drawing/2014/main" id="{00000000-0008-0000-0000-000034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70" name="Text Box 394360">
          <a:extLst>
            <a:ext uri="{FF2B5EF4-FFF2-40B4-BE49-F238E27FC236}">
              <a16:creationId xmlns="" xmlns:a16="http://schemas.microsoft.com/office/drawing/2014/main" id="{00000000-0008-0000-0000-000035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71" name="Text Box 394744">
          <a:extLst>
            <a:ext uri="{FF2B5EF4-FFF2-40B4-BE49-F238E27FC236}">
              <a16:creationId xmlns="" xmlns:a16="http://schemas.microsoft.com/office/drawing/2014/main" id="{00000000-0008-0000-0000-000036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72" name="Text Box 394360">
          <a:extLst>
            <a:ext uri="{FF2B5EF4-FFF2-40B4-BE49-F238E27FC236}">
              <a16:creationId xmlns="" xmlns:a16="http://schemas.microsoft.com/office/drawing/2014/main" id="{00000000-0008-0000-0000-000037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73" name="Text Box 394744">
          <a:extLst>
            <a:ext uri="{FF2B5EF4-FFF2-40B4-BE49-F238E27FC236}">
              <a16:creationId xmlns="" xmlns:a16="http://schemas.microsoft.com/office/drawing/2014/main" id="{00000000-0008-0000-0000-000038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74" name="Text Box 394360">
          <a:extLst>
            <a:ext uri="{FF2B5EF4-FFF2-40B4-BE49-F238E27FC236}">
              <a16:creationId xmlns="" xmlns:a16="http://schemas.microsoft.com/office/drawing/2014/main" id="{00000000-0008-0000-0000-000039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75" name="Text Box 394744">
          <a:extLst>
            <a:ext uri="{FF2B5EF4-FFF2-40B4-BE49-F238E27FC236}">
              <a16:creationId xmlns="" xmlns:a16="http://schemas.microsoft.com/office/drawing/2014/main" id="{00000000-0008-0000-0000-00003A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76" name="Text Box 394360">
          <a:extLst>
            <a:ext uri="{FF2B5EF4-FFF2-40B4-BE49-F238E27FC236}">
              <a16:creationId xmlns="" xmlns:a16="http://schemas.microsoft.com/office/drawing/2014/main" id="{00000000-0008-0000-0000-00003B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77" name="Text Box 394744">
          <a:extLst>
            <a:ext uri="{FF2B5EF4-FFF2-40B4-BE49-F238E27FC236}">
              <a16:creationId xmlns="" xmlns:a16="http://schemas.microsoft.com/office/drawing/2014/main" id="{00000000-0008-0000-0000-00003C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78" name="Text Box 394360">
          <a:extLst>
            <a:ext uri="{FF2B5EF4-FFF2-40B4-BE49-F238E27FC236}">
              <a16:creationId xmlns="" xmlns:a16="http://schemas.microsoft.com/office/drawing/2014/main" id="{00000000-0008-0000-0000-00003D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79" name="Text Box 394744">
          <a:extLst>
            <a:ext uri="{FF2B5EF4-FFF2-40B4-BE49-F238E27FC236}">
              <a16:creationId xmlns="" xmlns:a16="http://schemas.microsoft.com/office/drawing/2014/main" id="{00000000-0008-0000-0000-00003E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80" name="Text Box 394360">
          <a:extLst>
            <a:ext uri="{FF2B5EF4-FFF2-40B4-BE49-F238E27FC236}">
              <a16:creationId xmlns="" xmlns:a16="http://schemas.microsoft.com/office/drawing/2014/main" id="{00000000-0008-0000-0000-00003F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81" name="Text Box 394744">
          <a:extLst>
            <a:ext uri="{FF2B5EF4-FFF2-40B4-BE49-F238E27FC236}">
              <a16:creationId xmlns="" xmlns:a16="http://schemas.microsoft.com/office/drawing/2014/main" id="{00000000-0008-0000-0000-000040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82" name="Text Box 394360">
          <a:extLst>
            <a:ext uri="{FF2B5EF4-FFF2-40B4-BE49-F238E27FC236}">
              <a16:creationId xmlns="" xmlns:a16="http://schemas.microsoft.com/office/drawing/2014/main" id="{00000000-0008-0000-0000-000041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83" name="Text Box 394744">
          <a:extLst>
            <a:ext uri="{FF2B5EF4-FFF2-40B4-BE49-F238E27FC236}">
              <a16:creationId xmlns="" xmlns:a16="http://schemas.microsoft.com/office/drawing/2014/main" id="{00000000-0008-0000-0000-000042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84" name="Text Box 394360">
          <a:extLst>
            <a:ext uri="{FF2B5EF4-FFF2-40B4-BE49-F238E27FC236}">
              <a16:creationId xmlns="" xmlns:a16="http://schemas.microsoft.com/office/drawing/2014/main" id="{00000000-0008-0000-0000-000043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85" name="Text Box 394744">
          <a:extLst>
            <a:ext uri="{FF2B5EF4-FFF2-40B4-BE49-F238E27FC236}">
              <a16:creationId xmlns="" xmlns:a16="http://schemas.microsoft.com/office/drawing/2014/main" id="{00000000-0008-0000-0000-000044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86" name="Text Box 394360">
          <a:extLst>
            <a:ext uri="{FF2B5EF4-FFF2-40B4-BE49-F238E27FC236}">
              <a16:creationId xmlns="" xmlns:a16="http://schemas.microsoft.com/office/drawing/2014/main" id="{00000000-0008-0000-0000-000045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87" name="Text Box 394744">
          <a:extLst>
            <a:ext uri="{FF2B5EF4-FFF2-40B4-BE49-F238E27FC236}">
              <a16:creationId xmlns="" xmlns:a16="http://schemas.microsoft.com/office/drawing/2014/main" id="{00000000-0008-0000-0000-000046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88" name="Text Box 394360">
          <a:extLst>
            <a:ext uri="{FF2B5EF4-FFF2-40B4-BE49-F238E27FC236}">
              <a16:creationId xmlns="" xmlns:a16="http://schemas.microsoft.com/office/drawing/2014/main" id="{00000000-0008-0000-0000-000047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89" name="Text Box 394744">
          <a:extLst>
            <a:ext uri="{FF2B5EF4-FFF2-40B4-BE49-F238E27FC236}">
              <a16:creationId xmlns="" xmlns:a16="http://schemas.microsoft.com/office/drawing/2014/main" id="{00000000-0008-0000-0000-000048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90" name="Text Box 394360">
          <a:extLst>
            <a:ext uri="{FF2B5EF4-FFF2-40B4-BE49-F238E27FC236}">
              <a16:creationId xmlns="" xmlns:a16="http://schemas.microsoft.com/office/drawing/2014/main" id="{00000000-0008-0000-0000-000049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91" name="Text Box 394744">
          <a:extLst>
            <a:ext uri="{FF2B5EF4-FFF2-40B4-BE49-F238E27FC236}">
              <a16:creationId xmlns="" xmlns:a16="http://schemas.microsoft.com/office/drawing/2014/main" id="{00000000-0008-0000-0000-00004A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92" name="Text Box 394360">
          <a:extLst>
            <a:ext uri="{FF2B5EF4-FFF2-40B4-BE49-F238E27FC236}">
              <a16:creationId xmlns="" xmlns:a16="http://schemas.microsoft.com/office/drawing/2014/main" id="{00000000-0008-0000-0000-00004B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93" name="Text Box 394744">
          <a:extLst>
            <a:ext uri="{FF2B5EF4-FFF2-40B4-BE49-F238E27FC236}">
              <a16:creationId xmlns="" xmlns:a16="http://schemas.microsoft.com/office/drawing/2014/main" id="{00000000-0008-0000-0000-00004C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94" name="Text Box 394360">
          <a:extLst>
            <a:ext uri="{FF2B5EF4-FFF2-40B4-BE49-F238E27FC236}">
              <a16:creationId xmlns="" xmlns:a16="http://schemas.microsoft.com/office/drawing/2014/main" id="{00000000-0008-0000-0000-00004D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695" name="Text Box 394744">
          <a:extLst>
            <a:ext uri="{FF2B5EF4-FFF2-40B4-BE49-F238E27FC236}">
              <a16:creationId xmlns="" xmlns:a16="http://schemas.microsoft.com/office/drawing/2014/main" id="{00000000-0008-0000-0000-00004E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96" name="Text Box 394360">
          <a:extLst>
            <a:ext uri="{FF2B5EF4-FFF2-40B4-BE49-F238E27FC236}">
              <a16:creationId xmlns="" xmlns:a16="http://schemas.microsoft.com/office/drawing/2014/main" id="{00000000-0008-0000-0000-00004F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97" name="Text Box 394744">
          <a:extLst>
            <a:ext uri="{FF2B5EF4-FFF2-40B4-BE49-F238E27FC236}">
              <a16:creationId xmlns="" xmlns:a16="http://schemas.microsoft.com/office/drawing/2014/main" id="{00000000-0008-0000-0000-000050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98" name="Text Box 394360">
          <a:extLst>
            <a:ext uri="{FF2B5EF4-FFF2-40B4-BE49-F238E27FC236}">
              <a16:creationId xmlns="" xmlns:a16="http://schemas.microsoft.com/office/drawing/2014/main" id="{00000000-0008-0000-0000-000051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699" name="Text Box 394744">
          <a:extLst>
            <a:ext uri="{FF2B5EF4-FFF2-40B4-BE49-F238E27FC236}">
              <a16:creationId xmlns="" xmlns:a16="http://schemas.microsoft.com/office/drawing/2014/main" id="{00000000-0008-0000-0000-000052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00" name="Text Box 394360">
          <a:extLst>
            <a:ext uri="{FF2B5EF4-FFF2-40B4-BE49-F238E27FC236}">
              <a16:creationId xmlns="" xmlns:a16="http://schemas.microsoft.com/office/drawing/2014/main" id="{00000000-0008-0000-0000-000053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01" name="Text Box 394744">
          <a:extLst>
            <a:ext uri="{FF2B5EF4-FFF2-40B4-BE49-F238E27FC236}">
              <a16:creationId xmlns="" xmlns:a16="http://schemas.microsoft.com/office/drawing/2014/main" id="{00000000-0008-0000-0000-000054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02" name="Text Box 394360">
          <a:extLst>
            <a:ext uri="{FF2B5EF4-FFF2-40B4-BE49-F238E27FC236}">
              <a16:creationId xmlns="" xmlns:a16="http://schemas.microsoft.com/office/drawing/2014/main" id="{00000000-0008-0000-0000-000055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03" name="Text Box 394744">
          <a:extLst>
            <a:ext uri="{FF2B5EF4-FFF2-40B4-BE49-F238E27FC236}">
              <a16:creationId xmlns="" xmlns:a16="http://schemas.microsoft.com/office/drawing/2014/main" id="{00000000-0008-0000-0000-000056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04" name="Text Box 394360">
          <a:extLst>
            <a:ext uri="{FF2B5EF4-FFF2-40B4-BE49-F238E27FC236}">
              <a16:creationId xmlns="" xmlns:a16="http://schemas.microsoft.com/office/drawing/2014/main" id="{00000000-0008-0000-0000-000057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05" name="Text Box 394744">
          <a:extLst>
            <a:ext uri="{FF2B5EF4-FFF2-40B4-BE49-F238E27FC236}">
              <a16:creationId xmlns="" xmlns:a16="http://schemas.microsoft.com/office/drawing/2014/main" id="{00000000-0008-0000-0000-000058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06" name="Text Box 394360">
          <a:extLst>
            <a:ext uri="{FF2B5EF4-FFF2-40B4-BE49-F238E27FC236}">
              <a16:creationId xmlns="" xmlns:a16="http://schemas.microsoft.com/office/drawing/2014/main" id="{00000000-0008-0000-0000-000059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07" name="Text Box 394744">
          <a:extLst>
            <a:ext uri="{FF2B5EF4-FFF2-40B4-BE49-F238E27FC236}">
              <a16:creationId xmlns="" xmlns:a16="http://schemas.microsoft.com/office/drawing/2014/main" id="{00000000-0008-0000-0000-00005A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08" name="Text Box 394360">
          <a:extLst>
            <a:ext uri="{FF2B5EF4-FFF2-40B4-BE49-F238E27FC236}">
              <a16:creationId xmlns="" xmlns:a16="http://schemas.microsoft.com/office/drawing/2014/main" id="{00000000-0008-0000-0000-00005B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09" name="Text Box 394744">
          <a:extLst>
            <a:ext uri="{FF2B5EF4-FFF2-40B4-BE49-F238E27FC236}">
              <a16:creationId xmlns="" xmlns:a16="http://schemas.microsoft.com/office/drawing/2014/main" id="{00000000-0008-0000-0000-00005C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10" name="Text Box 394360">
          <a:extLst>
            <a:ext uri="{FF2B5EF4-FFF2-40B4-BE49-F238E27FC236}">
              <a16:creationId xmlns="" xmlns:a16="http://schemas.microsoft.com/office/drawing/2014/main" id="{00000000-0008-0000-0000-00005D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11" name="Text Box 394744">
          <a:extLst>
            <a:ext uri="{FF2B5EF4-FFF2-40B4-BE49-F238E27FC236}">
              <a16:creationId xmlns="" xmlns:a16="http://schemas.microsoft.com/office/drawing/2014/main" id="{00000000-0008-0000-0000-00005E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12" name="Text Box 394360">
          <a:extLst>
            <a:ext uri="{FF2B5EF4-FFF2-40B4-BE49-F238E27FC236}">
              <a16:creationId xmlns="" xmlns:a16="http://schemas.microsoft.com/office/drawing/2014/main" id="{00000000-0008-0000-0000-00005F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13" name="Text Box 394744">
          <a:extLst>
            <a:ext uri="{FF2B5EF4-FFF2-40B4-BE49-F238E27FC236}">
              <a16:creationId xmlns="" xmlns:a16="http://schemas.microsoft.com/office/drawing/2014/main" id="{00000000-0008-0000-0000-000060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14" name="Text Box 394360">
          <a:extLst>
            <a:ext uri="{FF2B5EF4-FFF2-40B4-BE49-F238E27FC236}">
              <a16:creationId xmlns="" xmlns:a16="http://schemas.microsoft.com/office/drawing/2014/main" id="{00000000-0008-0000-0000-000061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15" name="Text Box 394744">
          <a:extLst>
            <a:ext uri="{FF2B5EF4-FFF2-40B4-BE49-F238E27FC236}">
              <a16:creationId xmlns="" xmlns:a16="http://schemas.microsoft.com/office/drawing/2014/main" id="{00000000-0008-0000-0000-000062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16" name="Text Box 394360">
          <a:extLst>
            <a:ext uri="{FF2B5EF4-FFF2-40B4-BE49-F238E27FC236}">
              <a16:creationId xmlns="" xmlns:a16="http://schemas.microsoft.com/office/drawing/2014/main" id="{00000000-0008-0000-0000-000063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17" name="Text Box 394744">
          <a:extLst>
            <a:ext uri="{FF2B5EF4-FFF2-40B4-BE49-F238E27FC236}">
              <a16:creationId xmlns="" xmlns:a16="http://schemas.microsoft.com/office/drawing/2014/main" id="{00000000-0008-0000-0000-000064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18" name="Text Box 394360">
          <a:extLst>
            <a:ext uri="{FF2B5EF4-FFF2-40B4-BE49-F238E27FC236}">
              <a16:creationId xmlns="" xmlns:a16="http://schemas.microsoft.com/office/drawing/2014/main" id="{00000000-0008-0000-0000-000065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19" name="Text Box 394744">
          <a:extLst>
            <a:ext uri="{FF2B5EF4-FFF2-40B4-BE49-F238E27FC236}">
              <a16:creationId xmlns="" xmlns:a16="http://schemas.microsoft.com/office/drawing/2014/main" id="{00000000-0008-0000-0000-000066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720" name="Text Box 394360">
          <a:extLst>
            <a:ext uri="{FF2B5EF4-FFF2-40B4-BE49-F238E27FC236}">
              <a16:creationId xmlns="" xmlns:a16="http://schemas.microsoft.com/office/drawing/2014/main" id="{00000000-0008-0000-0000-000067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721" name="Text Box 394744">
          <a:extLst>
            <a:ext uri="{FF2B5EF4-FFF2-40B4-BE49-F238E27FC236}">
              <a16:creationId xmlns="" xmlns:a16="http://schemas.microsoft.com/office/drawing/2014/main" id="{00000000-0008-0000-0000-000068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722" name="Text Box 394360">
          <a:extLst>
            <a:ext uri="{FF2B5EF4-FFF2-40B4-BE49-F238E27FC236}">
              <a16:creationId xmlns="" xmlns:a16="http://schemas.microsoft.com/office/drawing/2014/main" id="{00000000-0008-0000-0000-000069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723" name="Text Box 394744">
          <a:extLst>
            <a:ext uri="{FF2B5EF4-FFF2-40B4-BE49-F238E27FC236}">
              <a16:creationId xmlns="" xmlns:a16="http://schemas.microsoft.com/office/drawing/2014/main" id="{00000000-0008-0000-0000-00006A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724" name="Text Box 394360">
          <a:extLst>
            <a:ext uri="{FF2B5EF4-FFF2-40B4-BE49-F238E27FC236}">
              <a16:creationId xmlns="" xmlns:a16="http://schemas.microsoft.com/office/drawing/2014/main" id="{00000000-0008-0000-0000-00006B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725" name="Text Box 394744">
          <a:extLst>
            <a:ext uri="{FF2B5EF4-FFF2-40B4-BE49-F238E27FC236}">
              <a16:creationId xmlns="" xmlns:a16="http://schemas.microsoft.com/office/drawing/2014/main" id="{00000000-0008-0000-0000-00006C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26" name="Text Box 394360">
          <a:extLst>
            <a:ext uri="{FF2B5EF4-FFF2-40B4-BE49-F238E27FC236}">
              <a16:creationId xmlns="" xmlns:a16="http://schemas.microsoft.com/office/drawing/2014/main" id="{00000000-0008-0000-0000-00006D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27" name="Text Box 394744">
          <a:extLst>
            <a:ext uri="{FF2B5EF4-FFF2-40B4-BE49-F238E27FC236}">
              <a16:creationId xmlns="" xmlns:a16="http://schemas.microsoft.com/office/drawing/2014/main" id="{00000000-0008-0000-0000-00006E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28" name="Text Box 394360">
          <a:extLst>
            <a:ext uri="{FF2B5EF4-FFF2-40B4-BE49-F238E27FC236}">
              <a16:creationId xmlns="" xmlns:a16="http://schemas.microsoft.com/office/drawing/2014/main" id="{00000000-0008-0000-0000-00006F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29" name="Text Box 394744">
          <a:extLst>
            <a:ext uri="{FF2B5EF4-FFF2-40B4-BE49-F238E27FC236}">
              <a16:creationId xmlns="" xmlns:a16="http://schemas.microsoft.com/office/drawing/2014/main" id="{00000000-0008-0000-0000-000070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30" name="Text Box 394360">
          <a:extLst>
            <a:ext uri="{FF2B5EF4-FFF2-40B4-BE49-F238E27FC236}">
              <a16:creationId xmlns="" xmlns:a16="http://schemas.microsoft.com/office/drawing/2014/main" id="{00000000-0008-0000-0000-000071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31" name="Text Box 394744">
          <a:extLst>
            <a:ext uri="{FF2B5EF4-FFF2-40B4-BE49-F238E27FC236}">
              <a16:creationId xmlns="" xmlns:a16="http://schemas.microsoft.com/office/drawing/2014/main" id="{00000000-0008-0000-0000-000072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32" name="Text Box 394360">
          <a:extLst>
            <a:ext uri="{FF2B5EF4-FFF2-40B4-BE49-F238E27FC236}">
              <a16:creationId xmlns="" xmlns:a16="http://schemas.microsoft.com/office/drawing/2014/main" id="{00000000-0008-0000-0000-000073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33" name="Text Box 394744">
          <a:extLst>
            <a:ext uri="{FF2B5EF4-FFF2-40B4-BE49-F238E27FC236}">
              <a16:creationId xmlns="" xmlns:a16="http://schemas.microsoft.com/office/drawing/2014/main" id="{00000000-0008-0000-0000-000074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34" name="Text Box 394360">
          <a:extLst>
            <a:ext uri="{FF2B5EF4-FFF2-40B4-BE49-F238E27FC236}">
              <a16:creationId xmlns="" xmlns:a16="http://schemas.microsoft.com/office/drawing/2014/main" id="{00000000-0008-0000-0000-000075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35" name="Text Box 394744">
          <a:extLst>
            <a:ext uri="{FF2B5EF4-FFF2-40B4-BE49-F238E27FC236}">
              <a16:creationId xmlns="" xmlns:a16="http://schemas.microsoft.com/office/drawing/2014/main" id="{00000000-0008-0000-0000-000076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36" name="Text Box 394360">
          <a:extLst>
            <a:ext uri="{FF2B5EF4-FFF2-40B4-BE49-F238E27FC236}">
              <a16:creationId xmlns="" xmlns:a16="http://schemas.microsoft.com/office/drawing/2014/main" id="{00000000-0008-0000-0000-000077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37" name="Text Box 394744">
          <a:extLst>
            <a:ext uri="{FF2B5EF4-FFF2-40B4-BE49-F238E27FC236}">
              <a16:creationId xmlns="" xmlns:a16="http://schemas.microsoft.com/office/drawing/2014/main" id="{00000000-0008-0000-0000-000078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38" name="Text Box 394360">
          <a:extLst>
            <a:ext uri="{FF2B5EF4-FFF2-40B4-BE49-F238E27FC236}">
              <a16:creationId xmlns="" xmlns:a16="http://schemas.microsoft.com/office/drawing/2014/main" id="{00000000-0008-0000-0000-000079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39" name="Text Box 394744">
          <a:extLst>
            <a:ext uri="{FF2B5EF4-FFF2-40B4-BE49-F238E27FC236}">
              <a16:creationId xmlns="" xmlns:a16="http://schemas.microsoft.com/office/drawing/2014/main" id="{00000000-0008-0000-0000-00007A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40" name="Text Box 394360">
          <a:extLst>
            <a:ext uri="{FF2B5EF4-FFF2-40B4-BE49-F238E27FC236}">
              <a16:creationId xmlns="" xmlns:a16="http://schemas.microsoft.com/office/drawing/2014/main" id="{00000000-0008-0000-0000-00007B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41" name="Text Box 394744">
          <a:extLst>
            <a:ext uri="{FF2B5EF4-FFF2-40B4-BE49-F238E27FC236}">
              <a16:creationId xmlns="" xmlns:a16="http://schemas.microsoft.com/office/drawing/2014/main" id="{00000000-0008-0000-0000-00007C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42" name="Text Box 394360">
          <a:extLst>
            <a:ext uri="{FF2B5EF4-FFF2-40B4-BE49-F238E27FC236}">
              <a16:creationId xmlns="" xmlns:a16="http://schemas.microsoft.com/office/drawing/2014/main" id="{00000000-0008-0000-0000-00007D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43" name="Text Box 394744">
          <a:extLst>
            <a:ext uri="{FF2B5EF4-FFF2-40B4-BE49-F238E27FC236}">
              <a16:creationId xmlns="" xmlns:a16="http://schemas.microsoft.com/office/drawing/2014/main" id="{00000000-0008-0000-0000-00007E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44" name="Text Box 394360">
          <a:extLst>
            <a:ext uri="{FF2B5EF4-FFF2-40B4-BE49-F238E27FC236}">
              <a16:creationId xmlns="" xmlns:a16="http://schemas.microsoft.com/office/drawing/2014/main" id="{00000000-0008-0000-0000-00007F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45" name="Text Box 394744">
          <a:extLst>
            <a:ext uri="{FF2B5EF4-FFF2-40B4-BE49-F238E27FC236}">
              <a16:creationId xmlns="" xmlns:a16="http://schemas.microsoft.com/office/drawing/2014/main" id="{00000000-0008-0000-0000-000080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46" name="Text Box 394360">
          <a:extLst>
            <a:ext uri="{FF2B5EF4-FFF2-40B4-BE49-F238E27FC236}">
              <a16:creationId xmlns="" xmlns:a16="http://schemas.microsoft.com/office/drawing/2014/main" id="{00000000-0008-0000-0000-000081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47" name="Text Box 394744">
          <a:extLst>
            <a:ext uri="{FF2B5EF4-FFF2-40B4-BE49-F238E27FC236}">
              <a16:creationId xmlns="" xmlns:a16="http://schemas.microsoft.com/office/drawing/2014/main" id="{00000000-0008-0000-0000-000082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48" name="Text Box 394360">
          <a:extLst>
            <a:ext uri="{FF2B5EF4-FFF2-40B4-BE49-F238E27FC236}">
              <a16:creationId xmlns="" xmlns:a16="http://schemas.microsoft.com/office/drawing/2014/main" id="{00000000-0008-0000-0000-000083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49" name="Text Box 394744">
          <a:extLst>
            <a:ext uri="{FF2B5EF4-FFF2-40B4-BE49-F238E27FC236}">
              <a16:creationId xmlns="" xmlns:a16="http://schemas.microsoft.com/office/drawing/2014/main" id="{00000000-0008-0000-0000-000084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50" name="Text Box 394360">
          <a:extLst>
            <a:ext uri="{FF2B5EF4-FFF2-40B4-BE49-F238E27FC236}">
              <a16:creationId xmlns="" xmlns:a16="http://schemas.microsoft.com/office/drawing/2014/main" id="{00000000-0008-0000-0000-000085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51" name="Text Box 394744">
          <a:extLst>
            <a:ext uri="{FF2B5EF4-FFF2-40B4-BE49-F238E27FC236}">
              <a16:creationId xmlns="" xmlns:a16="http://schemas.microsoft.com/office/drawing/2014/main" id="{00000000-0008-0000-0000-000086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52" name="Text Box 394360">
          <a:extLst>
            <a:ext uri="{FF2B5EF4-FFF2-40B4-BE49-F238E27FC236}">
              <a16:creationId xmlns="" xmlns:a16="http://schemas.microsoft.com/office/drawing/2014/main" id="{00000000-0008-0000-0000-000087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53" name="Text Box 394744">
          <a:extLst>
            <a:ext uri="{FF2B5EF4-FFF2-40B4-BE49-F238E27FC236}">
              <a16:creationId xmlns="" xmlns:a16="http://schemas.microsoft.com/office/drawing/2014/main" id="{00000000-0008-0000-0000-000088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54" name="Text Box 394360">
          <a:extLst>
            <a:ext uri="{FF2B5EF4-FFF2-40B4-BE49-F238E27FC236}">
              <a16:creationId xmlns="" xmlns:a16="http://schemas.microsoft.com/office/drawing/2014/main" id="{00000000-0008-0000-0000-000089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55" name="Text Box 394744">
          <a:extLst>
            <a:ext uri="{FF2B5EF4-FFF2-40B4-BE49-F238E27FC236}">
              <a16:creationId xmlns="" xmlns:a16="http://schemas.microsoft.com/office/drawing/2014/main" id="{00000000-0008-0000-0000-00008A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56" name="Text Box 394360">
          <a:extLst>
            <a:ext uri="{FF2B5EF4-FFF2-40B4-BE49-F238E27FC236}">
              <a16:creationId xmlns="" xmlns:a16="http://schemas.microsoft.com/office/drawing/2014/main" id="{00000000-0008-0000-0000-00008B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57" name="Text Box 394744">
          <a:extLst>
            <a:ext uri="{FF2B5EF4-FFF2-40B4-BE49-F238E27FC236}">
              <a16:creationId xmlns="" xmlns:a16="http://schemas.microsoft.com/office/drawing/2014/main" id="{00000000-0008-0000-0000-00008C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58" name="Text Box 394360">
          <a:extLst>
            <a:ext uri="{FF2B5EF4-FFF2-40B4-BE49-F238E27FC236}">
              <a16:creationId xmlns="" xmlns:a16="http://schemas.microsoft.com/office/drawing/2014/main" id="{00000000-0008-0000-0000-00008D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59" name="Text Box 394744">
          <a:extLst>
            <a:ext uri="{FF2B5EF4-FFF2-40B4-BE49-F238E27FC236}">
              <a16:creationId xmlns="" xmlns:a16="http://schemas.microsoft.com/office/drawing/2014/main" id="{00000000-0008-0000-0000-00008E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60" name="Text Box 394360">
          <a:extLst>
            <a:ext uri="{FF2B5EF4-FFF2-40B4-BE49-F238E27FC236}">
              <a16:creationId xmlns="" xmlns:a16="http://schemas.microsoft.com/office/drawing/2014/main" id="{00000000-0008-0000-0000-00008F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61" name="Text Box 394744">
          <a:extLst>
            <a:ext uri="{FF2B5EF4-FFF2-40B4-BE49-F238E27FC236}">
              <a16:creationId xmlns="" xmlns:a16="http://schemas.microsoft.com/office/drawing/2014/main" id="{00000000-0008-0000-0000-000090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62" name="Text Box 394360">
          <a:extLst>
            <a:ext uri="{FF2B5EF4-FFF2-40B4-BE49-F238E27FC236}">
              <a16:creationId xmlns="" xmlns:a16="http://schemas.microsoft.com/office/drawing/2014/main" id="{00000000-0008-0000-0000-000091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63" name="Text Box 394744">
          <a:extLst>
            <a:ext uri="{FF2B5EF4-FFF2-40B4-BE49-F238E27FC236}">
              <a16:creationId xmlns="" xmlns:a16="http://schemas.microsoft.com/office/drawing/2014/main" id="{00000000-0008-0000-0000-000092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64" name="Text Box 394360">
          <a:extLst>
            <a:ext uri="{FF2B5EF4-FFF2-40B4-BE49-F238E27FC236}">
              <a16:creationId xmlns="" xmlns:a16="http://schemas.microsoft.com/office/drawing/2014/main" id="{00000000-0008-0000-0000-000093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65" name="Text Box 394744">
          <a:extLst>
            <a:ext uri="{FF2B5EF4-FFF2-40B4-BE49-F238E27FC236}">
              <a16:creationId xmlns="" xmlns:a16="http://schemas.microsoft.com/office/drawing/2014/main" id="{00000000-0008-0000-0000-000094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66" name="Text Box 394360">
          <a:extLst>
            <a:ext uri="{FF2B5EF4-FFF2-40B4-BE49-F238E27FC236}">
              <a16:creationId xmlns="" xmlns:a16="http://schemas.microsoft.com/office/drawing/2014/main" id="{00000000-0008-0000-0000-000095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67" name="Text Box 394744">
          <a:extLst>
            <a:ext uri="{FF2B5EF4-FFF2-40B4-BE49-F238E27FC236}">
              <a16:creationId xmlns="" xmlns:a16="http://schemas.microsoft.com/office/drawing/2014/main" id="{00000000-0008-0000-0000-000096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68" name="Text Box 394360">
          <a:extLst>
            <a:ext uri="{FF2B5EF4-FFF2-40B4-BE49-F238E27FC236}">
              <a16:creationId xmlns="" xmlns:a16="http://schemas.microsoft.com/office/drawing/2014/main" id="{00000000-0008-0000-0000-000097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69" name="Text Box 394744">
          <a:extLst>
            <a:ext uri="{FF2B5EF4-FFF2-40B4-BE49-F238E27FC236}">
              <a16:creationId xmlns="" xmlns:a16="http://schemas.microsoft.com/office/drawing/2014/main" id="{00000000-0008-0000-0000-000098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70" name="Text Box 394360">
          <a:extLst>
            <a:ext uri="{FF2B5EF4-FFF2-40B4-BE49-F238E27FC236}">
              <a16:creationId xmlns="" xmlns:a16="http://schemas.microsoft.com/office/drawing/2014/main" id="{00000000-0008-0000-0000-000099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71" name="Text Box 394744">
          <a:extLst>
            <a:ext uri="{FF2B5EF4-FFF2-40B4-BE49-F238E27FC236}">
              <a16:creationId xmlns="" xmlns:a16="http://schemas.microsoft.com/office/drawing/2014/main" id="{00000000-0008-0000-0000-00009A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72" name="Text Box 394360">
          <a:extLst>
            <a:ext uri="{FF2B5EF4-FFF2-40B4-BE49-F238E27FC236}">
              <a16:creationId xmlns="" xmlns:a16="http://schemas.microsoft.com/office/drawing/2014/main" id="{00000000-0008-0000-0000-00009B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73" name="Text Box 394744">
          <a:extLst>
            <a:ext uri="{FF2B5EF4-FFF2-40B4-BE49-F238E27FC236}">
              <a16:creationId xmlns="" xmlns:a16="http://schemas.microsoft.com/office/drawing/2014/main" id="{00000000-0008-0000-0000-00009C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74" name="Text Box 394360">
          <a:extLst>
            <a:ext uri="{FF2B5EF4-FFF2-40B4-BE49-F238E27FC236}">
              <a16:creationId xmlns="" xmlns:a16="http://schemas.microsoft.com/office/drawing/2014/main" id="{00000000-0008-0000-0000-00009D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75" name="Text Box 394744">
          <a:extLst>
            <a:ext uri="{FF2B5EF4-FFF2-40B4-BE49-F238E27FC236}">
              <a16:creationId xmlns="" xmlns:a16="http://schemas.microsoft.com/office/drawing/2014/main" id="{00000000-0008-0000-0000-00009E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76" name="Text Box 394360">
          <a:extLst>
            <a:ext uri="{FF2B5EF4-FFF2-40B4-BE49-F238E27FC236}">
              <a16:creationId xmlns="" xmlns:a16="http://schemas.microsoft.com/office/drawing/2014/main" id="{00000000-0008-0000-0000-00009F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77" name="Text Box 394744">
          <a:extLst>
            <a:ext uri="{FF2B5EF4-FFF2-40B4-BE49-F238E27FC236}">
              <a16:creationId xmlns="" xmlns:a16="http://schemas.microsoft.com/office/drawing/2014/main" id="{00000000-0008-0000-0000-0000A0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78" name="Text Box 394360">
          <a:extLst>
            <a:ext uri="{FF2B5EF4-FFF2-40B4-BE49-F238E27FC236}">
              <a16:creationId xmlns="" xmlns:a16="http://schemas.microsoft.com/office/drawing/2014/main" id="{00000000-0008-0000-0000-0000A1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79" name="Text Box 394744">
          <a:extLst>
            <a:ext uri="{FF2B5EF4-FFF2-40B4-BE49-F238E27FC236}">
              <a16:creationId xmlns="" xmlns:a16="http://schemas.microsoft.com/office/drawing/2014/main" id="{00000000-0008-0000-0000-0000A2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80" name="Text Box 394360">
          <a:extLst>
            <a:ext uri="{FF2B5EF4-FFF2-40B4-BE49-F238E27FC236}">
              <a16:creationId xmlns="" xmlns:a16="http://schemas.microsoft.com/office/drawing/2014/main" id="{00000000-0008-0000-0000-0000A3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81" name="Text Box 394744">
          <a:extLst>
            <a:ext uri="{FF2B5EF4-FFF2-40B4-BE49-F238E27FC236}">
              <a16:creationId xmlns="" xmlns:a16="http://schemas.microsoft.com/office/drawing/2014/main" id="{00000000-0008-0000-0000-0000A4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82" name="Text Box 394360">
          <a:extLst>
            <a:ext uri="{FF2B5EF4-FFF2-40B4-BE49-F238E27FC236}">
              <a16:creationId xmlns="" xmlns:a16="http://schemas.microsoft.com/office/drawing/2014/main" id="{00000000-0008-0000-0000-0000A5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83" name="Text Box 394744">
          <a:extLst>
            <a:ext uri="{FF2B5EF4-FFF2-40B4-BE49-F238E27FC236}">
              <a16:creationId xmlns="" xmlns:a16="http://schemas.microsoft.com/office/drawing/2014/main" id="{00000000-0008-0000-0000-0000A6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84" name="Text Box 394360">
          <a:extLst>
            <a:ext uri="{FF2B5EF4-FFF2-40B4-BE49-F238E27FC236}">
              <a16:creationId xmlns="" xmlns:a16="http://schemas.microsoft.com/office/drawing/2014/main" id="{00000000-0008-0000-0000-0000A7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85" name="Text Box 394744">
          <a:extLst>
            <a:ext uri="{FF2B5EF4-FFF2-40B4-BE49-F238E27FC236}">
              <a16:creationId xmlns="" xmlns:a16="http://schemas.microsoft.com/office/drawing/2014/main" id="{00000000-0008-0000-0000-0000A8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86" name="Text Box 394360">
          <a:extLst>
            <a:ext uri="{FF2B5EF4-FFF2-40B4-BE49-F238E27FC236}">
              <a16:creationId xmlns="" xmlns:a16="http://schemas.microsoft.com/office/drawing/2014/main" id="{00000000-0008-0000-0000-0000A9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87" name="Text Box 394744">
          <a:extLst>
            <a:ext uri="{FF2B5EF4-FFF2-40B4-BE49-F238E27FC236}">
              <a16:creationId xmlns="" xmlns:a16="http://schemas.microsoft.com/office/drawing/2014/main" id="{00000000-0008-0000-0000-0000AA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88" name="Text Box 394360">
          <a:extLst>
            <a:ext uri="{FF2B5EF4-FFF2-40B4-BE49-F238E27FC236}">
              <a16:creationId xmlns="" xmlns:a16="http://schemas.microsoft.com/office/drawing/2014/main" id="{00000000-0008-0000-0000-0000AB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89" name="Text Box 394744">
          <a:extLst>
            <a:ext uri="{FF2B5EF4-FFF2-40B4-BE49-F238E27FC236}">
              <a16:creationId xmlns="" xmlns:a16="http://schemas.microsoft.com/office/drawing/2014/main" id="{00000000-0008-0000-0000-0000AC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90" name="Text Box 394360">
          <a:extLst>
            <a:ext uri="{FF2B5EF4-FFF2-40B4-BE49-F238E27FC236}">
              <a16:creationId xmlns="" xmlns:a16="http://schemas.microsoft.com/office/drawing/2014/main" id="{00000000-0008-0000-0000-0000AD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91" name="Text Box 394744">
          <a:extLst>
            <a:ext uri="{FF2B5EF4-FFF2-40B4-BE49-F238E27FC236}">
              <a16:creationId xmlns="" xmlns:a16="http://schemas.microsoft.com/office/drawing/2014/main" id="{00000000-0008-0000-0000-0000AE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92" name="Text Box 394360">
          <a:extLst>
            <a:ext uri="{FF2B5EF4-FFF2-40B4-BE49-F238E27FC236}">
              <a16:creationId xmlns="" xmlns:a16="http://schemas.microsoft.com/office/drawing/2014/main" id="{00000000-0008-0000-0000-0000AF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93" name="Text Box 394744">
          <a:extLst>
            <a:ext uri="{FF2B5EF4-FFF2-40B4-BE49-F238E27FC236}">
              <a16:creationId xmlns="" xmlns:a16="http://schemas.microsoft.com/office/drawing/2014/main" id="{00000000-0008-0000-0000-0000B0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94" name="Text Box 394360">
          <a:extLst>
            <a:ext uri="{FF2B5EF4-FFF2-40B4-BE49-F238E27FC236}">
              <a16:creationId xmlns="" xmlns:a16="http://schemas.microsoft.com/office/drawing/2014/main" id="{00000000-0008-0000-0000-0000B1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95" name="Text Box 394744">
          <a:extLst>
            <a:ext uri="{FF2B5EF4-FFF2-40B4-BE49-F238E27FC236}">
              <a16:creationId xmlns="" xmlns:a16="http://schemas.microsoft.com/office/drawing/2014/main" id="{00000000-0008-0000-0000-0000B2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96" name="Text Box 394360">
          <a:extLst>
            <a:ext uri="{FF2B5EF4-FFF2-40B4-BE49-F238E27FC236}">
              <a16:creationId xmlns="" xmlns:a16="http://schemas.microsoft.com/office/drawing/2014/main" id="{00000000-0008-0000-0000-0000B3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797" name="Text Box 394744">
          <a:extLst>
            <a:ext uri="{FF2B5EF4-FFF2-40B4-BE49-F238E27FC236}">
              <a16:creationId xmlns="" xmlns:a16="http://schemas.microsoft.com/office/drawing/2014/main" id="{00000000-0008-0000-0000-0000B4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98" name="Text Box 394744">
          <a:extLst>
            <a:ext uri="{FF2B5EF4-FFF2-40B4-BE49-F238E27FC236}">
              <a16:creationId xmlns="" xmlns:a16="http://schemas.microsoft.com/office/drawing/2014/main" id="{00000000-0008-0000-0000-0000B5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799" name="Text Box 394360">
          <a:extLst>
            <a:ext uri="{FF2B5EF4-FFF2-40B4-BE49-F238E27FC236}">
              <a16:creationId xmlns="" xmlns:a16="http://schemas.microsoft.com/office/drawing/2014/main" id="{00000000-0008-0000-0000-0000B6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00" name="Text Box 394744">
          <a:extLst>
            <a:ext uri="{FF2B5EF4-FFF2-40B4-BE49-F238E27FC236}">
              <a16:creationId xmlns="" xmlns:a16="http://schemas.microsoft.com/office/drawing/2014/main" id="{00000000-0008-0000-0000-0000B7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01" name="Text Box 394360">
          <a:extLst>
            <a:ext uri="{FF2B5EF4-FFF2-40B4-BE49-F238E27FC236}">
              <a16:creationId xmlns="" xmlns:a16="http://schemas.microsoft.com/office/drawing/2014/main" id="{00000000-0008-0000-0000-0000B8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02" name="Text Box 394744">
          <a:extLst>
            <a:ext uri="{FF2B5EF4-FFF2-40B4-BE49-F238E27FC236}">
              <a16:creationId xmlns="" xmlns:a16="http://schemas.microsoft.com/office/drawing/2014/main" id="{00000000-0008-0000-0000-0000B9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03" name="Text Box 394360">
          <a:extLst>
            <a:ext uri="{FF2B5EF4-FFF2-40B4-BE49-F238E27FC236}">
              <a16:creationId xmlns="" xmlns:a16="http://schemas.microsoft.com/office/drawing/2014/main" id="{00000000-0008-0000-0000-0000BA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04" name="Text Box 394744">
          <a:extLst>
            <a:ext uri="{FF2B5EF4-FFF2-40B4-BE49-F238E27FC236}">
              <a16:creationId xmlns="" xmlns:a16="http://schemas.microsoft.com/office/drawing/2014/main" id="{00000000-0008-0000-0000-0000BB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05" name="Text Box 394360">
          <a:extLst>
            <a:ext uri="{FF2B5EF4-FFF2-40B4-BE49-F238E27FC236}">
              <a16:creationId xmlns="" xmlns:a16="http://schemas.microsoft.com/office/drawing/2014/main" id="{00000000-0008-0000-0000-0000BC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06" name="Text Box 394744">
          <a:extLst>
            <a:ext uri="{FF2B5EF4-FFF2-40B4-BE49-F238E27FC236}">
              <a16:creationId xmlns="" xmlns:a16="http://schemas.microsoft.com/office/drawing/2014/main" id="{00000000-0008-0000-0000-0000BD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07" name="Text Box 394360">
          <a:extLst>
            <a:ext uri="{FF2B5EF4-FFF2-40B4-BE49-F238E27FC236}">
              <a16:creationId xmlns="" xmlns:a16="http://schemas.microsoft.com/office/drawing/2014/main" id="{00000000-0008-0000-0000-0000BE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08" name="Text Box 394744">
          <a:extLst>
            <a:ext uri="{FF2B5EF4-FFF2-40B4-BE49-F238E27FC236}">
              <a16:creationId xmlns="" xmlns:a16="http://schemas.microsoft.com/office/drawing/2014/main" id="{00000000-0008-0000-0000-0000BF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09" name="Text Box 394360">
          <a:extLst>
            <a:ext uri="{FF2B5EF4-FFF2-40B4-BE49-F238E27FC236}">
              <a16:creationId xmlns="" xmlns:a16="http://schemas.microsoft.com/office/drawing/2014/main" id="{00000000-0008-0000-0000-0000C0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10" name="Text Box 394744">
          <a:extLst>
            <a:ext uri="{FF2B5EF4-FFF2-40B4-BE49-F238E27FC236}">
              <a16:creationId xmlns="" xmlns:a16="http://schemas.microsoft.com/office/drawing/2014/main" id="{00000000-0008-0000-0000-0000C1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11" name="Text Box 394360">
          <a:extLst>
            <a:ext uri="{FF2B5EF4-FFF2-40B4-BE49-F238E27FC236}">
              <a16:creationId xmlns="" xmlns:a16="http://schemas.microsoft.com/office/drawing/2014/main" id="{00000000-0008-0000-0000-0000C2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12" name="Text Box 394744">
          <a:extLst>
            <a:ext uri="{FF2B5EF4-FFF2-40B4-BE49-F238E27FC236}">
              <a16:creationId xmlns="" xmlns:a16="http://schemas.microsoft.com/office/drawing/2014/main" id="{00000000-0008-0000-0000-0000C3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13" name="Text Box 394360">
          <a:extLst>
            <a:ext uri="{FF2B5EF4-FFF2-40B4-BE49-F238E27FC236}">
              <a16:creationId xmlns="" xmlns:a16="http://schemas.microsoft.com/office/drawing/2014/main" id="{00000000-0008-0000-0000-0000C4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14" name="Text Box 394744">
          <a:extLst>
            <a:ext uri="{FF2B5EF4-FFF2-40B4-BE49-F238E27FC236}">
              <a16:creationId xmlns="" xmlns:a16="http://schemas.microsoft.com/office/drawing/2014/main" id="{00000000-0008-0000-0000-0000C5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15" name="Text Box 394360">
          <a:extLst>
            <a:ext uri="{FF2B5EF4-FFF2-40B4-BE49-F238E27FC236}">
              <a16:creationId xmlns="" xmlns:a16="http://schemas.microsoft.com/office/drawing/2014/main" id="{00000000-0008-0000-0000-0000C6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16" name="Text Box 394744">
          <a:extLst>
            <a:ext uri="{FF2B5EF4-FFF2-40B4-BE49-F238E27FC236}">
              <a16:creationId xmlns="" xmlns:a16="http://schemas.microsoft.com/office/drawing/2014/main" id="{00000000-0008-0000-0000-0000C7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17" name="Text Box 394360">
          <a:extLst>
            <a:ext uri="{FF2B5EF4-FFF2-40B4-BE49-F238E27FC236}">
              <a16:creationId xmlns="" xmlns:a16="http://schemas.microsoft.com/office/drawing/2014/main" id="{00000000-0008-0000-0000-0000C8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18" name="Text Box 394744">
          <a:extLst>
            <a:ext uri="{FF2B5EF4-FFF2-40B4-BE49-F238E27FC236}">
              <a16:creationId xmlns="" xmlns:a16="http://schemas.microsoft.com/office/drawing/2014/main" id="{00000000-0008-0000-0000-0000C9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19" name="Text Box 394360">
          <a:extLst>
            <a:ext uri="{FF2B5EF4-FFF2-40B4-BE49-F238E27FC236}">
              <a16:creationId xmlns="" xmlns:a16="http://schemas.microsoft.com/office/drawing/2014/main" id="{00000000-0008-0000-0000-0000CA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20" name="Text Box 394744">
          <a:extLst>
            <a:ext uri="{FF2B5EF4-FFF2-40B4-BE49-F238E27FC236}">
              <a16:creationId xmlns="" xmlns:a16="http://schemas.microsoft.com/office/drawing/2014/main" id="{00000000-0008-0000-0000-0000CB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21"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22"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23"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24"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25"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26"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27"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28"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29"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30"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31"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32"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33"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34"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35"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36"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37"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38"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39"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40"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41"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42"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43"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44"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845"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846"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847"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848"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849"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850"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51"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52"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53"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54"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55"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56"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57"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58"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59"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60"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61"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62"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63"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64"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65"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66"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67"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68"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69"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70"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71"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72"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73"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74"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75"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76"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77"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78"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79"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80"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81"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82"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83"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84"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85"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86"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87"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88"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89"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90"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91"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92"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93"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94"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95"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96"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97"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898"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899"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00"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01"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02"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03"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04"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05"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06"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07"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08"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09"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10"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11"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12"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13"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14"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15"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16"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17"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18"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19"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20"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21"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22"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923" name="Text Box 394360">
          <a:extLst>
            <a:ext uri="{FF2B5EF4-FFF2-40B4-BE49-F238E27FC236}">
              <a16:creationId xmlns="" xmlns:a16="http://schemas.microsoft.com/office/drawing/2014/main" id="{00000000-0008-0000-0000-00003205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924" name="Text Box 394744">
          <a:extLst>
            <a:ext uri="{FF2B5EF4-FFF2-40B4-BE49-F238E27FC236}">
              <a16:creationId xmlns="" xmlns:a16="http://schemas.microsoft.com/office/drawing/2014/main" id="{00000000-0008-0000-0000-00003305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925" name="Text Box 394360">
          <a:extLst>
            <a:ext uri="{FF2B5EF4-FFF2-40B4-BE49-F238E27FC236}">
              <a16:creationId xmlns="" xmlns:a16="http://schemas.microsoft.com/office/drawing/2014/main" id="{00000000-0008-0000-0000-00003405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926" name="Text Box 394744">
          <a:extLst>
            <a:ext uri="{FF2B5EF4-FFF2-40B4-BE49-F238E27FC236}">
              <a16:creationId xmlns="" xmlns:a16="http://schemas.microsoft.com/office/drawing/2014/main" id="{00000000-0008-0000-0000-00003505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927" name="Text Box 394360">
          <a:extLst>
            <a:ext uri="{FF2B5EF4-FFF2-40B4-BE49-F238E27FC236}">
              <a16:creationId xmlns="" xmlns:a16="http://schemas.microsoft.com/office/drawing/2014/main" id="{00000000-0008-0000-0000-00003605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6928" name="Text Box 394744">
          <a:extLst>
            <a:ext uri="{FF2B5EF4-FFF2-40B4-BE49-F238E27FC236}">
              <a16:creationId xmlns="" xmlns:a16="http://schemas.microsoft.com/office/drawing/2014/main" id="{00000000-0008-0000-0000-00003705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29" name="Text Box 394360">
          <a:extLst>
            <a:ext uri="{FF2B5EF4-FFF2-40B4-BE49-F238E27FC236}">
              <a16:creationId xmlns="" xmlns:a16="http://schemas.microsoft.com/office/drawing/2014/main" id="{00000000-0008-0000-0000-000038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30" name="Text Box 394744">
          <a:extLst>
            <a:ext uri="{FF2B5EF4-FFF2-40B4-BE49-F238E27FC236}">
              <a16:creationId xmlns="" xmlns:a16="http://schemas.microsoft.com/office/drawing/2014/main" id="{00000000-0008-0000-0000-000039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31" name="Text Box 394360">
          <a:extLst>
            <a:ext uri="{FF2B5EF4-FFF2-40B4-BE49-F238E27FC236}">
              <a16:creationId xmlns="" xmlns:a16="http://schemas.microsoft.com/office/drawing/2014/main" id="{00000000-0008-0000-0000-00003A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32" name="Text Box 394744">
          <a:extLst>
            <a:ext uri="{FF2B5EF4-FFF2-40B4-BE49-F238E27FC236}">
              <a16:creationId xmlns="" xmlns:a16="http://schemas.microsoft.com/office/drawing/2014/main" id="{00000000-0008-0000-0000-00003B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33" name="Text Box 394360">
          <a:extLst>
            <a:ext uri="{FF2B5EF4-FFF2-40B4-BE49-F238E27FC236}">
              <a16:creationId xmlns="" xmlns:a16="http://schemas.microsoft.com/office/drawing/2014/main" id="{00000000-0008-0000-0000-00003C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34" name="Text Box 394744">
          <a:extLst>
            <a:ext uri="{FF2B5EF4-FFF2-40B4-BE49-F238E27FC236}">
              <a16:creationId xmlns="" xmlns:a16="http://schemas.microsoft.com/office/drawing/2014/main" id="{00000000-0008-0000-0000-00003D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35" name="Text Box 394360">
          <a:extLst>
            <a:ext uri="{FF2B5EF4-FFF2-40B4-BE49-F238E27FC236}">
              <a16:creationId xmlns="" xmlns:a16="http://schemas.microsoft.com/office/drawing/2014/main" id="{00000000-0008-0000-0000-00003E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36" name="Text Box 394744">
          <a:extLst>
            <a:ext uri="{FF2B5EF4-FFF2-40B4-BE49-F238E27FC236}">
              <a16:creationId xmlns="" xmlns:a16="http://schemas.microsoft.com/office/drawing/2014/main" id="{00000000-0008-0000-0000-00003F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37" name="Text Box 394360">
          <a:extLst>
            <a:ext uri="{FF2B5EF4-FFF2-40B4-BE49-F238E27FC236}">
              <a16:creationId xmlns="" xmlns:a16="http://schemas.microsoft.com/office/drawing/2014/main" id="{00000000-0008-0000-0000-000040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38" name="Text Box 394744">
          <a:extLst>
            <a:ext uri="{FF2B5EF4-FFF2-40B4-BE49-F238E27FC236}">
              <a16:creationId xmlns="" xmlns:a16="http://schemas.microsoft.com/office/drawing/2014/main" id="{00000000-0008-0000-0000-000041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39" name="Text Box 394360">
          <a:extLst>
            <a:ext uri="{FF2B5EF4-FFF2-40B4-BE49-F238E27FC236}">
              <a16:creationId xmlns="" xmlns:a16="http://schemas.microsoft.com/office/drawing/2014/main" id="{00000000-0008-0000-0000-000042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40" name="Text Box 394744">
          <a:extLst>
            <a:ext uri="{FF2B5EF4-FFF2-40B4-BE49-F238E27FC236}">
              <a16:creationId xmlns="" xmlns:a16="http://schemas.microsoft.com/office/drawing/2014/main" id="{00000000-0008-0000-0000-000043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41" name="Text Box 394360">
          <a:extLst>
            <a:ext uri="{FF2B5EF4-FFF2-40B4-BE49-F238E27FC236}">
              <a16:creationId xmlns="" xmlns:a16="http://schemas.microsoft.com/office/drawing/2014/main" id="{00000000-0008-0000-0000-000044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42" name="Text Box 394744">
          <a:extLst>
            <a:ext uri="{FF2B5EF4-FFF2-40B4-BE49-F238E27FC236}">
              <a16:creationId xmlns="" xmlns:a16="http://schemas.microsoft.com/office/drawing/2014/main" id="{00000000-0008-0000-0000-000045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43" name="Text Box 394360">
          <a:extLst>
            <a:ext uri="{FF2B5EF4-FFF2-40B4-BE49-F238E27FC236}">
              <a16:creationId xmlns="" xmlns:a16="http://schemas.microsoft.com/office/drawing/2014/main" id="{00000000-0008-0000-0000-000046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44" name="Text Box 394744">
          <a:extLst>
            <a:ext uri="{FF2B5EF4-FFF2-40B4-BE49-F238E27FC236}">
              <a16:creationId xmlns="" xmlns:a16="http://schemas.microsoft.com/office/drawing/2014/main" id="{00000000-0008-0000-0000-000047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45" name="Text Box 394360">
          <a:extLst>
            <a:ext uri="{FF2B5EF4-FFF2-40B4-BE49-F238E27FC236}">
              <a16:creationId xmlns="" xmlns:a16="http://schemas.microsoft.com/office/drawing/2014/main" id="{00000000-0008-0000-0000-000048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46" name="Text Box 394744">
          <a:extLst>
            <a:ext uri="{FF2B5EF4-FFF2-40B4-BE49-F238E27FC236}">
              <a16:creationId xmlns="" xmlns:a16="http://schemas.microsoft.com/office/drawing/2014/main" id="{00000000-0008-0000-0000-000049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47" name="Text Box 394360">
          <a:extLst>
            <a:ext uri="{FF2B5EF4-FFF2-40B4-BE49-F238E27FC236}">
              <a16:creationId xmlns="" xmlns:a16="http://schemas.microsoft.com/office/drawing/2014/main" id="{00000000-0008-0000-0000-00004A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48" name="Text Box 394744">
          <a:extLst>
            <a:ext uri="{FF2B5EF4-FFF2-40B4-BE49-F238E27FC236}">
              <a16:creationId xmlns="" xmlns:a16="http://schemas.microsoft.com/office/drawing/2014/main" id="{00000000-0008-0000-0000-00004B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49" name="Text Box 394360">
          <a:extLst>
            <a:ext uri="{FF2B5EF4-FFF2-40B4-BE49-F238E27FC236}">
              <a16:creationId xmlns="" xmlns:a16="http://schemas.microsoft.com/office/drawing/2014/main" id="{00000000-0008-0000-0000-00004C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50" name="Text Box 394744">
          <a:extLst>
            <a:ext uri="{FF2B5EF4-FFF2-40B4-BE49-F238E27FC236}">
              <a16:creationId xmlns="" xmlns:a16="http://schemas.microsoft.com/office/drawing/2014/main" id="{00000000-0008-0000-0000-00004D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51" name="Text Box 394360">
          <a:extLst>
            <a:ext uri="{FF2B5EF4-FFF2-40B4-BE49-F238E27FC236}">
              <a16:creationId xmlns="" xmlns:a16="http://schemas.microsoft.com/office/drawing/2014/main" id="{00000000-0008-0000-0000-00004E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52" name="Text Box 394744">
          <a:extLst>
            <a:ext uri="{FF2B5EF4-FFF2-40B4-BE49-F238E27FC236}">
              <a16:creationId xmlns="" xmlns:a16="http://schemas.microsoft.com/office/drawing/2014/main" id="{00000000-0008-0000-0000-00004F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53" name="Text Box 394360">
          <a:extLst>
            <a:ext uri="{FF2B5EF4-FFF2-40B4-BE49-F238E27FC236}">
              <a16:creationId xmlns="" xmlns:a16="http://schemas.microsoft.com/office/drawing/2014/main" id="{00000000-0008-0000-0000-000050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54" name="Text Box 394744">
          <a:extLst>
            <a:ext uri="{FF2B5EF4-FFF2-40B4-BE49-F238E27FC236}">
              <a16:creationId xmlns="" xmlns:a16="http://schemas.microsoft.com/office/drawing/2014/main" id="{00000000-0008-0000-0000-000051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55" name="Text Box 394360">
          <a:extLst>
            <a:ext uri="{FF2B5EF4-FFF2-40B4-BE49-F238E27FC236}">
              <a16:creationId xmlns="" xmlns:a16="http://schemas.microsoft.com/office/drawing/2014/main" id="{00000000-0008-0000-0000-000052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56" name="Text Box 394744">
          <a:extLst>
            <a:ext uri="{FF2B5EF4-FFF2-40B4-BE49-F238E27FC236}">
              <a16:creationId xmlns="" xmlns:a16="http://schemas.microsoft.com/office/drawing/2014/main" id="{00000000-0008-0000-0000-000053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57" name="Text Box 394360">
          <a:extLst>
            <a:ext uri="{FF2B5EF4-FFF2-40B4-BE49-F238E27FC236}">
              <a16:creationId xmlns="" xmlns:a16="http://schemas.microsoft.com/office/drawing/2014/main" id="{00000000-0008-0000-0000-000054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58" name="Text Box 394744">
          <a:extLst>
            <a:ext uri="{FF2B5EF4-FFF2-40B4-BE49-F238E27FC236}">
              <a16:creationId xmlns="" xmlns:a16="http://schemas.microsoft.com/office/drawing/2014/main" id="{00000000-0008-0000-0000-000055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59" name="Text Box 394360">
          <a:extLst>
            <a:ext uri="{FF2B5EF4-FFF2-40B4-BE49-F238E27FC236}">
              <a16:creationId xmlns="" xmlns:a16="http://schemas.microsoft.com/office/drawing/2014/main" id="{00000000-0008-0000-0000-000056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60" name="Text Box 394744">
          <a:extLst>
            <a:ext uri="{FF2B5EF4-FFF2-40B4-BE49-F238E27FC236}">
              <a16:creationId xmlns="" xmlns:a16="http://schemas.microsoft.com/office/drawing/2014/main" id="{00000000-0008-0000-0000-000057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61" name="Text Box 394360">
          <a:extLst>
            <a:ext uri="{FF2B5EF4-FFF2-40B4-BE49-F238E27FC236}">
              <a16:creationId xmlns="" xmlns:a16="http://schemas.microsoft.com/office/drawing/2014/main" id="{00000000-0008-0000-0000-000058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62" name="Text Box 394744">
          <a:extLst>
            <a:ext uri="{FF2B5EF4-FFF2-40B4-BE49-F238E27FC236}">
              <a16:creationId xmlns="" xmlns:a16="http://schemas.microsoft.com/office/drawing/2014/main" id="{00000000-0008-0000-0000-000059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63" name="Text Box 394360">
          <a:extLst>
            <a:ext uri="{FF2B5EF4-FFF2-40B4-BE49-F238E27FC236}">
              <a16:creationId xmlns="" xmlns:a16="http://schemas.microsoft.com/office/drawing/2014/main" id="{00000000-0008-0000-0000-00005A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64" name="Text Box 394744">
          <a:extLst>
            <a:ext uri="{FF2B5EF4-FFF2-40B4-BE49-F238E27FC236}">
              <a16:creationId xmlns="" xmlns:a16="http://schemas.microsoft.com/office/drawing/2014/main" id="{00000000-0008-0000-0000-00005B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65" name="Text Box 394360">
          <a:extLst>
            <a:ext uri="{FF2B5EF4-FFF2-40B4-BE49-F238E27FC236}">
              <a16:creationId xmlns="" xmlns:a16="http://schemas.microsoft.com/office/drawing/2014/main" id="{00000000-0008-0000-0000-00005C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66" name="Text Box 394744">
          <a:extLst>
            <a:ext uri="{FF2B5EF4-FFF2-40B4-BE49-F238E27FC236}">
              <a16:creationId xmlns="" xmlns:a16="http://schemas.microsoft.com/office/drawing/2014/main" id="{00000000-0008-0000-0000-00005D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67" name="Text Box 394360">
          <a:extLst>
            <a:ext uri="{FF2B5EF4-FFF2-40B4-BE49-F238E27FC236}">
              <a16:creationId xmlns="" xmlns:a16="http://schemas.microsoft.com/office/drawing/2014/main" id="{00000000-0008-0000-0000-00005E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68" name="Text Box 394744">
          <a:extLst>
            <a:ext uri="{FF2B5EF4-FFF2-40B4-BE49-F238E27FC236}">
              <a16:creationId xmlns="" xmlns:a16="http://schemas.microsoft.com/office/drawing/2014/main" id="{00000000-0008-0000-0000-00005F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69" name="Text Box 394360">
          <a:extLst>
            <a:ext uri="{FF2B5EF4-FFF2-40B4-BE49-F238E27FC236}">
              <a16:creationId xmlns="" xmlns:a16="http://schemas.microsoft.com/office/drawing/2014/main" id="{00000000-0008-0000-0000-000060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70" name="Text Box 394744">
          <a:extLst>
            <a:ext uri="{FF2B5EF4-FFF2-40B4-BE49-F238E27FC236}">
              <a16:creationId xmlns="" xmlns:a16="http://schemas.microsoft.com/office/drawing/2014/main" id="{00000000-0008-0000-0000-000061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71" name="Text Box 394360">
          <a:extLst>
            <a:ext uri="{FF2B5EF4-FFF2-40B4-BE49-F238E27FC236}">
              <a16:creationId xmlns="" xmlns:a16="http://schemas.microsoft.com/office/drawing/2014/main" id="{00000000-0008-0000-0000-000062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72" name="Text Box 394744">
          <a:extLst>
            <a:ext uri="{FF2B5EF4-FFF2-40B4-BE49-F238E27FC236}">
              <a16:creationId xmlns="" xmlns:a16="http://schemas.microsoft.com/office/drawing/2014/main" id="{00000000-0008-0000-0000-000063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73" name="Text Box 394360">
          <a:extLst>
            <a:ext uri="{FF2B5EF4-FFF2-40B4-BE49-F238E27FC236}">
              <a16:creationId xmlns="" xmlns:a16="http://schemas.microsoft.com/office/drawing/2014/main" id="{00000000-0008-0000-0000-000064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74" name="Text Box 394744">
          <a:extLst>
            <a:ext uri="{FF2B5EF4-FFF2-40B4-BE49-F238E27FC236}">
              <a16:creationId xmlns="" xmlns:a16="http://schemas.microsoft.com/office/drawing/2014/main" id="{00000000-0008-0000-0000-000065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75" name="Text Box 394360">
          <a:extLst>
            <a:ext uri="{FF2B5EF4-FFF2-40B4-BE49-F238E27FC236}">
              <a16:creationId xmlns="" xmlns:a16="http://schemas.microsoft.com/office/drawing/2014/main" id="{00000000-0008-0000-0000-000066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76" name="Text Box 394744">
          <a:extLst>
            <a:ext uri="{FF2B5EF4-FFF2-40B4-BE49-F238E27FC236}">
              <a16:creationId xmlns="" xmlns:a16="http://schemas.microsoft.com/office/drawing/2014/main" id="{00000000-0008-0000-0000-000067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77" name="Text Box 394360">
          <a:extLst>
            <a:ext uri="{FF2B5EF4-FFF2-40B4-BE49-F238E27FC236}">
              <a16:creationId xmlns="" xmlns:a16="http://schemas.microsoft.com/office/drawing/2014/main" id="{00000000-0008-0000-0000-000068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78" name="Text Box 394744">
          <a:extLst>
            <a:ext uri="{FF2B5EF4-FFF2-40B4-BE49-F238E27FC236}">
              <a16:creationId xmlns="" xmlns:a16="http://schemas.microsoft.com/office/drawing/2014/main" id="{00000000-0008-0000-0000-000069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79" name="Text Box 394360">
          <a:extLst>
            <a:ext uri="{FF2B5EF4-FFF2-40B4-BE49-F238E27FC236}">
              <a16:creationId xmlns="" xmlns:a16="http://schemas.microsoft.com/office/drawing/2014/main" id="{00000000-0008-0000-0000-00006A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80" name="Text Box 394744">
          <a:extLst>
            <a:ext uri="{FF2B5EF4-FFF2-40B4-BE49-F238E27FC236}">
              <a16:creationId xmlns="" xmlns:a16="http://schemas.microsoft.com/office/drawing/2014/main" id="{00000000-0008-0000-0000-00006B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81" name="Text Box 394360">
          <a:extLst>
            <a:ext uri="{FF2B5EF4-FFF2-40B4-BE49-F238E27FC236}">
              <a16:creationId xmlns="" xmlns:a16="http://schemas.microsoft.com/office/drawing/2014/main" id="{00000000-0008-0000-0000-00006C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82" name="Text Box 394744">
          <a:extLst>
            <a:ext uri="{FF2B5EF4-FFF2-40B4-BE49-F238E27FC236}">
              <a16:creationId xmlns="" xmlns:a16="http://schemas.microsoft.com/office/drawing/2014/main" id="{00000000-0008-0000-0000-00006D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83" name="Text Box 394360">
          <a:extLst>
            <a:ext uri="{FF2B5EF4-FFF2-40B4-BE49-F238E27FC236}">
              <a16:creationId xmlns="" xmlns:a16="http://schemas.microsoft.com/office/drawing/2014/main" id="{00000000-0008-0000-0000-00006E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84" name="Text Box 394744">
          <a:extLst>
            <a:ext uri="{FF2B5EF4-FFF2-40B4-BE49-F238E27FC236}">
              <a16:creationId xmlns="" xmlns:a16="http://schemas.microsoft.com/office/drawing/2014/main" id="{00000000-0008-0000-0000-00006F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85" name="Text Box 394360">
          <a:extLst>
            <a:ext uri="{FF2B5EF4-FFF2-40B4-BE49-F238E27FC236}">
              <a16:creationId xmlns="" xmlns:a16="http://schemas.microsoft.com/office/drawing/2014/main" id="{00000000-0008-0000-0000-000070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86" name="Text Box 394744">
          <a:extLst>
            <a:ext uri="{FF2B5EF4-FFF2-40B4-BE49-F238E27FC236}">
              <a16:creationId xmlns="" xmlns:a16="http://schemas.microsoft.com/office/drawing/2014/main" id="{00000000-0008-0000-0000-000071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87" name="Text Box 394360">
          <a:extLst>
            <a:ext uri="{FF2B5EF4-FFF2-40B4-BE49-F238E27FC236}">
              <a16:creationId xmlns="" xmlns:a16="http://schemas.microsoft.com/office/drawing/2014/main" id="{00000000-0008-0000-0000-000072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88" name="Text Box 394744">
          <a:extLst>
            <a:ext uri="{FF2B5EF4-FFF2-40B4-BE49-F238E27FC236}">
              <a16:creationId xmlns="" xmlns:a16="http://schemas.microsoft.com/office/drawing/2014/main" id="{00000000-0008-0000-0000-000073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89" name="Text Box 394360">
          <a:extLst>
            <a:ext uri="{FF2B5EF4-FFF2-40B4-BE49-F238E27FC236}">
              <a16:creationId xmlns="" xmlns:a16="http://schemas.microsoft.com/office/drawing/2014/main" id="{00000000-0008-0000-0000-000074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90" name="Text Box 394744">
          <a:extLst>
            <a:ext uri="{FF2B5EF4-FFF2-40B4-BE49-F238E27FC236}">
              <a16:creationId xmlns="" xmlns:a16="http://schemas.microsoft.com/office/drawing/2014/main" id="{00000000-0008-0000-0000-000075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91" name="Text Box 394360">
          <a:extLst>
            <a:ext uri="{FF2B5EF4-FFF2-40B4-BE49-F238E27FC236}">
              <a16:creationId xmlns="" xmlns:a16="http://schemas.microsoft.com/office/drawing/2014/main" id="{00000000-0008-0000-0000-000076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92" name="Text Box 394744">
          <a:extLst>
            <a:ext uri="{FF2B5EF4-FFF2-40B4-BE49-F238E27FC236}">
              <a16:creationId xmlns="" xmlns:a16="http://schemas.microsoft.com/office/drawing/2014/main" id="{00000000-0008-0000-0000-000077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93" name="Text Box 394360">
          <a:extLst>
            <a:ext uri="{FF2B5EF4-FFF2-40B4-BE49-F238E27FC236}">
              <a16:creationId xmlns="" xmlns:a16="http://schemas.microsoft.com/office/drawing/2014/main" id="{00000000-0008-0000-0000-000078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6994" name="Text Box 394744">
          <a:extLst>
            <a:ext uri="{FF2B5EF4-FFF2-40B4-BE49-F238E27FC236}">
              <a16:creationId xmlns="" xmlns:a16="http://schemas.microsoft.com/office/drawing/2014/main" id="{00000000-0008-0000-0000-000079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95" name="Text Box 394360">
          <a:extLst>
            <a:ext uri="{FF2B5EF4-FFF2-40B4-BE49-F238E27FC236}">
              <a16:creationId xmlns="" xmlns:a16="http://schemas.microsoft.com/office/drawing/2014/main" id="{00000000-0008-0000-0000-00007A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96" name="Text Box 394744">
          <a:extLst>
            <a:ext uri="{FF2B5EF4-FFF2-40B4-BE49-F238E27FC236}">
              <a16:creationId xmlns="" xmlns:a16="http://schemas.microsoft.com/office/drawing/2014/main" id="{00000000-0008-0000-0000-00007B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97" name="Text Box 394360">
          <a:extLst>
            <a:ext uri="{FF2B5EF4-FFF2-40B4-BE49-F238E27FC236}">
              <a16:creationId xmlns="" xmlns:a16="http://schemas.microsoft.com/office/drawing/2014/main" id="{00000000-0008-0000-0000-00007C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98" name="Text Box 394744">
          <a:extLst>
            <a:ext uri="{FF2B5EF4-FFF2-40B4-BE49-F238E27FC236}">
              <a16:creationId xmlns="" xmlns:a16="http://schemas.microsoft.com/office/drawing/2014/main" id="{00000000-0008-0000-0000-00007D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6999" name="Text Box 394360">
          <a:extLst>
            <a:ext uri="{FF2B5EF4-FFF2-40B4-BE49-F238E27FC236}">
              <a16:creationId xmlns="" xmlns:a16="http://schemas.microsoft.com/office/drawing/2014/main" id="{00000000-0008-0000-0000-00007E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00" name="Text Box 394744">
          <a:extLst>
            <a:ext uri="{FF2B5EF4-FFF2-40B4-BE49-F238E27FC236}">
              <a16:creationId xmlns="" xmlns:a16="http://schemas.microsoft.com/office/drawing/2014/main" id="{00000000-0008-0000-0000-00007F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01"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02"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03"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04"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05"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06"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07"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08"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09"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10"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11"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12"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13"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14"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15"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16"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17"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18"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19"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20"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21"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22"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23"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24"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025"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026"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027"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028"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029"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030"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31"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32"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33"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34"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35"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36"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37"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38"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39"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40"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41"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42"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43"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44"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45"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46"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47"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48"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49"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50"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51"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52"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53"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54"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55"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56"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57"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58"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59"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60"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61"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62"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63"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64"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65"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66"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67"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68"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69"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70"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71"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72"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73"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74"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75"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76"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77"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78"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79"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80"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81"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82"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83"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84"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85"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86"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87"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88"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89"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90"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91"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92"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93"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94"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95"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096"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97"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98"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099"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00"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01"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02"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03" name="Text Box 394744">
          <a:extLst>
            <a:ext uri="{FF2B5EF4-FFF2-40B4-BE49-F238E27FC236}">
              <a16:creationId xmlns="" xmlns:a16="http://schemas.microsoft.com/office/drawing/2014/main" id="{00000000-0008-0000-0000-0000E6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04" name="Text Box 394360">
          <a:extLst>
            <a:ext uri="{FF2B5EF4-FFF2-40B4-BE49-F238E27FC236}">
              <a16:creationId xmlns="" xmlns:a16="http://schemas.microsoft.com/office/drawing/2014/main" id="{00000000-0008-0000-0000-0000E7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05" name="Text Box 394744">
          <a:extLst>
            <a:ext uri="{FF2B5EF4-FFF2-40B4-BE49-F238E27FC236}">
              <a16:creationId xmlns="" xmlns:a16="http://schemas.microsoft.com/office/drawing/2014/main" id="{00000000-0008-0000-0000-0000E8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06" name="Text Box 394360">
          <a:extLst>
            <a:ext uri="{FF2B5EF4-FFF2-40B4-BE49-F238E27FC236}">
              <a16:creationId xmlns="" xmlns:a16="http://schemas.microsoft.com/office/drawing/2014/main" id="{00000000-0008-0000-0000-0000E9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07" name="Text Box 394744">
          <a:extLst>
            <a:ext uri="{FF2B5EF4-FFF2-40B4-BE49-F238E27FC236}">
              <a16:creationId xmlns="" xmlns:a16="http://schemas.microsoft.com/office/drawing/2014/main" id="{00000000-0008-0000-0000-0000EA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08" name="Text Box 394360">
          <a:extLst>
            <a:ext uri="{FF2B5EF4-FFF2-40B4-BE49-F238E27FC236}">
              <a16:creationId xmlns="" xmlns:a16="http://schemas.microsoft.com/office/drawing/2014/main" id="{00000000-0008-0000-0000-0000EB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09" name="Text Box 394744">
          <a:extLst>
            <a:ext uri="{FF2B5EF4-FFF2-40B4-BE49-F238E27FC236}">
              <a16:creationId xmlns="" xmlns:a16="http://schemas.microsoft.com/office/drawing/2014/main" id="{00000000-0008-0000-0000-0000EC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10" name="Text Box 394360">
          <a:extLst>
            <a:ext uri="{FF2B5EF4-FFF2-40B4-BE49-F238E27FC236}">
              <a16:creationId xmlns="" xmlns:a16="http://schemas.microsoft.com/office/drawing/2014/main" id="{00000000-0008-0000-0000-0000ED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11" name="Text Box 394744">
          <a:extLst>
            <a:ext uri="{FF2B5EF4-FFF2-40B4-BE49-F238E27FC236}">
              <a16:creationId xmlns="" xmlns:a16="http://schemas.microsoft.com/office/drawing/2014/main" id="{00000000-0008-0000-0000-0000EE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12" name="Text Box 394360">
          <a:extLst>
            <a:ext uri="{FF2B5EF4-FFF2-40B4-BE49-F238E27FC236}">
              <a16:creationId xmlns="" xmlns:a16="http://schemas.microsoft.com/office/drawing/2014/main" id="{00000000-0008-0000-0000-0000EF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13" name="Text Box 394744">
          <a:extLst>
            <a:ext uri="{FF2B5EF4-FFF2-40B4-BE49-F238E27FC236}">
              <a16:creationId xmlns="" xmlns:a16="http://schemas.microsoft.com/office/drawing/2014/main" id="{00000000-0008-0000-0000-0000F0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14" name="Text Box 394360">
          <a:extLst>
            <a:ext uri="{FF2B5EF4-FFF2-40B4-BE49-F238E27FC236}">
              <a16:creationId xmlns="" xmlns:a16="http://schemas.microsoft.com/office/drawing/2014/main" id="{00000000-0008-0000-0000-0000F1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15" name="Text Box 394744">
          <a:extLst>
            <a:ext uri="{FF2B5EF4-FFF2-40B4-BE49-F238E27FC236}">
              <a16:creationId xmlns="" xmlns:a16="http://schemas.microsoft.com/office/drawing/2014/main" id="{00000000-0008-0000-0000-0000F2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16" name="Text Box 394360">
          <a:extLst>
            <a:ext uri="{FF2B5EF4-FFF2-40B4-BE49-F238E27FC236}">
              <a16:creationId xmlns="" xmlns:a16="http://schemas.microsoft.com/office/drawing/2014/main" id="{00000000-0008-0000-0000-0000F3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17" name="Text Box 394744">
          <a:extLst>
            <a:ext uri="{FF2B5EF4-FFF2-40B4-BE49-F238E27FC236}">
              <a16:creationId xmlns="" xmlns:a16="http://schemas.microsoft.com/office/drawing/2014/main" id="{00000000-0008-0000-0000-0000F4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18" name="Text Box 394360">
          <a:extLst>
            <a:ext uri="{FF2B5EF4-FFF2-40B4-BE49-F238E27FC236}">
              <a16:creationId xmlns="" xmlns:a16="http://schemas.microsoft.com/office/drawing/2014/main" id="{00000000-0008-0000-0000-0000F5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19" name="Text Box 394744">
          <a:extLst>
            <a:ext uri="{FF2B5EF4-FFF2-40B4-BE49-F238E27FC236}">
              <a16:creationId xmlns="" xmlns:a16="http://schemas.microsoft.com/office/drawing/2014/main" id="{00000000-0008-0000-0000-0000F6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20" name="Text Box 394360">
          <a:extLst>
            <a:ext uri="{FF2B5EF4-FFF2-40B4-BE49-F238E27FC236}">
              <a16:creationId xmlns="" xmlns:a16="http://schemas.microsoft.com/office/drawing/2014/main" id="{00000000-0008-0000-0000-0000F7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21" name="Text Box 394744">
          <a:extLst>
            <a:ext uri="{FF2B5EF4-FFF2-40B4-BE49-F238E27FC236}">
              <a16:creationId xmlns="" xmlns:a16="http://schemas.microsoft.com/office/drawing/2014/main" id="{00000000-0008-0000-0000-0000F8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22" name="Text Box 394360">
          <a:extLst>
            <a:ext uri="{FF2B5EF4-FFF2-40B4-BE49-F238E27FC236}">
              <a16:creationId xmlns="" xmlns:a16="http://schemas.microsoft.com/office/drawing/2014/main" id="{00000000-0008-0000-0000-0000F9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23" name="Text Box 394744">
          <a:extLst>
            <a:ext uri="{FF2B5EF4-FFF2-40B4-BE49-F238E27FC236}">
              <a16:creationId xmlns="" xmlns:a16="http://schemas.microsoft.com/office/drawing/2014/main" id="{00000000-0008-0000-0000-0000FA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24" name="Text Box 394360">
          <a:extLst>
            <a:ext uri="{FF2B5EF4-FFF2-40B4-BE49-F238E27FC236}">
              <a16:creationId xmlns="" xmlns:a16="http://schemas.microsoft.com/office/drawing/2014/main" id="{00000000-0008-0000-0000-0000FB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25" name="Text Box 394744">
          <a:extLst>
            <a:ext uri="{FF2B5EF4-FFF2-40B4-BE49-F238E27FC236}">
              <a16:creationId xmlns="" xmlns:a16="http://schemas.microsoft.com/office/drawing/2014/main" id="{00000000-0008-0000-0000-0000FC05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26"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27"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28"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29"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30"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31"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32"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33"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34"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35"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36"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37"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38"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39"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40"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41"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42"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43"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44"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45"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46"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47"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48"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49"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150"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151"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152"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153"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154"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155"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56"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57"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58"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59"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60"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61"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62"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63"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64"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65"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66"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67"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68"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69"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70"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71"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72"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73"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74"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75"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76"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77"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78"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79"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80"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81"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82"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83"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84"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85"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86"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87"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88"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89"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90"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91"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92"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93"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94"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95"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96"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197"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98"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199"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00"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01"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02"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03"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04"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05"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06"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07"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08"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09"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10"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11"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12"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13"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14"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15"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16"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17"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18"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19"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20"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21"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22"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23"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24"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25"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26"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27"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228" name="Text Box 394360">
          <a:extLst>
            <a:ext uri="{FF2B5EF4-FFF2-40B4-BE49-F238E27FC236}">
              <a16:creationId xmlns="" xmlns:a16="http://schemas.microsoft.com/office/drawing/2014/main" id="{00000000-0008-0000-0000-000094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229" name="Text Box 394744">
          <a:extLst>
            <a:ext uri="{FF2B5EF4-FFF2-40B4-BE49-F238E27FC236}">
              <a16:creationId xmlns="" xmlns:a16="http://schemas.microsoft.com/office/drawing/2014/main" id="{00000000-0008-0000-0000-000095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230" name="Text Box 394360">
          <a:extLst>
            <a:ext uri="{FF2B5EF4-FFF2-40B4-BE49-F238E27FC236}">
              <a16:creationId xmlns="" xmlns:a16="http://schemas.microsoft.com/office/drawing/2014/main" id="{00000000-0008-0000-0000-000096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231" name="Text Box 394744">
          <a:extLst>
            <a:ext uri="{FF2B5EF4-FFF2-40B4-BE49-F238E27FC236}">
              <a16:creationId xmlns="" xmlns:a16="http://schemas.microsoft.com/office/drawing/2014/main" id="{00000000-0008-0000-0000-000097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232" name="Text Box 394360">
          <a:extLst>
            <a:ext uri="{FF2B5EF4-FFF2-40B4-BE49-F238E27FC236}">
              <a16:creationId xmlns="" xmlns:a16="http://schemas.microsoft.com/office/drawing/2014/main" id="{00000000-0008-0000-0000-000098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233" name="Text Box 394744">
          <a:extLst>
            <a:ext uri="{FF2B5EF4-FFF2-40B4-BE49-F238E27FC236}">
              <a16:creationId xmlns="" xmlns:a16="http://schemas.microsoft.com/office/drawing/2014/main" id="{00000000-0008-0000-0000-000099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34" name="Text Box 394360">
          <a:extLst>
            <a:ext uri="{FF2B5EF4-FFF2-40B4-BE49-F238E27FC236}">
              <a16:creationId xmlns="" xmlns:a16="http://schemas.microsoft.com/office/drawing/2014/main" id="{00000000-0008-0000-0000-00009A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35" name="Text Box 394744">
          <a:extLst>
            <a:ext uri="{FF2B5EF4-FFF2-40B4-BE49-F238E27FC236}">
              <a16:creationId xmlns="" xmlns:a16="http://schemas.microsoft.com/office/drawing/2014/main" id="{00000000-0008-0000-0000-00009B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36" name="Text Box 394360">
          <a:extLst>
            <a:ext uri="{FF2B5EF4-FFF2-40B4-BE49-F238E27FC236}">
              <a16:creationId xmlns="" xmlns:a16="http://schemas.microsoft.com/office/drawing/2014/main" id="{00000000-0008-0000-0000-00009C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37" name="Text Box 394744">
          <a:extLst>
            <a:ext uri="{FF2B5EF4-FFF2-40B4-BE49-F238E27FC236}">
              <a16:creationId xmlns="" xmlns:a16="http://schemas.microsoft.com/office/drawing/2014/main" id="{00000000-0008-0000-0000-00009D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38" name="Text Box 394360">
          <a:extLst>
            <a:ext uri="{FF2B5EF4-FFF2-40B4-BE49-F238E27FC236}">
              <a16:creationId xmlns="" xmlns:a16="http://schemas.microsoft.com/office/drawing/2014/main" id="{00000000-0008-0000-0000-00009E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39" name="Text Box 394744">
          <a:extLst>
            <a:ext uri="{FF2B5EF4-FFF2-40B4-BE49-F238E27FC236}">
              <a16:creationId xmlns="" xmlns:a16="http://schemas.microsoft.com/office/drawing/2014/main" id="{00000000-0008-0000-0000-00009F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40" name="Text Box 394360">
          <a:extLst>
            <a:ext uri="{FF2B5EF4-FFF2-40B4-BE49-F238E27FC236}">
              <a16:creationId xmlns="" xmlns:a16="http://schemas.microsoft.com/office/drawing/2014/main" id="{00000000-0008-0000-0000-0000A0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41" name="Text Box 394744">
          <a:extLst>
            <a:ext uri="{FF2B5EF4-FFF2-40B4-BE49-F238E27FC236}">
              <a16:creationId xmlns="" xmlns:a16="http://schemas.microsoft.com/office/drawing/2014/main" id="{00000000-0008-0000-0000-0000A1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42" name="Text Box 394360">
          <a:extLst>
            <a:ext uri="{FF2B5EF4-FFF2-40B4-BE49-F238E27FC236}">
              <a16:creationId xmlns="" xmlns:a16="http://schemas.microsoft.com/office/drawing/2014/main" id="{00000000-0008-0000-0000-0000A2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43" name="Text Box 394744">
          <a:extLst>
            <a:ext uri="{FF2B5EF4-FFF2-40B4-BE49-F238E27FC236}">
              <a16:creationId xmlns="" xmlns:a16="http://schemas.microsoft.com/office/drawing/2014/main" id="{00000000-0008-0000-0000-0000A3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44" name="Text Box 394360">
          <a:extLst>
            <a:ext uri="{FF2B5EF4-FFF2-40B4-BE49-F238E27FC236}">
              <a16:creationId xmlns="" xmlns:a16="http://schemas.microsoft.com/office/drawing/2014/main" id="{00000000-0008-0000-0000-0000A4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45" name="Text Box 394744">
          <a:extLst>
            <a:ext uri="{FF2B5EF4-FFF2-40B4-BE49-F238E27FC236}">
              <a16:creationId xmlns="" xmlns:a16="http://schemas.microsoft.com/office/drawing/2014/main" id="{00000000-0008-0000-0000-0000A5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46" name="Text Box 394360">
          <a:extLst>
            <a:ext uri="{FF2B5EF4-FFF2-40B4-BE49-F238E27FC236}">
              <a16:creationId xmlns="" xmlns:a16="http://schemas.microsoft.com/office/drawing/2014/main" id="{00000000-0008-0000-0000-0000A6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47" name="Text Box 394744">
          <a:extLst>
            <a:ext uri="{FF2B5EF4-FFF2-40B4-BE49-F238E27FC236}">
              <a16:creationId xmlns="" xmlns:a16="http://schemas.microsoft.com/office/drawing/2014/main" id="{00000000-0008-0000-0000-0000A7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48" name="Text Box 394360">
          <a:extLst>
            <a:ext uri="{FF2B5EF4-FFF2-40B4-BE49-F238E27FC236}">
              <a16:creationId xmlns="" xmlns:a16="http://schemas.microsoft.com/office/drawing/2014/main" id="{00000000-0008-0000-0000-0000A8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49" name="Text Box 394744">
          <a:extLst>
            <a:ext uri="{FF2B5EF4-FFF2-40B4-BE49-F238E27FC236}">
              <a16:creationId xmlns="" xmlns:a16="http://schemas.microsoft.com/office/drawing/2014/main" id="{00000000-0008-0000-0000-0000A9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50" name="Text Box 394360">
          <a:extLst>
            <a:ext uri="{FF2B5EF4-FFF2-40B4-BE49-F238E27FC236}">
              <a16:creationId xmlns="" xmlns:a16="http://schemas.microsoft.com/office/drawing/2014/main" id="{00000000-0008-0000-0000-0000AA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51" name="Text Box 394744">
          <a:extLst>
            <a:ext uri="{FF2B5EF4-FFF2-40B4-BE49-F238E27FC236}">
              <a16:creationId xmlns="" xmlns:a16="http://schemas.microsoft.com/office/drawing/2014/main" id="{00000000-0008-0000-0000-0000AB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52" name="Text Box 394360">
          <a:extLst>
            <a:ext uri="{FF2B5EF4-FFF2-40B4-BE49-F238E27FC236}">
              <a16:creationId xmlns="" xmlns:a16="http://schemas.microsoft.com/office/drawing/2014/main" id="{00000000-0008-0000-0000-0000AC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53" name="Text Box 394744">
          <a:extLst>
            <a:ext uri="{FF2B5EF4-FFF2-40B4-BE49-F238E27FC236}">
              <a16:creationId xmlns="" xmlns:a16="http://schemas.microsoft.com/office/drawing/2014/main" id="{00000000-0008-0000-0000-0000AD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54" name="Text Box 394360">
          <a:extLst>
            <a:ext uri="{FF2B5EF4-FFF2-40B4-BE49-F238E27FC236}">
              <a16:creationId xmlns="" xmlns:a16="http://schemas.microsoft.com/office/drawing/2014/main" id="{00000000-0008-0000-0000-0000AE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55" name="Text Box 394744">
          <a:extLst>
            <a:ext uri="{FF2B5EF4-FFF2-40B4-BE49-F238E27FC236}">
              <a16:creationId xmlns="" xmlns:a16="http://schemas.microsoft.com/office/drawing/2014/main" id="{00000000-0008-0000-0000-0000AF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56" name="Text Box 394360">
          <a:extLst>
            <a:ext uri="{FF2B5EF4-FFF2-40B4-BE49-F238E27FC236}">
              <a16:creationId xmlns="" xmlns:a16="http://schemas.microsoft.com/office/drawing/2014/main" id="{00000000-0008-0000-0000-0000B0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57" name="Text Box 394744">
          <a:extLst>
            <a:ext uri="{FF2B5EF4-FFF2-40B4-BE49-F238E27FC236}">
              <a16:creationId xmlns="" xmlns:a16="http://schemas.microsoft.com/office/drawing/2014/main" id="{00000000-0008-0000-0000-0000B1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58" name="Text Box 394360">
          <a:extLst>
            <a:ext uri="{FF2B5EF4-FFF2-40B4-BE49-F238E27FC236}">
              <a16:creationId xmlns="" xmlns:a16="http://schemas.microsoft.com/office/drawing/2014/main" id="{00000000-0008-0000-0000-0000B2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59" name="Text Box 394744">
          <a:extLst>
            <a:ext uri="{FF2B5EF4-FFF2-40B4-BE49-F238E27FC236}">
              <a16:creationId xmlns="" xmlns:a16="http://schemas.microsoft.com/office/drawing/2014/main" id="{00000000-0008-0000-0000-0000B3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60" name="Text Box 394360">
          <a:extLst>
            <a:ext uri="{FF2B5EF4-FFF2-40B4-BE49-F238E27FC236}">
              <a16:creationId xmlns="" xmlns:a16="http://schemas.microsoft.com/office/drawing/2014/main" id="{00000000-0008-0000-0000-0000B4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61" name="Text Box 394744">
          <a:extLst>
            <a:ext uri="{FF2B5EF4-FFF2-40B4-BE49-F238E27FC236}">
              <a16:creationId xmlns="" xmlns:a16="http://schemas.microsoft.com/office/drawing/2014/main" id="{00000000-0008-0000-0000-0000B5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62" name="Text Box 394360">
          <a:extLst>
            <a:ext uri="{FF2B5EF4-FFF2-40B4-BE49-F238E27FC236}">
              <a16:creationId xmlns="" xmlns:a16="http://schemas.microsoft.com/office/drawing/2014/main" id="{00000000-0008-0000-0000-0000B6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63" name="Text Box 394744">
          <a:extLst>
            <a:ext uri="{FF2B5EF4-FFF2-40B4-BE49-F238E27FC236}">
              <a16:creationId xmlns="" xmlns:a16="http://schemas.microsoft.com/office/drawing/2014/main" id="{00000000-0008-0000-0000-0000B7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64" name="Text Box 394360">
          <a:extLst>
            <a:ext uri="{FF2B5EF4-FFF2-40B4-BE49-F238E27FC236}">
              <a16:creationId xmlns="" xmlns:a16="http://schemas.microsoft.com/office/drawing/2014/main" id="{00000000-0008-0000-0000-0000B8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65" name="Text Box 394744">
          <a:extLst>
            <a:ext uri="{FF2B5EF4-FFF2-40B4-BE49-F238E27FC236}">
              <a16:creationId xmlns="" xmlns:a16="http://schemas.microsoft.com/office/drawing/2014/main" id="{00000000-0008-0000-0000-0000B9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66" name="Text Box 394360">
          <a:extLst>
            <a:ext uri="{FF2B5EF4-FFF2-40B4-BE49-F238E27FC236}">
              <a16:creationId xmlns="" xmlns:a16="http://schemas.microsoft.com/office/drawing/2014/main" id="{00000000-0008-0000-0000-0000BA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67" name="Text Box 394744">
          <a:extLst>
            <a:ext uri="{FF2B5EF4-FFF2-40B4-BE49-F238E27FC236}">
              <a16:creationId xmlns="" xmlns:a16="http://schemas.microsoft.com/office/drawing/2014/main" id="{00000000-0008-0000-0000-0000BB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68" name="Text Box 394360">
          <a:extLst>
            <a:ext uri="{FF2B5EF4-FFF2-40B4-BE49-F238E27FC236}">
              <a16:creationId xmlns="" xmlns:a16="http://schemas.microsoft.com/office/drawing/2014/main" id="{00000000-0008-0000-0000-0000BC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69" name="Text Box 394744">
          <a:extLst>
            <a:ext uri="{FF2B5EF4-FFF2-40B4-BE49-F238E27FC236}">
              <a16:creationId xmlns="" xmlns:a16="http://schemas.microsoft.com/office/drawing/2014/main" id="{00000000-0008-0000-0000-0000BD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70" name="Text Box 394360">
          <a:extLst>
            <a:ext uri="{FF2B5EF4-FFF2-40B4-BE49-F238E27FC236}">
              <a16:creationId xmlns="" xmlns:a16="http://schemas.microsoft.com/office/drawing/2014/main" id="{00000000-0008-0000-0000-0000BE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71" name="Text Box 394744">
          <a:extLst>
            <a:ext uri="{FF2B5EF4-FFF2-40B4-BE49-F238E27FC236}">
              <a16:creationId xmlns="" xmlns:a16="http://schemas.microsoft.com/office/drawing/2014/main" id="{00000000-0008-0000-0000-0000BF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72" name="Text Box 394360">
          <a:extLst>
            <a:ext uri="{FF2B5EF4-FFF2-40B4-BE49-F238E27FC236}">
              <a16:creationId xmlns="" xmlns:a16="http://schemas.microsoft.com/office/drawing/2014/main" id="{00000000-0008-0000-0000-0000C0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73" name="Text Box 394744">
          <a:extLst>
            <a:ext uri="{FF2B5EF4-FFF2-40B4-BE49-F238E27FC236}">
              <a16:creationId xmlns="" xmlns:a16="http://schemas.microsoft.com/office/drawing/2014/main" id="{00000000-0008-0000-0000-0000C1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74" name="Text Box 394360">
          <a:extLst>
            <a:ext uri="{FF2B5EF4-FFF2-40B4-BE49-F238E27FC236}">
              <a16:creationId xmlns="" xmlns:a16="http://schemas.microsoft.com/office/drawing/2014/main" id="{00000000-0008-0000-0000-0000C2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75" name="Text Box 394744">
          <a:extLst>
            <a:ext uri="{FF2B5EF4-FFF2-40B4-BE49-F238E27FC236}">
              <a16:creationId xmlns="" xmlns:a16="http://schemas.microsoft.com/office/drawing/2014/main" id="{00000000-0008-0000-0000-0000C3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76" name="Text Box 394360">
          <a:extLst>
            <a:ext uri="{FF2B5EF4-FFF2-40B4-BE49-F238E27FC236}">
              <a16:creationId xmlns="" xmlns:a16="http://schemas.microsoft.com/office/drawing/2014/main" id="{00000000-0008-0000-0000-0000C4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77" name="Text Box 394744">
          <a:extLst>
            <a:ext uri="{FF2B5EF4-FFF2-40B4-BE49-F238E27FC236}">
              <a16:creationId xmlns="" xmlns:a16="http://schemas.microsoft.com/office/drawing/2014/main" id="{00000000-0008-0000-0000-0000C5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78" name="Text Box 394360">
          <a:extLst>
            <a:ext uri="{FF2B5EF4-FFF2-40B4-BE49-F238E27FC236}">
              <a16:creationId xmlns="" xmlns:a16="http://schemas.microsoft.com/office/drawing/2014/main" id="{00000000-0008-0000-0000-0000C6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79" name="Text Box 394744">
          <a:extLst>
            <a:ext uri="{FF2B5EF4-FFF2-40B4-BE49-F238E27FC236}">
              <a16:creationId xmlns="" xmlns:a16="http://schemas.microsoft.com/office/drawing/2014/main" id="{00000000-0008-0000-0000-0000C7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80" name="Text Box 394360">
          <a:extLst>
            <a:ext uri="{FF2B5EF4-FFF2-40B4-BE49-F238E27FC236}">
              <a16:creationId xmlns="" xmlns:a16="http://schemas.microsoft.com/office/drawing/2014/main" id="{00000000-0008-0000-0000-0000C8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81" name="Text Box 394744">
          <a:extLst>
            <a:ext uri="{FF2B5EF4-FFF2-40B4-BE49-F238E27FC236}">
              <a16:creationId xmlns="" xmlns:a16="http://schemas.microsoft.com/office/drawing/2014/main" id="{00000000-0008-0000-0000-0000C9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82" name="Text Box 394360">
          <a:extLst>
            <a:ext uri="{FF2B5EF4-FFF2-40B4-BE49-F238E27FC236}">
              <a16:creationId xmlns="" xmlns:a16="http://schemas.microsoft.com/office/drawing/2014/main" id="{00000000-0008-0000-0000-0000CA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83" name="Text Box 394744">
          <a:extLst>
            <a:ext uri="{FF2B5EF4-FFF2-40B4-BE49-F238E27FC236}">
              <a16:creationId xmlns="" xmlns:a16="http://schemas.microsoft.com/office/drawing/2014/main" id="{00000000-0008-0000-0000-0000CB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84" name="Text Box 394360">
          <a:extLst>
            <a:ext uri="{FF2B5EF4-FFF2-40B4-BE49-F238E27FC236}">
              <a16:creationId xmlns="" xmlns:a16="http://schemas.microsoft.com/office/drawing/2014/main" id="{00000000-0008-0000-0000-0000CC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85" name="Text Box 394744">
          <a:extLst>
            <a:ext uri="{FF2B5EF4-FFF2-40B4-BE49-F238E27FC236}">
              <a16:creationId xmlns="" xmlns:a16="http://schemas.microsoft.com/office/drawing/2014/main" id="{00000000-0008-0000-0000-0000CD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86" name="Text Box 394360">
          <a:extLst>
            <a:ext uri="{FF2B5EF4-FFF2-40B4-BE49-F238E27FC236}">
              <a16:creationId xmlns="" xmlns:a16="http://schemas.microsoft.com/office/drawing/2014/main" id="{00000000-0008-0000-0000-0000CE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87" name="Text Box 394744">
          <a:extLst>
            <a:ext uri="{FF2B5EF4-FFF2-40B4-BE49-F238E27FC236}">
              <a16:creationId xmlns="" xmlns:a16="http://schemas.microsoft.com/office/drawing/2014/main" id="{00000000-0008-0000-0000-0000CF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88" name="Text Box 394360">
          <a:extLst>
            <a:ext uri="{FF2B5EF4-FFF2-40B4-BE49-F238E27FC236}">
              <a16:creationId xmlns="" xmlns:a16="http://schemas.microsoft.com/office/drawing/2014/main" id="{00000000-0008-0000-0000-0000D0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89" name="Text Box 394744">
          <a:extLst>
            <a:ext uri="{FF2B5EF4-FFF2-40B4-BE49-F238E27FC236}">
              <a16:creationId xmlns="" xmlns:a16="http://schemas.microsoft.com/office/drawing/2014/main" id="{00000000-0008-0000-0000-0000D1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90" name="Text Box 394360">
          <a:extLst>
            <a:ext uri="{FF2B5EF4-FFF2-40B4-BE49-F238E27FC236}">
              <a16:creationId xmlns="" xmlns:a16="http://schemas.microsoft.com/office/drawing/2014/main" id="{00000000-0008-0000-0000-0000D2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91" name="Text Box 394744">
          <a:extLst>
            <a:ext uri="{FF2B5EF4-FFF2-40B4-BE49-F238E27FC236}">
              <a16:creationId xmlns="" xmlns:a16="http://schemas.microsoft.com/office/drawing/2014/main" id="{00000000-0008-0000-0000-0000D3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92" name="Text Box 394360">
          <a:extLst>
            <a:ext uri="{FF2B5EF4-FFF2-40B4-BE49-F238E27FC236}">
              <a16:creationId xmlns="" xmlns:a16="http://schemas.microsoft.com/office/drawing/2014/main" id="{00000000-0008-0000-0000-0000D4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293" name="Text Box 394744">
          <a:extLst>
            <a:ext uri="{FF2B5EF4-FFF2-40B4-BE49-F238E27FC236}">
              <a16:creationId xmlns="" xmlns:a16="http://schemas.microsoft.com/office/drawing/2014/main" id="{00000000-0008-0000-0000-0000D5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94" name="Text Box 394360">
          <a:extLst>
            <a:ext uri="{FF2B5EF4-FFF2-40B4-BE49-F238E27FC236}">
              <a16:creationId xmlns="" xmlns:a16="http://schemas.microsoft.com/office/drawing/2014/main" id="{00000000-0008-0000-0000-0000D6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95" name="Text Box 394744">
          <a:extLst>
            <a:ext uri="{FF2B5EF4-FFF2-40B4-BE49-F238E27FC236}">
              <a16:creationId xmlns="" xmlns:a16="http://schemas.microsoft.com/office/drawing/2014/main" id="{00000000-0008-0000-0000-0000D7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96" name="Text Box 394360">
          <a:extLst>
            <a:ext uri="{FF2B5EF4-FFF2-40B4-BE49-F238E27FC236}">
              <a16:creationId xmlns="" xmlns:a16="http://schemas.microsoft.com/office/drawing/2014/main" id="{00000000-0008-0000-0000-0000D8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97" name="Text Box 394744">
          <a:extLst>
            <a:ext uri="{FF2B5EF4-FFF2-40B4-BE49-F238E27FC236}">
              <a16:creationId xmlns="" xmlns:a16="http://schemas.microsoft.com/office/drawing/2014/main" id="{00000000-0008-0000-0000-0000D9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98" name="Text Box 394360">
          <a:extLst>
            <a:ext uri="{FF2B5EF4-FFF2-40B4-BE49-F238E27FC236}">
              <a16:creationId xmlns="" xmlns:a16="http://schemas.microsoft.com/office/drawing/2014/main" id="{00000000-0008-0000-0000-0000DA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299" name="Text Box 394744">
          <a:extLst>
            <a:ext uri="{FF2B5EF4-FFF2-40B4-BE49-F238E27FC236}">
              <a16:creationId xmlns="" xmlns:a16="http://schemas.microsoft.com/office/drawing/2014/main" id="{00000000-0008-0000-0000-0000DB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00" name="Text Box 394360">
          <a:extLst>
            <a:ext uri="{FF2B5EF4-FFF2-40B4-BE49-F238E27FC236}">
              <a16:creationId xmlns="" xmlns:a16="http://schemas.microsoft.com/office/drawing/2014/main" id="{00000000-0008-0000-0000-0000DC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01" name="Text Box 394744">
          <a:extLst>
            <a:ext uri="{FF2B5EF4-FFF2-40B4-BE49-F238E27FC236}">
              <a16:creationId xmlns="" xmlns:a16="http://schemas.microsoft.com/office/drawing/2014/main" id="{00000000-0008-0000-0000-0000DD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02" name="Text Box 394360">
          <a:extLst>
            <a:ext uri="{FF2B5EF4-FFF2-40B4-BE49-F238E27FC236}">
              <a16:creationId xmlns="" xmlns:a16="http://schemas.microsoft.com/office/drawing/2014/main" id="{00000000-0008-0000-0000-0000DE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03" name="Text Box 394744">
          <a:extLst>
            <a:ext uri="{FF2B5EF4-FFF2-40B4-BE49-F238E27FC236}">
              <a16:creationId xmlns="" xmlns:a16="http://schemas.microsoft.com/office/drawing/2014/main" id="{00000000-0008-0000-0000-0000DF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04" name="Text Box 394360">
          <a:extLst>
            <a:ext uri="{FF2B5EF4-FFF2-40B4-BE49-F238E27FC236}">
              <a16:creationId xmlns="" xmlns:a16="http://schemas.microsoft.com/office/drawing/2014/main" id="{00000000-0008-0000-0000-0000E0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05" name="Text Box 394744">
          <a:extLst>
            <a:ext uri="{FF2B5EF4-FFF2-40B4-BE49-F238E27FC236}">
              <a16:creationId xmlns="" xmlns:a16="http://schemas.microsoft.com/office/drawing/2014/main" id="{00000000-0008-0000-0000-0000E1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06"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07"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08"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09"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10"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11"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12"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13"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14"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15"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16"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17"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18"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19"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20"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21"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22"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23"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24"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25"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26"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27"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28"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29"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330"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331"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332"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333"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334"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335"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36"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37"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38"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39"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40"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41"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42"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43"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44"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45"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46"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47"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48"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49"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50"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51"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52"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53"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54"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55"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56"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57"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58"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59"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60"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61"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62"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63"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64"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65"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66"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67"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68"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69"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70"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71"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72"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73"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74"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75"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76"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77"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78"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79"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80"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81"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82"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83"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84"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85"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86"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87"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88"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89"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90"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91"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92"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93"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94"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395"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96"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97"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98"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399"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00"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01"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02"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03"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04"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05"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06"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07"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08" name="Text Box 394744">
          <a:extLst>
            <a:ext uri="{FF2B5EF4-FFF2-40B4-BE49-F238E27FC236}">
              <a16:creationId xmlns="" xmlns:a16="http://schemas.microsoft.com/office/drawing/2014/main" id="{00000000-0008-0000-0000-000048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09" name="Text Box 394360">
          <a:extLst>
            <a:ext uri="{FF2B5EF4-FFF2-40B4-BE49-F238E27FC236}">
              <a16:creationId xmlns="" xmlns:a16="http://schemas.microsoft.com/office/drawing/2014/main" id="{00000000-0008-0000-0000-000049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10" name="Text Box 394744">
          <a:extLst>
            <a:ext uri="{FF2B5EF4-FFF2-40B4-BE49-F238E27FC236}">
              <a16:creationId xmlns="" xmlns:a16="http://schemas.microsoft.com/office/drawing/2014/main" id="{00000000-0008-0000-0000-00004A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11" name="Text Box 394360">
          <a:extLst>
            <a:ext uri="{FF2B5EF4-FFF2-40B4-BE49-F238E27FC236}">
              <a16:creationId xmlns="" xmlns:a16="http://schemas.microsoft.com/office/drawing/2014/main" id="{00000000-0008-0000-0000-00004B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12" name="Text Box 394744">
          <a:extLst>
            <a:ext uri="{FF2B5EF4-FFF2-40B4-BE49-F238E27FC236}">
              <a16:creationId xmlns="" xmlns:a16="http://schemas.microsoft.com/office/drawing/2014/main" id="{00000000-0008-0000-0000-00004C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13" name="Text Box 394360">
          <a:extLst>
            <a:ext uri="{FF2B5EF4-FFF2-40B4-BE49-F238E27FC236}">
              <a16:creationId xmlns="" xmlns:a16="http://schemas.microsoft.com/office/drawing/2014/main" id="{00000000-0008-0000-0000-00004D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14" name="Text Box 394744">
          <a:extLst>
            <a:ext uri="{FF2B5EF4-FFF2-40B4-BE49-F238E27FC236}">
              <a16:creationId xmlns="" xmlns:a16="http://schemas.microsoft.com/office/drawing/2014/main" id="{00000000-0008-0000-0000-00004E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15" name="Text Box 394360">
          <a:extLst>
            <a:ext uri="{FF2B5EF4-FFF2-40B4-BE49-F238E27FC236}">
              <a16:creationId xmlns="" xmlns:a16="http://schemas.microsoft.com/office/drawing/2014/main" id="{00000000-0008-0000-0000-00004F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16" name="Text Box 394744">
          <a:extLst>
            <a:ext uri="{FF2B5EF4-FFF2-40B4-BE49-F238E27FC236}">
              <a16:creationId xmlns="" xmlns:a16="http://schemas.microsoft.com/office/drawing/2014/main" id="{00000000-0008-0000-0000-000050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17" name="Text Box 394360">
          <a:extLst>
            <a:ext uri="{FF2B5EF4-FFF2-40B4-BE49-F238E27FC236}">
              <a16:creationId xmlns="" xmlns:a16="http://schemas.microsoft.com/office/drawing/2014/main" id="{00000000-0008-0000-0000-000051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18" name="Text Box 394744">
          <a:extLst>
            <a:ext uri="{FF2B5EF4-FFF2-40B4-BE49-F238E27FC236}">
              <a16:creationId xmlns="" xmlns:a16="http://schemas.microsoft.com/office/drawing/2014/main" id="{00000000-0008-0000-0000-000052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19" name="Text Box 394360">
          <a:extLst>
            <a:ext uri="{FF2B5EF4-FFF2-40B4-BE49-F238E27FC236}">
              <a16:creationId xmlns="" xmlns:a16="http://schemas.microsoft.com/office/drawing/2014/main" id="{00000000-0008-0000-0000-000053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20" name="Text Box 394744">
          <a:extLst>
            <a:ext uri="{FF2B5EF4-FFF2-40B4-BE49-F238E27FC236}">
              <a16:creationId xmlns="" xmlns:a16="http://schemas.microsoft.com/office/drawing/2014/main" id="{00000000-0008-0000-0000-000054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21" name="Text Box 394360">
          <a:extLst>
            <a:ext uri="{FF2B5EF4-FFF2-40B4-BE49-F238E27FC236}">
              <a16:creationId xmlns="" xmlns:a16="http://schemas.microsoft.com/office/drawing/2014/main" id="{00000000-0008-0000-0000-000055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22" name="Text Box 394744">
          <a:extLst>
            <a:ext uri="{FF2B5EF4-FFF2-40B4-BE49-F238E27FC236}">
              <a16:creationId xmlns="" xmlns:a16="http://schemas.microsoft.com/office/drawing/2014/main" id="{00000000-0008-0000-0000-000056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23" name="Text Box 394360">
          <a:extLst>
            <a:ext uri="{FF2B5EF4-FFF2-40B4-BE49-F238E27FC236}">
              <a16:creationId xmlns="" xmlns:a16="http://schemas.microsoft.com/office/drawing/2014/main" id="{00000000-0008-0000-0000-000057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24" name="Text Box 394744">
          <a:extLst>
            <a:ext uri="{FF2B5EF4-FFF2-40B4-BE49-F238E27FC236}">
              <a16:creationId xmlns="" xmlns:a16="http://schemas.microsoft.com/office/drawing/2014/main" id="{00000000-0008-0000-0000-000058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25" name="Text Box 394360">
          <a:extLst>
            <a:ext uri="{FF2B5EF4-FFF2-40B4-BE49-F238E27FC236}">
              <a16:creationId xmlns="" xmlns:a16="http://schemas.microsoft.com/office/drawing/2014/main" id="{00000000-0008-0000-0000-000059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26" name="Text Box 394744">
          <a:extLst>
            <a:ext uri="{FF2B5EF4-FFF2-40B4-BE49-F238E27FC236}">
              <a16:creationId xmlns="" xmlns:a16="http://schemas.microsoft.com/office/drawing/2014/main" id="{00000000-0008-0000-0000-00005A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27" name="Text Box 394360">
          <a:extLst>
            <a:ext uri="{FF2B5EF4-FFF2-40B4-BE49-F238E27FC236}">
              <a16:creationId xmlns="" xmlns:a16="http://schemas.microsoft.com/office/drawing/2014/main" id="{00000000-0008-0000-0000-00005B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28" name="Text Box 394744">
          <a:extLst>
            <a:ext uri="{FF2B5EF4-FFF2-40B4-BE49-F238E27FC236}">
              <a16:creationId xmlns="" xmlns:a16="http://schemas.microsoft.com/office/drawing/2014/main" id="{00000000-0008-0000-0000-00005C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29" name="Text Box 394360">
          <a:extLst>
            <a:ext uri="{FF2B5EF4-FFF2-40B4-BE49-F238E27FC236}">
              <a16:creationId xmlns="" xmlns:a16="http://schemas.microsoft.com/office/drawing/2014/main" id="{00000000-0008-0000-0000-00005D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30" name="Text Box 394744">
          <a:extLst>
            <a:ext uri="{FF2B5EF4-FFF2-40B4-BE49-F238E27FC236}">
              <a16:creationId xmlns="" xmlns:a16="http://schemas.microsoft.com/office/drawing/2014/main" id="{00000000-0008-0000-0000-00005E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31"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32"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33"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34"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35"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36"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37"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38"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39"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40"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41"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42"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43"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44"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45"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46"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47"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48"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49"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50"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51"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52"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53"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54"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455" name="Text Box 394360">
          <a:extLst>
            <a:ext uri="{FF2B5EF4-FFF2-40B4-BE49-F238E27FC236}">
              <a16:creationId xmlns="" xmlns:a16="http://schemas.microsoft.com/office/drawing/2014/main" id="{00000000-0008-0000-0000-00007708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456" name="Text Box 394744">
          <a:extLst>
            <a:ext uri="{FF2B5EF4-FFF2-40B4-BE49-F238E27FC236}">
              <a16:creationId xmlns="" xmlns:a16="http://schemas.microsoft.com/office/drawing/2014/main" id="{00000000-0008-0000-0000-00007808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457" name="Text Box 394360">
          <a:extLst>
            <a:ext uri="{FF2B5EF4-FFF2-40B4-BE49-F238E27FC236}">
              <a16:creationId xmlns="" xmlns:a16="http://schemas.microsoft.com/office/drawing/2014/main" id="{00000000-0008-0000-0000-00007908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458" name="Text Box 394744">
          <a:extLst>
            <a:ext uri="{FF2B5EF4-FFF2-40B4-BE49-F238E27FC236}">
              <a16:creationId xmlns="" xmlns:a16="http://schemas.microsoft.com/office/drawing/2014/main" id="{00000000-0008-0000-0000-00007A08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459" name="Text Box 394360">
          <a:extLst>
            <a:ext uri="{FF2B5EF4-FFF2-40B4-BE49-F238E27FC236}">
              <a16:creationId xmlns="" xmlns:a16="http://schemas.microsoft.com/office/drawing/2014/main" id="{00000000-0008-0000-0000-00007B08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460" name="Text Box 394744">
          <a:extLst>
            <a:ext uri="{FF2B5EF4-FFF2-40B4-BE49-F238E27FC236}">
              <a16:creationId xmlns="" xmlns:a16="http://schemas.microsoft.com/office/drawing/2014/main" id="{00000000-0008-0000-0000-00007C08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61" name="Text Box 394360">
          <a:extLst>
            <a:ext uri="{FF2B5EF4-FFF2-40B4-BE49-F238E27FC236}">
              <a16:creationId xmlns="" xmlns:a16="http://schemas.microsoft.com/office/drawing/2014/main" id="{00000000-0008-0000-0000-00007D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62" name="Text Box 394744">
          <a:extLst>
            <a:ext uri="{FF2B5EF4-FFF2-40B4-BE49-F238E27FC236}">
              <a16:creationId xmlns="" xmlns:a16="http://schemas.microsoft.com/office/drawing/2014/main" id="{00000000-0008-0000-0000-00007E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63" name="Text Box 394360">
          <a:extLst>
            <a:ext uri="{FF2B5EF4-FFF2-40B4-BE49-F238E27FC236}">
              <a16:creationId xmlns="" xmlns:a16="http://schemas.microsoft.com/office/drawing/2014/main" id="{00000000-0008-0000-0000-00007F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64" name="Text Box 394744">
          <a:extLst>
            <a:ext uri="{FF2B5EF4-FFF2-40B4-BE49-F238E27FC236}">
              <a16:creationId xmlns="" xmlns:a16="http://schemas.microsoft.com/office/drawing/2014/main" id="{00000000-0008-0000-0000-000080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65" name="Text Box 394360">
          <a:extLst>
            <a:ext uri="{FF2B5EF4-FFF2-40B4-BE49-F238E27FC236}">
              <a16:creationId xmlns="" xmlns:a16="http://schemas.microsoft.com/office/drawing/2014/main" id="{00000000-0008-0000-0000-000081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66" name="Text Box 394744">
          <a:extLst>
            <a:ext uri="{FF2B5EF4-FFF2-40B4-BE49-F238E27FC236}">
              <a16:creationId xmlns="" xmlns:a16="http://schemas.microsoft.com/office/drawing/2014/main" id="{00000000-0008-0000-0000-000082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67" name="Text Box 394360">
          <a:extLst>
            <a:ext uri="{FF2B5EF4-FFF2-40B4-BE49-F238E27FC236}">
              <a16:creationId xmlns="" xmlns:a16="http://schemas.microsoft.com/office/drawing/2014/main" id="{00000000-0008-0000-0000-000083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68" name="Text Box 394744">
          <a:extLst>
            <a:ext uri="{FF2B5EF4-FFF2-40B4-BE49-F238E27FC236}">
              <a16:creationId xmlns="" xmlns:a16="http://schemas.microsoft.com/office/drawing/2014/main" id="{00000000-0008-0000-0000-000084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69" name="Text Box 394360">
          <a:extLst>
            <a:ext uri="{FF2B5EF4-FFF2-40B4-BE49-F238E27FC236}">
              <a16:creationId xmlns="" xmlns:a16="http://schemas.microsoft.com/office/drawing/2014/main" id="{00000000-0008-0000-0000-000085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70" name="Text Box 394744">
          <a:extLst>
            <a:ext uri="{FF2B5EF4-FFF2-40B4-BE49-F238E27FC236}">
              <a16:creationId xmlns="" xmlns:a16="http://schemas.microsoft.com/office/drawing/2014/main" id="{00000000-0008-0000-0000-000086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71" name="Text Box 394360">
          <a:extLst>
            <a:ext uri="{FF2B5EF4-FFF2-40B4-BE49-F238E27FC236}">
              <a16:creationId xmlns="" xmlns:a16="http://schemas.microsoft.com/office/drawing/2014/main" id="{00000000-0008-0000-0000-000087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72" name="Text Box 394744">
          <a:extLst>
            <a:ext uri="{FF2B5EF4-FFF2-40B4-BE49-F238E27FC236}">
              <a16:creationId xmlns="" xmlns:a16="http://schemas.microsoft.com/office/drawing/2014/main" id="{00000000-0008-0000-0000-000088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73" name="Text Box 394360">
          <a:extLst>
            <a:ext uri="{FF2B5EF4-FFF2-40B4-BE49-F238E27FC236}">
              <a16:creationId xmlns="" xmlns:a16="http://schemas.microsoft.com/office/drawing/2014/main" id="{00000000-0008-0000-0000-000089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74" name="Text Box 394744">
          <a:extLst>
            <a:ext uri="{FF2B5EF4-FFF2-40B4-BE49-F238E27FC236}">
              <a16:creationId xmlns="" xmlns:a16="http://schemas.microsoft.com/office/drawing/2014/main" id="{00000000-0008-0000-0000-00008A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75" name="Text Box 394360">
          <a:extLst>
            <a:ext uri="{FF2B5EF4-FFF2-40B4-BE49-F238E27FC236}">
              <a16:creationId xmlns="" xmlns:a16="http://schemas.microsoft.com/office/drawing/2014/main" id="{00000000-0008-0000-0000-00008B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76" name="Text Box 394744">
          <a:extLst>
            <a:ext uri="{FF2B5EF4-FFF2-40B4-BE49-F238E27FC236}">
              <a16:creationId xmlns="" xmlns:a16="http://schemas.microsoft.com/office/drawing/2014/main" id="{00000000-0008-0000-0000-00008C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77" name="Text Box 394360">
          <a:extLst>
            <a:ext uri="{FF2B5EF4-FFF2-40B4-BE49-F238E27FC236}">
              <a16:creationId xmlns="" xmlns:a16="http://schemas.microsoft.com/office/drawing/2014/main" id="{00000000-0008-0000-0000-00008D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78" name="Text Box 394744">
          <a:extLst>
            <a:ext uri="{FF2B5EF4-FFF2-40B4-BE49-F238E27FC236}">
              <a16:creationId xmlns="" xmlns:a16="http://schemas.microsoft.com/office/drawing/2014/main" id="{00000000-0008-0000-0000-00008E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79" name="Text Box 394360">
          <a:extLst>
            <a:ext uri="{FF2B5EF4-FFF2-40B4-BE49-F238E27FC236}">
              <a16:creationId xmlns="" xmlns:a16="http://schemas.microsoft.com/office/drawing/2014/main" id="{00000000-0008-0000-0000-00008F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80" name="Text Box 394744">
          <a:extLst>
            <a:ext uri="{FF2B5EF4-FFF2-40B4-BE49-F238E27FC236}">
              <a16:creationId xmlns="" xmlns:a16="http://schemas.microsoft.com/office/drawing/2014/main" id="{00000000-0008-0000-0000-000090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81" name="Text Box 394360">
          <a:extLst>
            <a:ext uri="{FF2B5EF4-FFF2-40B4-BE49-F238E27FC236}">
              <a16:creationId xmlns="" xmlns:a16="http://schemas.microsoft.com/office/drawing/2014/main" id="{00000000-0008-0000-0000-000091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82" name="Text Box 394744">
          <a:extLst>
            <a:ext uri="{FF2B5EF4-FFF2-40B4-BE49-F238E27FC236}">
              <a16:creationId xmlns="" xmlns:a16="http://schemas.microsoft.com/office/drawing/2014/main" id="{00000000-0008-0000-0000-000092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83" name="Text Box 394360">
          <a:extLst>
            <a:ext uri="{FF2B5EF4-FFF2-40B4-BE49-F238E27FC236}">
              <a16:creationId xmlns="" xmlns:a16="http://schemas.microsoft.com/office/drawing/2014/main" id="{00000000-0008-0000-0000-000093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84" name="Text Box 394744">
          <a:extLst>
            <a:ext uri="{FF2B5EF4-FFF2-40B4-BE49-F238E27FC236}">
              <a16:creationId xmlns="" xmlns:a16="http://schemas.microsoft.com/office/drawing/2014/main" id="{00000000-0008-0000-0000-000094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85" name="Text Box 394360">
          <a:extLst>
            <a:ext uri="{FF2B5EF4-FFF2-40B4-BE49-F238E27FC236}">
              <a16:creationId xmlns="" xmlns:a16="http://schemas.microsoft.com/office/drawing/2014/main" id="{00000000-0008-0000-0000-000095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86" name="Text Box 394744">
          <a:extLst>
            <a:ext uri="{FF2B5EF4-FFF2-40B4-BE49-F238E27FC236}">
              <a16:creationId xmlns="" xmlns:a16="http://schemas.microsoft.com/office/drawing/2014/main" id="{00000000-0008-0000-0000-000096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87" name="Text Box 394360">
          <a:extLst>
            <a:ext uri="{FF2B5EF4-FFF2-40B4-BE49-F238E27FC236}">
              <a16:creationId xmlns="" xmlns:a16="http://schemas.microsoft.com/office/drawing/2014/main" id="{00000000-0008-0000-0000-000097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88" name="Text Box 394744">
          <a:extLst>
            <a:ext uri="{FF2B5EF4-FFF2-40B4-BE49-F238E27FC236}">
              <a16:creationId xmlns="" xmlns:a16="http://schemas.microsoft.com/office/drawing/2014/main" id="{00000000-0008-0000-0000-000098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89" name="Text Box 394360">
          <a:extLst>
            <a:ext uri="{FF2B5EF4-FFF2-40B4-BE49-F238E27FC236}">
              <a16:creationId xmlns="" xmlns:a16="http://schemas.microsoft.com/office/drawing/2014/main" id="{00000000-0008-0000-0000-000099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90" name="Text Box 394744">
          <a:extLst>
            <a:ext uri="{FF2B5EF4-FFF2-40B4-BE49-F238E27FC236}">
              <a16:creationId xmlns="" xmlns:a16="http://schemas.microsoft.com/office/drawing/2014/main" id="{00000000-0008-0000-0000-00009A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91" name="Text Box 394360">
          <a:extLst>
            <a:ext uri="{FF2B5EF4-FFF2-40B4-BE49-F238E27FC236}">
              <a16:creationId xmlns="" xmlns:a16="http://schemas.microsoft.com/office/drawing/2014/main" id="{00000000-0008-0000-0000-00009B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92" name="Text Box 394744">
          <a:extLst>
            <a:ext uri="{FF2B5EF4-FFF2-40B4-BE49-F238E27FC236}">
              <a16:creationId xmlns="" xmlns:a16="http://schemas.microsoft.com/office/drawing/2014/main" id="{00000000-0008-0000-0000-00009C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93" name="Text Box 394360">
          <a:extLst>
            <a:ext uri="{FF2B5EF4-FFF2-40B4-BE49-F238E27FC236}">
              <a16:creationId xmlns="" xmlns:a16="http://schemas.microsoft.com/office/drawing/2014/main" id="{00000000-0008-0000-0000-00009D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94" name="Text Box 394744">
          <a:extLst>
            <a:ext uri="{FF2B5EF4-FFF2-40B4-BE49-F238E27FC236}">
              <a16:creationId xmlns="" xmlns:a16="http://schemas.microsoft.com/office/drawing/2014/main" id="{00000000-0008-0000-0000-00009E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95" name="Text Box 394360">
          <a:extLst>
            <a:ext uri="{FF2B5EF4-FFF2-40B4-BE49-F238E27FC236}">
              <a16:creationId xmlns="" xmlns:a16="http://schemas.microsoft.com/office/drawing/2014/main" id="{00000000-0008-0000-0000-00009F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496" name="Text Box 394744">
          <a:extLst>
            <a:ext uri="{FF2B5EF4-FFF2-40B4-BE49-F238E27FC236}">
              <a16:creationId xmlns="" xmlns:a16="http://schemas.microsoft.com/office/drawing/2014/main" id="{00000000-0008-0000-0000-0000A0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97" name="Text Box 394360">
          <a:extLst>
            <a:ext uri="{FF2B5EF4-FFF2-40B4-BE49-F238E27FC236}">
              <a16:creationId xmlns="" xmlns:a16="http://schemas.microsoft.com/office/drawing/2014/main" id="{00000000-0008-0000-0000-0000A1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98" name="Text Box 394744">
          <a:extLst>
            <a:ext uri="{FF2B5EF4-FFF2-40B4-BE49-F238E27FC236}">
              <a16:creationId xmlns="" xmlns:a16="http://schemas.microsoft.com/office/drawing/2014/main" id="{00000000-0008-0000-0000-0000A2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499" name="Text Box 394360">
          <a:extLst>
            <a:ext uri="{FF2B5EF4-FFF2-40B4-BE49-F238E27FC236}">
              <a16:creationId xmlns="" xmlns:a16="http://schemas.microsoft.com/office/drawing/2014/main" id="{00000000-0008-0000-0000-0000A3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00" name="Text Box 394744">
          <a:extLst>
            <a:ext uri="{FF2B5EF4-FFF2-40B4-BE49-F238E27FC236}">
              <a16:creationId xmlns="" xmlns:a16="http://schemas.microsoft.com/office/drawing/2014/main" id="{00000000-0008-0000-0000-0000A4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01" name="Text Box 394360">
          <a:extLst>
            <a:ext uri="{FF2B5EF4-FFF2-40B4-BE49-F238E27FC236}">
              <a16:creationId xmlns="" xmlns:a16="http://schemas.microsoft.com/office/drawing/2014/main" id="{00000000-0008-0000-0000-0000A5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02" name="Text Box 394744">
          <a:extLst>
            <a:ext uri="{FF2B5EF4-FFF2-40B4-BE49-F238E27FC236}">
              <a16:creationId xmlns="" xmlns:a16="http://schemas.microsoft.com/office/drawing/2014/main" id="{00000000-0008-0000-0000-0000A6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03" name="Text Box 394360">
          <a:extLst>
            <a:ext uri="{FF2B5EF4-FFF2-40B4-BE49-F238E27FC236}">
              <a16:creationId xmlns="" xmlns:a16="http://schemas.microsoft.com/office/drawing/2014/main" id="{00000000-0008-0000-0000-0000A7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04" name="Text Box 394744">
          <a:extLst>
            <a:ext uri="{FF2B5EF4-FFF2-40B4-BE49-F238E27FC236}">
              <a16:creationId xmlns="" xmlns:a16="http://schemas.microsoft.com/office/drawing/2014/main" id="{00000000-0008-0000-0000-0000A8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05" name="Text Box 394360">
          <a:extLst>
            <a:ext uri="{FF2B5EF4-FFF2-40B4-BE49-F238E27FC236}">
              <a16:creationId xmlns="" xmlns:a16="http://schemas.microsoft.com/office/drawing/2014/main" id="{00000000-0008-0000-0000-0000A9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06" name="Text Box 394744">
          <a:extLst>
            <a:ext uri="{FF2B5EF4-FFF2-40B4-BE49-F238E27FC236}">
              <a16:creationId xmlns="" xmlns:a16="http://schemas.microsoft.com/office/drawing/2014/main" id="{00000000-0008-0000-0000-0000AA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07" name="Text Box 394360">
          <a:extLst>
            <a:ext uri="{FF2B5EF4-FFF2-40B4-BE49-F238E27FC236}">
              <a16:creationId xmlns="" xmlns:a16="http://schemas.microsoft.com/office/drawing/2014/main" id="{00000000-0008-0000-0000-0000AB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08" name="Text Box 394744">
          <a:extLst>
            <a:ext uri="{FF2B5EF4-FFF2-40B4-BE49-F238E27FC236}">
              <a16:creationId xmlns="" xmlns:a16="http://schemas.microsoft.com/office/drawing/2014/main" id="{00000000-0008-0000-0000-0000AC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09" name="Text Box 394360">
          <a:extLst>
            <a:ext uri="{FF2B5EF4-FFF2-40B4-BE49-F238E27FC236}">
              <a16:creationId xmlns="" xmlns:a16="http://schemas.microsoft.com/office/drawing/2014/main" id="{00000000-0008-0000-0000-0000AD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10" name="Text Box 394744">
          <a:extLst>
            <a:ext uri="{FF2B5EF4-FFF2-40B4-BE49-F238E27FC236}">
              <a16:creationId xmlns="" xmlns:a16="http://schemas.microsoft.com/office/drawing/2014/main" id="{00000000-0008-0000-0000-0000AE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11" name="Text Box 394360">
          <a:extLst>
            <a:ext uri="{FF2B5EF4-FFF2-40B4-BE49-F238E27FC236}">
              <a16:creationId xmlns="" xmlns:a16="http://schemas.microsoft.com/office/drawing/2014/main" id="{00000000-0008-0000-0000-0000AF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12" name="Text Box 394744">
          <a:extLst>
            <a:ext uri="{FF2B5EF4-FFF2-40B4-BE49-F238E27FC236}">
              <a16:creationId xmlns="" xmlns:a16="http://schemas.microsoft.com/office/drawing/2014/main" id="{00000000-0008-0000-0000-0000B0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13" name="Text Box 394360">
          <a:extLst>
            <a:ext uri="{FF2B5EF4-FFF2-40B4-BE49-F238E27FC236}">
              <a16:creationId xmlns="" xmlns:a16="http://schemas.microsoft.com/office/drawing/2014/main" id="{00000000-0008-0000-0000-0000B1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14" name="Text Box 394744">
          <a:extLst>
            <a:ext uri="{FF2B5EF4-FFF2-40B4-BE49-F238E27FC236}">
              <a16:creationId xmlns="" xmlns:a16="http://schemas.microsoft.com/office/drawing/2014/main" id="{00000000-0008-0000-0000-0000B2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15" name="Text Box 394360">
          <a:extLst>
            <a:ext uri="{FF2B5EF4-FFF2-40B4-BE49-F238E27FC236}">
              <a16:creationId xmlns="" xmlns:a16="http://schemas.microsoft.com/office/drawing/2014/main" id="{00000000-0008-0000-0000-0000B3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16" name="Text Box 394744">
          <a:extLst>
            <a:ext uri="{FF2B5EF4-FFF2-40B4-BE49-F238E27FC236}">
              <a16:creationId xmlns="" xmlns:a16="http://schemas.microsoft.com/office/drawing/2014/main" id="{00000000-0008-0000-0000-0000B4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17" name="Text Box 394360">
          <a:extLst>
            <a:ext uri="{FF2B5EF4-FFF2-40B4-BE49-F238E27FC236}">
              <a16:creationId xmlns="" xmlns:a16="http://schemas.microsoft.com/office/drawing/2014/main" id="{00000000-0008-0000-0000-0000B5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18" name="Text Box 394744">
          <a:extLst>
            <a:ext uri="{FF2B5EF4-FFF2-40B4-BE49-F238E27FC236}">
              <a16:creationId xmlns="" xmlns:a16="http://schemas.microsoft.com/office/drawing/2014/main" id="{00000000-0008-0000-0000-0000B6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19" name="Text Box 394360">
          <a:extLst>
            <a:ext uri="{FF2B5EF4-FFF2-40B4-BE49-F238E27FC236}">
              <a16:creationId xmlns="" xmlns:a16="http://schemas.microsoft.com/office/drawing/2014/main" id="{00000000-0008-0000-0000-0000B7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20" name="Text Box 394744">
          <a:extLst>
            <a:ext uri="{FF2B5EF4-FFF2-40B4-BE49-F238E27FC236}">
              <a16:creationId xmlns="" xmlns:a16="http://schemas.microsoft.com/office/drawing/2014/main" id="{00000000-0008-0000-0000-0000B8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21" name="Text Box 394360">
          <a:extLst>
            <a:ext uri="{FF2B5EF4-FFF2-40B4-BE49-F238E27FC236}">
              <a16:creationId xmlns="" xmlns:a16="http://schemas.microsoft.com/office/drawing/2014/main" id="{00000000-0008-0000-0000-0000B9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22" name="Text Box 394744">
          <a:extLst>
            <a:ext uri="{FF2B5EF4-FFF2-40B4-BE49-F238E27FC236}">
              <a16:creationId xmlns="" xmlns:a16="http://schemas.microsoft.com/office/drawing/2014/main" id="{00000000-0008-0000-0000-0000BA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23" name="Text Box 394360">
          <a:extLst>
            <a:ext uri="{FF2B5EF4-FFF2-40B4-BE49-F238E27FC236}">
              <a16:creationId xmlns="" xmlns:a16="http://schemas.microsoft.com/office/drawing/2014/main" id="{00000000-0008-0000-0000-0000BB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24" name="Text Box 394744">
          <a:extLst>
            <a:ext uri="{FF2B5EF4-FFF2-40B4-BE49-F238E27FC236}">
              <a16:creationId xmlns="" xmlns:a16="http://schemas.microsoft.com/office/drawing/2014/main" id="{00000000-0008-0000-0000-0000BC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25" name="Text Box 394360">
          <a:extLst>
            <a:ext uri="{FF2B5EF4-FFF2-40B4-BE49-F238E27FC236}">
              <a16:creationId xmlns="" xmlns:a16="http://schemas.microsoft.com/office/drawing/2014/main" id="{00000000-0008-0000-0000-0000BD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26" name="Text Box 394744">
          <a:extLst>
            <a:ext uri="{FF2B5EF4-FFF2-40B4-BE49-F238E27FC236}">
              <a16:creationId xmlns="" xmlns:a16="http://schemas.microsoft.com/office/drawing/2014/main" id="{00000000-0008-0000-0000-0000BE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27" name="Text Box 394360">
          <a:extLst>
            <a:ext uri="{FF2B5EF4-FFF2-40B4-BE49-F238E27FC236}">
              <a16:creationId xmlns="" xmlns:a16="http://schemas.microsoft.com/office/drawing/2014/main" id="{00000000-0008-0000-0000-0000BF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28" name="Text Box 394744">
          <a:extLst>
            <a:ext uri="{FF2B5EF4-FFF2-40B4-BE49-F238E27FC236}">
              <a16:creationId xmlns="" xmlns:a16="http://schemas.microsoft.com/office/drawing/2014/main" id="{00000000-0008-0000-0000-0000C0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29" name="Text Box 394360">
          <a:extLst>
            <a:ext uri="{FF2B5EF4-FFF2-40B4-BE49-F238E27FC236}">
              <a16:creationId xmlns="" xmlns:a16="http://schemas.microsoft.com/office/drawing/2014/main" id="{00000000-0008-0000-0000-0000C1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30" name="Text Box 394744">
          <a:extLst>
            <a:ext uri="{FF2B5EF4-FFF2-40B4-BE49-F238E27FC236}">
              <a16:creationId xmlns="" xmlns:a16="http://schemas.microsoft.com/office/drawing/2014/main" id="{00000000-0008-0000-0000-0000C2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31" name="Text Box 394360">
          <a:extLst>
            <a:ext uri="{FF2B5EF4-FFF2-40B4-BE49-F238E27FC236}">
              <a16:creationId xmlns="" xmlns:a16="http://schemas.microsoft.com/office/drawing/2014/main" id="{00000000-0008-0000-0000-0000C3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32" name="Text Box 394744">
          <a:extLst>
            <a:ext uri="{FF2B5EF4-FFF2-40B4-BE49-F238E27FC236}">
              <a16:creationId xmlns="" xmlns:a16="http://schemas.microsoft.com/office/drawing/2014/main" id="{00000000-0008-0000-0000-0000C4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533" name="Text Box 394360">
          <a:extLst>
            <a:ext uri="{FF2B5EF4-FFF2-40B4-BE49-F238E27FC236}">
              <a16:creationId xmlns="" xmlns:a16="http://schemas.microsoft.com/office/drawing/2014/main" id="{00000000-0008-0000-0000-0000C508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534" name="Text Box 394744">
          <a:extLst>
            <a:ext uri="{FF2B5EF4-FFF2-40B4-BE49-F238E27FC236}">
              <a16:creationId xmlns="" xmlns:a16="http://schemas.microsoft.com/office/drawing/2014/main" id="{00000000-0008-0000-0000-0000C608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535" name="Text Box 394360">
          <a:extLst>
            <a:ext uri="{FF2B5EF4-FFF2-40B4-BE49-F238E27FC236}">
              <a16:creationId xmlns="" xmlns:a16="http://schemas.microsoft.com/office/drawing/2014/main" id="{00000000-0008-0000-0000-0000C708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536" name="Text Box 394744">
          <a:extLst>
            <a:ext uri="{FF2B5EF4-FFF2-40B4-BE49-F238E27FC236}">
              <a16:creationId xmlns="" xmlns:a16="http://schemas.microsoft.com/office/drawing/2014/main" id="{00000000-0008-0000-0000-0000C808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537" name="Text Box 394360">
          <a:extLst>
            <a:ext uri="{FF2B5EF4-FFF2-40B4-BE49-F238E27FC236}">
              <a16:creationId xmlns="" xmlns:a16="http://schemas.microsoft.com/office/drawing/2014/main" id="{00000000-0008-0000-0000-0000C908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538" name="Text Box 394744">
          <a:extLst>
            <a:ext uri="{FF2B5EF4-FFF2-40B4-BE49-F238E27FC236}">
              <a16:creationId xmlns="" xmlns:a16="http://schemas.microsoft.com/office/drawing/2014/main" id="{00000000-0008-0000-0000-0000CA08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39" name="Text Box 394360">
          <a:extLst>
            <a:ext uri="{FF2B5EF4-FFF2-40B4-BE49-F238E27FC236}">
              <a16:creationId xmlns="" xmlns:a16="http://schemas.microsoft.com/office/drawing/2014/main" id="{00000000-0008-0000-0000-0000CB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40" name="Text Box 394744">
          <a:extLst>
            <a:ext uri="{FF2B5EF4-FFF2-40B4-BE49-F238E27FC236}">
              <a16:creationId xmlns="" xmlns:a16="http://schemas.microsoft.com/office/drawing/2014/main" id="{00000000-0008-0000-0000-0000CC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41" name="Text Box 394360">
          <a:extLst>
            <a:ext uri="{FF2B5EF4-FFF2-40B4-BE49-F238E27FC236}">
              <a16:creationId xmlns="" xmlns:a16="http://schemas.microsoft.com/office/drawing/2014/main" id="{00000000-0008-0000-0000-0000CD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42" name="Text Box 394744">
          <a:extLst>
            <a:ext uri="{FF2B5EF4-FFF2-40B4-BE49-F238E27FC236}">
              <a16:creationId xmlns="" xmlns:a16="http://schemas.microsoft.com/office/drawing/2014/main" id="{00000000-0008-0000-0000-0000CE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43" name="Text Box 394360">
          <a:extLst>
            <a:ext uri="{FF2B5EF4-FFF2-40B4-BE49-F238E27FC236}">
              <a16:creationId xmlns="" xmlns:a16="http://schemas.microsoft.com/office/drawing/2014/main" id="{00000000-0008-0000-0000-0000CF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44" name="Text Box 394744">
          <a:extLst>
            <a:ext uri="{FF2B5EF4-FFF2-40B4-BE49-F238E27FC236}">
              <a16:creationId xmlns="" xmlns:a16="http://schemas.microsoft.com/office/drawing/2014/main" id="{00000000-0008-0000-0000-0000D0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45" name="Text Box 394360">
          <a:extLst>
            <a:ext uri="{FF2B5EF4-FFF2-40B4-BE49-F238E27FC236}">
              <a16:creationId xmlns="" xmlns:a16="http://schemas.microsoft.com/office/drawing/2014/main" id="{00000000-0008-0000-0000-0000D1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46" name="Text Box 394744">
          <a:extLst>
            <a:ext uri="{FF2B5EF4-FFF2-40B4-BE49-F238E27FC236}">
              <a16:creationId xmlns="" xmlns:a16="http://schemas.microsoft.com/office/drawing/2014/main" id="{00000000-0008-0000-0000-0000D2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47" name="Text Box 394360">
          <a:extLst>
            <a:ext uri="{FF2B5EF4-FFF2-40B4-BE49-F238E27FC236}">
              <a16:creationId xmlns="" xmlns:a16="http://schemas.microsoft.com/office/drawing/2014/main" id="{00000000-0008-0000-0000-0000D3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48" name="Text Box 394744">
          <a:extLst>
            <a:ext uri="{FF2B5EF4-FFF2-40B4-BE49-F238E27FC236}">
              <a16:creationId xmlns="" xmlns:a16="http://schemas.microsoft.com/office/drawing/2014/main" id="{00000000-0008-0000-0000-0000D4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49" name="Text Box 394360">
          <a:extLst>
            <a:ext uri="{FF2B5EF4-FFF2-40B4-BE49-F238E27FC236}">
              <a16:creationId xmlns="" xmlns:a16="http://schemas.microsoft.com/office/drawing/2014/main" id="{00000000-0008-0000-0000-0000D5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50" name="Text Box 394744">
          <a:extLst>
            <a:ext uri="{FF2B5EF4-FFF2-40B4-BE49-F238E27FC236}">
              <a16:creationId xmlns="" xmlns:a16="http://schemas.microsoft.com/office/drawing/2014/main" id="{00000000-0008-0000-0000-0000D6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51" name="Text Box 394360">
          <a:extLst>
            <a:ext uri="{FF2B5EF4-FFF2-40B4-BE49-F238E27FC236}">
              <a16:creationId xmlns="" xmlns:a16="http://schemas.microsoft.com/office/drawing/2014/main" id="{00000000-0008-0000-0000-0000D7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52" name="Text Box 394744">
          <a:extLst>
            <a:ext uri="{FF2B5EF4-FFF2-40B4-BE49-F238E27FC236}">
              <a16:creationId xmlns="" xmlns:a16="http://schemas.microsoft.com/office/drawing/2014/main" id="{00000000-0008-0000-0000-0000D8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53" name="Text Box 394360">
          <a:extLst>
            <a:ext uri="{FF2B5EF4-FFF2-40B4-BE49-F238E27FC236}">
              <a16:creationId xmlns="" xmlns:a16="http://schemas.microsoft.com/office/drawing/2014/main" id="{00000000-0008-0000-0000-0000D9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54" name="Text Box 394744">
          <a:extLst>
            <a:ext uri="{FF2B5EF4-FFF2-40B4-BE49-F238E27FC236}">
              <a16:creationId xmlns="" xmlns:a16="http://schemas.microsoft.com/office/drawing/2014/main" id="{00000000-0008-0000-0000-0000DA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55" name="Text Box 394360">
          <a:extLst>
            <a:ext uri="{FF2B5EF4-FFF2-40B4-BE49-F238E27FC236}">
              <a16:creationId xmlns="" xmlns:a16="http://schemas.microsoft.com/office/drawing/2014/main" id="{00000000-0008-0000-0000-0000DB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56" name="Text Box 394744">
          <a:extLst>
            <a:ext uri="{FF2B5EF4-FFF2-40B4-BE49-F238E27FC236}">
              <a16:creationId xmlns="" xmlns:a16="http://schemas.microsoft.com/office/drawing/2014/main" id="{00000000-0008-0000-0000-0000DC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57" name="Text Box 394360">
          <a:extLst>
            <a:ext uri="{FF2B5EF4-FFF2-40B4-BE49-F238E27FC236}">
              <a16:creationId xmlns="" xmlns:a16="http://schemas.microsoft.com/office/drawing/2014/main" id="{00000000-0008-0000-0000-0000DD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58" name="Text Box 394744">
          <a:extLst>
            <a:ext uri="{FF2B5EF4-FFF2-40B4-BE49-F238E27FC236}">
              <a16:creationId xmlns="" xmlns:a16="http://schemas.microsoft.com/office/drawing/2014/main" id="{00000000-0008-0000-0000-0000DE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59" name="Text Box 394360">
          <a:extLst>
            <a:ext uri="{FF2B5EF4-FFF2-40B4-BE49-F238E27FC236}">
              <a16:creationId xmlns="" xmlns:a16="http://schemas.microsoft.com/office/drawing/2014/main" id="{00000000-0008-0000-0000-0000DF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60" name="Text Box 394744">
          <a:extLst>
            <a:ext uri="{FF2B5EF4-FFF2-40B4-BE49-F238E27FC236}">
              <a16:creationId xmlns="" xmlns:a16="http://schemas.microsoft.com/office/drawing/2014/main" id="{00000000-0008-0000-0000-0000E0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61" name="Text Box 394360">
          <a:extLst>
            <a:ext uri="{FF2B5EF4-FFF2-40B4-BE49-F238E27FC236}">
              <a16:creationId xmlns="" xmlns:a16="http://schemas.microsoft.com/office/drawing/2014/main" id="{00000000-0008-0000-0000-0000E1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62" name="Text Box 394744">
          <a:extLst>
            <a:ext uri="{FF2B5EF4-FFF2-40B4-BE49-F238E27FC236}">
              <a16:creationId xmlns="" xmlns:a16="http://schemas.microsoft.com/office/drawing/2014/main" id="{00000000-0008-0000-0000-0000E2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63" name="Text Box 394360">
          <a:extLst>
            <a:ext uri="{FF2B5EF4-FFF2-40B4-BE49-F238E27FC236}">
              <a16:creationId xmlns="" xmlns:a16="http://schemas.microsoft.com/office/drawing/2014/main" id="{00000000-0008-0000-0000-0000E3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64" name="Text Box 394744">
          <a:extLst>
            <a:ext uri="{FF2B5EF4-FFF2-40B4-BE49-F238E27FC236}">
              <a16:creationId xmlns="" xmlns:a16="http://schemas.microsoft.com/office/drawing/2014/main" id="{00000000-0008-0000-0000-0000E4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65" name="Text Box 394360">
          <a:extLst>
            <a:ext uri="{FF2B5EF4-FFF2-40B4-BE49-F238E27FC236}">
              <a16:creationId xmlns="" xmlns:a16="http://schemas.microsoft.com/office/drawing/2014/main" id="{00000000-0008-0000-0000-0000E5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66" name="Text Box 394744">
          <a:extLst>
            <a:ext uri="{FF2B5EF4-FFF2-40B4-BE49-F238E27FC236}">
              <a16:creationId xmlns="" xmlns:a16="http://schemas.microsoft.com/office/drawing/2014/main" id="{00000000-0008-0000-0000-0000E6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67" name="Text Box 394360">
          <a:extLst>
            <a:ext uri="{FF2B5EF4-FFF2-40B4-BE49-F238E27FC236}">
              <a16:creationId xmlns="" xmlns:a16="http://schemas.microsoft.com/office/drawing/2014/main" id="{00000000-0008-0000-0000-0000E7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68" name="Text Box 394744">
          <a:extLst>
            <a:ext uri="{FF2B5EF4-FFF2-40B4-BE49-F238E27FC236}">
              <a16:creationId xmlns="" xmlns:a16="http://schemas.microsoft.com/office/drawing/2014/main" id="{00000000-0008-0000-0000-0000E8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69" name="Text Box 394360">
          <a:extLst>
            <a:ext uri="{FF2B5EF4-FFF2-40B4-BE49-F238E27FC236}">
              <a16:creationId xmlns="" xmlns:a16="http://schemas.microsoft.com/office/drawing/2014/main" id="{00000000-0008-0000-0000-0000E9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70" name="Text Box 394744">
          <a:extLst>
            <a:ext uri="{FF2B5EF4-FFF2-40B4-BE49-F238E27FC236}">
              <a16:creationId xmlns="" xmlns:a16="http://schemas.microsoft.com/office/drawing/2014/main" id="{00000000-0008-0000-0000-0000EA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71" name="Text Box 394360">
          <a:extLst>
            <a:ext uri="{FF2B5EF4-FFF2-40B4-BE49-F238E27FC236}">
              <a16:creationId xmlns="" xmlns:a16="http://schemas.microsoft.com/office/drawing/2014/main" id="{00000000-0008-0000-0000-0000EB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72" name="Text Box 394744">
          <a:extLst>
            <a:ext uri="{FF2B5EF4-FFF2-40B4-BE49-F238E27FC236}">
              <a16:creationId xmlns="" xmlns:a16="http://schemas.microsoft.com/office/drawing/2014/main" id="{00000000-0008-0000-0000-0000EC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73" name="Text Box 394360">
          <a:extLst>
            <a:ext uri="{FF2B5EF4-FFF2-40B4-BE49-F238E27FC236}">
              <a16:creationId xmlns="" xmlns:a16="http://schemas.microsoft.com/office/drawing/2014/main" id="{00000000-0008-0000-0000-0000ED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74" name="Text Box 394744">
          <a:extLst>
            <a:ext uri="{FF2B5EF4-FFF2-40B4-BE49-F238E27FC236}">
              <a16:creationId xmlns="" xmlns:a16="http://schemas.microsoft.com/office/drawing/2014/main" id="{00000000-0008-0000-0000-0000EE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75" name="Text Box 394360">
          <a:extLst>
            <a:ext uri="{FF2B5EF4-FFF2-40B4-BE49-F238E27FC236}">
              <a16:creationId xmlns="" xmlns:a16="http://schemas.microsoft.com/office/drawing/2014/main" id="{00000000-0008-0000-0000-0000EF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76" name="Text Box 394744">
          <a:extLst>
            <a:ext uri="{FF2B5EF4-FFF2-40B4-BE49-F238E27FC236}">
              <a16:creationId xmlns="" xmlns:a16="http://schemas.microsoft.com/office/drawing/2014/main" id="{00000000-0008-0000-0000-0000F0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77" name="Text Box 394360">
          <a:extLst>
            <a:ext uri="{FF2B5EF4-FFF2-40B4-BE49-F238E27FC236}">
              <a16:creationId xmlns="" xmlns:a16="http://schemas.microsoft.com/office/drawing/2014/main" id="{00000000-0008-0000-0000-0000F1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78" name="Text Box 394744">
          <a:extLst>
            <a:ext uri="{FF2B5EF4-FFF2-40B4-BE49-F238E27FC236}">
              <a16:creationId xmlns="" xmlns:a16="http://schemas.microsoft.com/office/drawing/2014/main" id="{00000000-0008-0000-0000-0000F2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79" name="Text Box 394360">
          <a:extLst>
            <a:ext uri="{FF2B5EF4-FFF2-40B4-BE49-F238E27FC236}">
              <a16:creationId xmlns="" xmlns:a16="http://schemas.microsoft.com/office/drawing/2014/main" id="{00000000-0008-0000-0000-0000F3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80" name="Text Box 394744">
          <a:extLst>
            <a:ext uri="{FF2B5EF4-FFF2-40B4-BE49-F238E27FC236}">
              <a16:creationId xmlns="" xmlns:a16="http://schemas.microsoft.com/office/drawing/2014/main" id="{00000000-0008-0000-0000-0000F4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81" name="Text Box 394360">
          <a:extLst>
            <a:ext uri="{FF2B5EF4-FFF2-40B4-BE49-F238E27FC236}">
              <a16:creationId xmlns="" xmlns:a16="http://schemas.microsoft.com/office/drawing/2014/main" id="{00000000-0008-0000-0000-0000F5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82" name="Text Box 394744">
          <a:extLst>
            <a:ext uri="{FF2B5EF4-FFF2-40B4-BE49-F238E27FC236}">
              <a16:creationId xmlns="" xmlns:a16="http://schemas.microsoft.com/office/drawing/2014/main" id="{00000000-0008-0000-0000-0000F6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83" name="Text Box 394360">
          <a:extLst>
            <a:ext uri="{FF2B5EF4-FFF2-40B4-BE49-F238E27FC236}">
              <a16:creationId xmlns="" xmlns:a16="http://schemas.microsoft.com/office/drawing/2014/main" id="{00000000-0008-0000-0000-0000F7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84" name="Text Box 394744">
          <a:extLst>
            <a:ext uri="{FF2B5EF4-FFF2-40B4-BE49-F238E27FC236}">
              <a16:creationId xmlns="" xmlns:a16="http://schemas.microsoft.com/office/drawing/2014/main" id="{00000000-0008-0000-0000-0000F8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85" name="Text Box 394360">
          <a:extLst>
            <a:ext uri="{FF2B5EF4-FFF2-40B4-BE49-F238E27FC236}">
              <a16:creationId xmlns="" xmlns:a16="http://schemas.microsoft.com/office/drawing/2014/main" id="{00000000-0008-0000-0000-0000F9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86" name="Text Box 394744">
          <a:extLst>
            <a:ext uri="{FF2B5EF4-FFF2-40B4-BE49-F238E27FC236}">
              <a16:creationId xmlns="" xmlns:a16="http://schemas.microsoft.com/office/drawing/2014/main" id="{00000000-0008-0000-0000-0000FA08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87" name="Text Box 394360">
          <a:extLst>
            <a:ext uri="{FF2B5EF4-FFF2-40B4-BE49-F238E27FC236}">
              <a16:creationId xmlns="" xmlns:a16="http://schemas.microsoft.com/office/drawing/2014/main" id="{00000000-0008-0000-0000-0000FB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88" name="Text Box 394744">
          <a:extLst>
            <a:ext uri="{FF2B5EF4-FFF2-40B4-BE49-F238E27FC236}">
              <a16:creationId xmlns="" xmlns:a16="http://schemas.microsoft.com/office/drawing/2014/main" id="{00000000-0008-0000-0000-0000FC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89" name="Text Box 394360">
          <a:extLst>
            <a:ext uri="{FF2B5EF4-FFF2-40B4-BE49-F238E27FC236}">
              <a16:creationId xmlns="" xmlns:a16="http://schemas.microsoft.com/office/drawing/2014/main" id="{00000000-0008-0000-0000-0000FD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90" name="Text Box 394744">
          <a:extLst>
            <a:ext uri="{FF2B5EF4-FFF2-40B4-BE49-F238E27FC236}">
              <a16:creationId xmlns="" xmlns:a16="http://schemas.microsoft.com/office/drawing/2014/main" id="{00000000-0008-0000-0000-0000FE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91" name="Text Box 394360">
          <a:extLst>
            <a:ext uri="{FF2B5EF4-FFF2-40B4-BE49-F238E27FC236}">
              <a16:creationId xmlns="" xmlns:a16="http://schemas.microsoft.com/office/drawing/2014/main" id="{00000000-0008-0000-0000-0000FF08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92" name="Text Box 394744">
          <a:extLst>
            <a:ext uri="{FF2B5EF4-FFF2-40B4-BE49-F238E27FC236}">
              <a16:creationId xmlns="" xmlns:a16="http://schemas.microsoft.com/office/drawing/2014/main" id="{00000000-0008-0000-0000-000000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93" name="Text Box 394360">
          <a:extLst>
            <a:ext uri="{FF2B5EF4-FFF2-40B4-BE49-F238E27FC236}">
              <a16:creationId xmlns="" xmlns:a16="http://schemas.microsoft.com/office/drawing/2014/main" id="{00000000-0008-0000-0000-000001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94" name="Text Box 394744">
          <a:extLst>
            <a:ext uri="{FF2B5EF4-FFF2-40B4-BE49-F238E27FC236}">
              <a16:creationId xmlns="" xmlns:a16="http://schemas.microsoft.com/office/drawing/2014/main" id="{00000000-0008-0000-0000-000002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95" name="Text Box 394360">
          <a:extLst>
            <a:ext uri="{FF2B5EF4-FFF2-40B4-BE49-F238E27FC236}">
              <a16:creationId xmlns="" xmlns:a16="http://schemas.microsoft.com/office/drawing/2014/main" id="{00000000-0008-0000-0000-000003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96" name="Text Box 394744">
          <a:extLst>
            <a:ext uri="{FF2B5EF4-FFF2-40B4-BE49-F238E27FC236}">
              <a16:creationId xmlns="" xmlns:a16="http://schemas.microsoft.com/office/drawing/2014/main" id="{00000000-0008-0000-0000-000004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97" name="Text Box 394360">
          <a:extLst>
            <a:ext uri="{FF2B5EF4-FFF2-40B4-BE49-F238E27FC236}">
              <a16:creationId xmlns="" xmlns:a16="http://schemas.microsoft.com/office/drawing/2014/main" id="{00000000-0008-0000-0000-000005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598" name="Text Box 394744">
          <a:extLst>
            <a:ext uri="{FF2B5EF4-FFF2-40B4-BE49-F238E27FC236}">
              <a16:creationId xmlns="" xmlns:a16="http://schemas.microsoft.com/office/drawing/2014/main" id="{00000000-0008-0000-0000-000006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599" name="Text Box 394360">
          <a:extLst>
            <a:ext uri="{FF2B5EF4-FFF2-40B4-BE49-F238E27FC236}">
              <a16:creationId xmlns="" xmlns:a16="http://schemas.microsoft.com/office/drawing/2014/main" id="{00000000-0008-0000-0000-000007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00" name="Text Box 394744">
          <a:extLst>
            <a:ext uri="{FF2B5EF4-FFF2-40B4-BE49-F238E27FC236}">
              <a16:creationId xmlns="" xmlns:a16="http://schemas.microsoft.com/office/drawing/2014/main" id="{00000000-0008-0000-0000-000008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01" name="Text Box 394360">
          <a:extLst>
            <a:ext uri="{FF2B5EF4-FFF2-40B4-BE49-F238E27FC236}">
              <a16:creationId xmlns="" xmlns:a16="http://schemas.microsoft.com/office/drawing/2014/main" id="{00000000-0008-0000-0000-000009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02" name="Text Box 394744">
          <a:extLst>
            <a:ext uri="{FF2B5EF4-FFF2-40B4-BE49-F238E27FC236}">
              <a16:creationId xmlns="" xmlns:a16="http://schemas.microsoft.com/office/drawing/2014/main" id="{00000000-0008-0000-0000-00000A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03" name="Text Box 394360">
          <a:extLst>
            <a:ext uri="{FF2B5EF4-FFF2-40B4-BE49-F238E27FC236}">
              <a16:creationId xmlns="" xmlns:a16="http://schemas.microsoft.com/office/drawing/2014/main" id="{00000000-0008-0000-0000-00000B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04" name="Text Box 394744">
          <a:extLst>
            <a:ext uri="{FF2B5EF4-FFF2-40B4-BE49-F238E27FC236}">
              <a16:creationId xmlns="" xmlns:a16="http://schemas.microsoft.com/office/drawing/2014/main" id="{00000000-0008-0000-0000-00000C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05" name="Text Box 394360">
          <a:extLst>
            <a:ext uri="{FF2B5EF4-FFF2-40B4-BE49-F238E27FC236}">
              <a16:creationId xmlns="" xmlns:a16="http://schemas.microsoft.com/office/drawing/2014/main" id="{00000000-0008-0000-0000-00000D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06" name="Text Box 394744">
          <a:extLst>
            <a:ext uri="{FF2B5EF4-FFF2-40B4-BE49-F238E27FC236}">
              <a16:creationId xmlns="" xmlns:a16="http://schemas.microsoft.com/office/drawing/2014/main" id="{00000000-0008-0000-0000-00000E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07" name="Text Box 394360">
          <a:extLst>
            <a:ext uri="{FF2B5EF4-FFF2-40B4-BE49-F238E27FC236}">
              <a16:creationId xmlns="" xmlns:a16="http://schemas.microsoft.com/office/drawing/2014/main" id="{00000000-0008-0000-0000-00000F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08" name="Text Box 394744">
          <a:extLst>
            <a:ext uri="{FF2B5EF4-FFF2-40B4-BE49-F238E27FC236}">
              <a16:creationId xmlns="" xmlns:a16="http://schemas.microsoft.com/office/drawing/2014/main" id="{00000000-0008-0000-0000-000010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09" name="Text Box 394360">
          <a:extLst>
            <a:ext uri="{FF2B5EF4-FFF2-40B4-BE49-F238E27FC236}">
              <a16:creationId xmlns="" xmlns:a16="http://schemas.microsoft.com/office/drawing/2014/main" id="{00000000-0008-0000-0000-000011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10" name="Text Box 394744">
          <a:extLst>
            <a:ext uri="{FF2B5EF4-FFF2-40B4-BE49-F238E27FC236}">
              <a16:creationId xmlns="" xmlns:a16="http://schemas.microsoft.com/office/drawing/2014/main" id="{00000000-0008-0000-0000-000012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11" name="Text Box 394360">
          <a:extLst>
            <a:ext uri="{FF2B5EF4-FFF2-40B4-BE49-F238E27FC236}">
              <a16:creationId xmlns="" xmlns:a16="http://schemas.microsoft.com/office/drawing/2014/main" id="{00000000-0008-0000-0000-000013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12" name="Text Box 394744">
          <a:extLst>
            <a:ext uri="{FF2B5EF4-FFF2-40B4-BE49-F238E27FC236}">
              <a16:creationId xmlns="" xmlns:a16="http://schemas.microsoft.com/office/drawing/2014/main" id="{00000000-0008-0000-0000-000014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13" name="Text Box 394360">
          <a:extLst>
            <a:ext uri="{FF2B5EF4-FFF2-40B4-BE49-F238E27FC236}">
              <a16:creationId xmlns="" xmlns:a16="http://schemas.microsoft.com/office/drawing/2014/main" id="{00000000-0008-0000-0000-000015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14" name="Text Box 394744">
          <a:extLst>
            <a:ext uri="{FF2B5EF4-FFF2-40B4-BE49-F238E27FC236}">
              <a16:creationId xmlns="" xmlns:a16="http://schemas.microsoft.com/office/drawing/2014/main" id="{00000000-0008-0000-0000-000016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15" name="Text Box 394360">
          <a:extLst>
            <a:ext uri="{FF2B5EF4-FFF2-40B4-BE49-F238E27FC236}">
              <a16:creationId xmlns="" xmlns:a16="http://schemas.microsoft.com/office/drawing/2014/main" id="{00000000-0008-0000-0000-000017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16" name="Text Box 394744">
          <a:extLst>
            <a:ext uri="{FF2B5EF4-FFF2-40B4-BE49-F238E27FC236}">
              <a16:creationId xmlns="" xmlns:a16="http://schemas.microsoft.com/office/drawing/2014/main" id="{00000000-0008-0000-0000-000018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17" name="Text Box 394360">
          <a:extLst>
            <a:ext uri="{FF2B5EF4-FFF2-40B4-BE49-F238E27FC236}">
              <a16:creationId xmlns="" xmlns:a16="http://schemas.microsoft.com/office/drawing/2014/main" id="{00000000-0008-0000-0000-000019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18" name="Text Box 394744">
          <a:extLst>
            <a:ext uri="{FF2B5EF4-FFF2-40B4-BE49-F238E27FC236}">
              <a16:creationId xmlns="" xmlns:a16="http://schemas.microsoft.com/office/drawing/2014/main" id="{00000000-0008-0000-0000-00001A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19" name="Text Box 394360">
          <a:extLst>
            <a:ext uri="{FF2B5EF4-FFF2-40B4-BE49-F238E27FC236}">
              <a16:creationId xmlns="" xmlns:a16="http://schemas.microsoft.com/office/drawing/2014/main" id="{00000000-0008-0000-0000-00001B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20" name="Text Box 394744">
          <a:extLst>
            <a:ext uri="{FF2B5EF4-FFF2-40B4-BE49-F238E27FC236}">
              <a16:creationId xmlns="" xmlns:a16="http://schemas.microsoft.com/office/drawing/2014/main" id="{00000000-0008-0000-0000-00001C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21" name="Text Box 394360">
          <a:extLst>
            <a:ext uri="{FF2B5EF4-FFF2-40B4-BE49-F238E27FC236}">
              <a16:creationId xmlns="" xmlns:a16="http://schemas.microsoft.com/office/drawing/2014/main" id="{00000000-0008-0000-0000-00001D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22" name="Text Box 394744">
          <a:extLst>
            <a:ext uri="{FF2B5EF4-FFF2-40B4-BE49-F238E27FC236}">
              <a16:creationId xmlns="" xmlns:a16="http://schemas.microsoft.com/office/drawing/2014/main" id="{00000000-0008-0000-0000-00001E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23" name="Text Box 394360">
          <a:extLst>
            <a:ext uri="{FF2B5EF4-FFF2-40B4-BE49-F238E27FC236}">
              <a16:creationId xmlns="" xmlns:a16="http://schemas.microsoft.com/office/drawing/2014/main" id="{00000000-0008-0000-0000-00001F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24" name="Text Box 394744">
          <a:extLst>
            <a:ext uri="{FF2B5EF4-FFF2-40B4-BE49-F238E27FC236}">
              <a16:creationId xmlns="" xmlns:a16="http://schemas.microsoft.com/office/drawing/2014/main" id="{00000000-0008-0000-0000-000020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25" name="Text Box 394360">
          <a:extLst>
            <a:ext uri="{FF2B5EF4-FFF2-40B4-BE49-F238E27FC236}">
              <a16:creationId xmlns="" xmlns:a16="http://schemas.microsoft.com/office/drawing/2014/main" id="{00000000-0008-0000-0000-000021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26" name="Text Box 394744">
          <a:extLst>
            <a:ext uri="{FF2B5EF4-FFF2-40B4-BE49-F238E27FC236}">
              <a16:creationId xmlns="" xmlns:a16="http://schemas.microsoft.com/office/drawing/2014/main" id="{00000000-0008-0000-0000-000022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27" name="Text Box 394360">
          <a:extLst>
            <a:ext uri="{FF2B5EF4-FFF2-40B4-BE49-F238E27FC236}">
              <a16:creationId xmlns="" xmlns:a16="http://schemas.microsoft.com/office/drawing/2014/main" id="{00000000-0008-0000-0000-000023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28" name="Text Box 394744">
          <a:extLst>
            <a:ext uri="{FF2B5EF4-FFF2-40B4-BE49-F238E27FC236}">
              <a16:creationId xmlns="" xmlns:a16="http://schemas.microsoft.com/office/drawing/2014/main" id="{00000000-0008-0000-0000-000024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29" name="Text Box 394360">
          <a:extLst>
            <a:ext uri="{FF2B5EF4-FFF2-40B4-BE49-F238E27FC236}">
              <a16:creationId xmlns="" xmlns:a16="http://schemas.microsoft.com/office/drawing/2014/main" id="{00000000-0008-0000-0000-000025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30" name="Text Box 394744">
          <a:extLst>
            <a:ext uri="{FF2B5EF4-FFF2-40B4-BE49-F238E27FC236}">
              <a16:creationId xmlns="" xmlns:a16="http://schemas.microsoft.com/office/drawing/2014/main" id="{00000000-0008-0000-0000-000026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31" name="Text Box 394360">
          <a:extLst>
            <a:ext uri="{FF2B5EF4-FFF2-40B4-BE49-F238E27FC236}">
              <a16:creationId xmlns="" xmlns:a16="http://schemas.microsoft.com/office/drawing/2014/main" id="{00000000-0008-0000-0000-000027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32" name="Text Box 394744">
          <a:extLst>
            <a:ext uri="{FF2B5EF4-FFF2-40B4-BE49-F238E27FC236}">
              <a16:creationId xmlns="" xmlns:a16="http://schemas.microsoft.com/office/drawing/2014/main" id="{00000000-0008-0000-0000-000028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33" name="Text Box 394360">
          <a:extLst>
            <a:ext uri="{FF2B5EF4-FFF2-40B4-BE49-F238E27FC236}">
              <a16:creationId xmlns="" xmlns:a16="http://schemas.microsoft.com/office/drawing/2014/main" id="{00000000-0008-0000-0000-000029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34" name="Text Box 394744">
          <a:extLst>
            <a:ext uri="{FF2B5EF4-FFF2-40B4-BE49-F238E27FC236}">
              <a16:creationId xmlns="" xmlns:a16="http://schemas.microsoft.com/office/drawing/2014/main" id="{00000000-0008-0000-0000-00002A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635" name="Text Box 394360">
          <a:extLst>
            <a:ext uri="{FF2B5EF4-FFF2-40B4-BE49-F238E27FC236}">
              <a16:creationId xmlns="" xmlns:a16="http://schemas.microsoft.com/office/drawing/2014/main" id="{00000000-0008-0000-0000-00002B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636" name="Text Box 394744">
          <a:extLst>
            <a:ext uri="{FF2B5EF4-FFF2-40B4-BE49-F238E27FC236}">
              <a16:creationId xmlns="" xmlns:a16="http://schemas.microsoft.com/office/drawing/2014/main" id="{00000000-0008-0000-0000-00002C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637" name="Text Box 394360">
          <a:extLst>
            <a:ext uri="{FF2B5EF4-FFF2-40B4-BE49-F238E27FC236}">
              <a16:creationId xmlns="" xmlns:a16="http://schemas.microsoft.com/office/drawing/2014/main" id="{00000000-0008-0000-0000-00002D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638" name="Text Box 394744">
          <a:extLst>
            <a:ext uri="{FF2B5EF4-FFF2-40B4-BE49-F238E27FC236}">
              <a16:creationId xmlns="" xmlns:a16="http://schemas.microsoft.com/office/drawing/2014/main" id="{00000000-0008-0000-0000-00002E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639" name="Text Box 394360">
          <a:extLst>
            <a:ext uri="{FF2B5EF4-FFF2-40B4-BE49-F238E27FC236}">
              <a16:creationId xmlns="" xmlns:a16="http://schemas.microsoft.com/office/drawing/2014/main" id="{00000000-0008-0000-0000-00002F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640" name="Text Box 394744">
          <a:extLst>
            <a:ext uri="{FF2B5EF4-FFF2-40B4-BE49-F238E27FC236}">
              <a16:creationId xmlns="" xmlns:a16="http://schemas.microsoft.com/office/drawing/2014/main" id="{00000000-0008-0000-0000-000030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41" name="Text Box 394360">
          <a:extLst>
            <a:ext uri="{FF2B5EF4-FFF2-40B4-BE49-F238E27FC236}">
              <a16:creationId xmlns="" xmlns:a16="http://schemas.microsoft.com/office/drawing/2014/main" id="{00000000-0008-0000-0000-000031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42" name="Text Box 394744">
          <a:extLst>
            <a:ext uri="{FF2B5EF4-FFF2-40B4-BE49-F238E27FC236}">
              <a16:creationId xmlns="" xmlns:a16="http://schemas.microsoft.com/office/drawing/2014/main" id="{00000000-0008-0000-0000-000032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43" name="Text Box 394360">
          <a:extLst>
            <a:ext uri="{FF2B5EF4-FFF2-40B4-BE49-F238E27FC236}">
              <a16:creationId xmlns="" xmlns:a16="http://schemas.microsoft.com/office/drawing/2014/main" id="{00000000-0008-0000-0000-000033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44" name="Text Box 394744">
          <a:extLst>
            <a:ext uri="{FF2B5EF4-FFF2-40B4-BE49-F238E27FC236}">
              <a16:creationId xmlns="" xmlns:a16="http://schemas.microsoft.com/office/drawing/2014/main" id="{00000000-0008-0000-0000-000034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45" name="Text Box 394360">
          <a:extLst>
            <a:ext uri="{FF2B5EF4-FFF2-40B4-BE49-F238E27FC236}">
              <a16:creationId xmlns="" xmlns:a16="http://schemas.microsoft.com/office/drawing/2014/main" id="{00000000-0008-0000-0000-000035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46" name="Text Box 394744">
          <a:extLst>
            <a:ext uri="{FF2B5EF4-FFF2-40B4-BE49-F238E27FC236}">
              <a16:creationId xmlns="" xmlns:a16="http://schemas.microsoft.com/office/drawing/2014/main" id="{00000000-0008-0000-0000-000036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47" name="Text Box 394360">
          <a:extLst>
            <a:ext uri="{FF2B5EF4-FFF2-40B4-BE49-F238E27FC236}">
              <a16:creationId xmlns="" xmlns:a16="http://schemas.microsoft.com/office/drawing/2014/main" id="{00000000-0008-0000-0000-000037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48" name="Text Box 394744">
          <a:extLst>
            <a:ext uri="{FF2B5EF4-FFF2-40B4-BE49-F238E27FC236}">
              <a16:creationId xmlns="" xmlns:a16="http://schemas.microsoft.com/office/drawing/2014/main" id="{00000000-0008-0000-0000-000038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49" name="Text Box 394360">
          <a:extLst>
            <a:ext uri="{FF2B5EF4-FFF2-40B4-BE49-F238E27FC236}">
              <a16:creationId xmlns="" xmlns:a16="http://schemas.microsoft.com/office/drawing/2014/main" id="{00000000-0008-0000-0000-000039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50" name="Text Box 394744">
          <a:extLst>
            <a:ext uri="{FF2B5EF4-FFF2-40B4-BE49-F238E27FC236}">
              <a16:creationId xmlns="" xmlns:a16="http://schemas.microsoft.com/office/drawing/2014/main" id="{00000000-0008-0000-0000-00003A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51" name="Text Box 394360">
          <a:extLst>
            <a:ext uri="{FF2B5EF4-FFF2-40B4-BE49-F238E27FC236}">
              <a16:creationId xmlns="" xmlns:a16="http://schemas.microsoft.com/office/drawing/2014/main" id="{00000000-0008-0000-0000-00003B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52" name="Text Box 394744">
          <a:extLst>
            <a:ext uri="{FF2B5EF4-FFF2-40B4-BE49-F238E27FC236}">
              <a16:creationId xmlns="" xmlns:a16="http://schemas.microsoft.com/office/drawing/2014/main" id="{00000000-0008-0000-0000-00003C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53" name="Text Box 394360">
          <a:extLst>
            <a:ext uri="{FF2B5EF4-FFF2-40B4-BE49-F238E27FC236}">
              <a16:creationId xmlns="" xmlns:a16="http://schemas.microsoft.com/office/drawing/2014/main" id="{00000000-0008-0000-0000-00003D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54" name="Text Box 394744">
          <a:extLst>
            <a:ext uri="{FF2B5EF4-FFF2-40B4-BE49-F238E27FC236}">
              <a16:creationId xmlns="" xmlns:a16="http://schemas.microsoft.com/office/drawing/2014/main" id="{00000000-0008-0000-0000-00003E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55" name="Text Box 394360">
          <a:extLst>
            <a:ext uri="{FF2B5EF4-FFF2-40B4-BE49-F238E27FC236}">
              <a16:creationId xmlns="" xmlns:a16="http://schemas.microsoft.com/office/drawing/2014/main" id="{00000000-0008-0000-0000-00003F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56" name="Text Box 394744">
          <a:extLst>
            <a:ext uri="{FF2B5EF4-FFF2-40B4-BE49-F238E27FC236}">
              <a16:creationId xmlns="" xmlns:a16="http://schemas.microsoft.com/office/drawing/2014/main" id="{00000000-0008-0000-0000-000040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57" name="Text Box 394360">
          <a:extLst>
            <a:ext uri="{FF2B5EF4-FFF2-40B4-BE49-F238E27FC236}">
              <a16:creationId xmlns="" xmlns:a16="http://schemas.microsoft.com/office/drawing/2014/main" id="{00000000-0008-0000-0000-000041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58" name="Text Box 394744">
          <a:extLst>
            <a:ext uri="{FF2B5EF4-FFF2-40B4-BE49-F238E27FC236}">
              <a16:creationId xmlns="" xmlns:a16="http://schemas.microsoft.com/office/drawing/2014/main" id="{00000000-0008-0000-0000-000042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59" name="Text Box 394360">
          <a:extLst>
            <a:ext uri="{FF2B5EF4-FFF2-40B4-BE49-F238E27FC236}">
              <a16:creationId xmlns="" xmlns:a16="http://schemas.microsoft.com/office/drawing/2014/main" id="{00000000-0008-0000-0000-000043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60" name="Text Box 394744">
          <a:extLst>
            <a:ext uri="{FF2B5EF4-FFF2-40B4-BE49-F238E27FC236}">
              <a16:creationId xmlns="" xmlns:a16="http://schemas.microsoft.com/office/drawing/2014/main" id="{00000000-0008-0000-0000-000044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61" name="Text Box 394360">
          <a:extLst>
            <a:ext uri="{FF2B5EF4-FFF2-40B4-BE49-F238E27FC236}">
              <a16:creationId xmlns="" xmlns:a16="http://schemas.microsoft.com/office/drawing/2014/main" id="{00000000-0008-0000-0000-000045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62" name="Text Box 394744">
          <a:extLst>
            <a:ext uri="{FF2B5EF4-FFF2-40B4-BE49-F238E27FC236}">
              <a16:creationId xmlns="" xmlns:a16="http://schemas.microsoft.com/office/drawing/2014/main" id="{00000000-0008-0000-0000-000046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63" name="Text Box 394360">
          <a:extLst>
            <a:ext uri="{FF2B5EF4-FFF2-40B4-BE49-F238E27FC236}">
              <a16:creationId xmlns="" xmlns:a16="http://schemas.microsoft.com/office/drawing/2014/main" id="{00000000-0008-0000-0000-000047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64" name="Text Box 394744">
          <a:extLst>
            <a:ext uri="{FF2B5EF4-FFF2-40B4-BE49-F238E27FC236}">
              <a16:creationId xmlns="" xmlns:a16="http://schemas.microsoft.com/office/drawing/2014/main" id="{00000000-0008-0000-0000-000048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65" name="Text Box 394360">
          <a:extLst>
            <a:ext uri="{FF2B5EF4-FFF2-40B4-BE49-F238E27FC236}">
              <a16:creationId xmlns="" xmlns:a16="http://schemas.microsoft.com/office/drawing/2014/main" id="{00000000-0008-0000-0000-000049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66" name="Text Box 394744">
          <a:extLst>
            <a:ext uri="{FF2B5EF4-FFF2-40B4-BE49-F238E27FC236}">
              <a16:creationId xmlns="" xmlns:a16="http://schemas.microsoft.com/office/drawing/2014/main" id="{00000000-0008-0000-0000-00004A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67" name="Text Box 394360">
          <a:extLst>
            <a:ext uri="{FF2B5EF4-FFF2-40B4-BE49-F238E27FC236}">
              <a16:creationId xmlns="" xmlns:a16="http://schemas.microsoft.com/office/drawing/2014/main" id="{00000000-0008-0000-0000-00004B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68" name="Text Box 394744">
          <a:extLst>
            <a:ext uri="{FF2B5EF4-FFF2-40B4-BE49-F238E27FC236}">
              <a16:creationId xmlns="" xmlns:a16="http://schemas.microsoft.com/office/drawing/2014/main" id="{00000000-0008-0000-0000-00004C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69" name="Text Box 394360">
          <a:extLst>
            <a:ext uri="{FF2B5EF4-FFF2-40B4-BE49-F238E27FC236}">
              <a16:creationId xmlns="" xmlns:a16="http://schemas.microsoft.com/office/drawing/2014/main" id="{00000000-0008-0000-0000-00004D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70" name="Text Box 394744">
          <a:extLst>
            <a:ext uri="{FF2B5EF4-FFF2-40B4-BE49-F238E27FC236}">
              <a16:creationId xmlns="" xmlns:a16="http://schemas.microsoft.com/office/drawing/2014/main" id="{00000000-0008-0000-0000-00004E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71" name="Text Box 394360">
          <a:extLst>
            <a:ext uri="{FF2B5EF4-FFF2-40B4-BE49-F238E27FC236}">
              <a16:creationId xmlns="" xmlns:a16="http://schemas.microsoft.com/office/drawing/2014/main" id="{00000000-0008-0000-0000-00004F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72" name="Text Box 394744">
          <a:extLst>
            <a:ext uri="{FF2B5EF4-FFF2-40B4-BE49-F238E27FC236}">
              <a16:creationId xmlns="" xmlns:a16="http://schemas.microsoft.com/office/drawing/2014/main" id="{00000000-0008-0000-0000-000050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73" name="Text Box 394360">
          <a:extLst>
            <a:ext uri="{FF2B5EF4-FFF2-40B4-BE49-F238E27FC236}">
              <a16:creationId xmlns="" xmlns:a16="http://schemas.microsoft.com/office/drawing/2014/main" id="{00000000-0008-0000-0000-000051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74" name="Text Box 394744">
          <a:extLst>
            <a:ext uri="{FF2B5EF4-FFF2-40B4-BE49-F238E27FC236}">
              <a16:creationId xmlns="" xmlns:a16="http://schemas.microsoft.com/office/drawing/2014/main" id="{00000000-0008-0000-0000-000052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75" name="Text Box 394360">
          <a:extLst>
            <a:ext uri="{FF2B5EF4-FFF2-40B4-BE49-F238E27FC236}">
              <a16:creationId xmlns="" xmlns:a16="http://schemas.microsoft.com/office/drawing/2014/main" id="{00000000-0008-0000-0000-000053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76" name="Text Box 394744">
          <a:extLst>
            <a:ext uri="{FF2B5EF4-FFF2-40B4-BE49-F238E27FC236}">
              <a16:creationId xmlns="" xmlns:a16="http://schemas.microsoft.com/office/drawing/2014/main" id="{00000000-0008-0000-0000-000054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77" name="Text Box 394360">
          <a:extLst>
            <a:ext uri="{FF2B5EF4-FFF2-40B4-BE49-F238E27FC236}">
              <a16:creationId xmlns="" xmlns:a16="http://schemas.microsoft.com/office/drawing/2014/main" id="{00000000-0008-0000-0000-000055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78" name="Text Box 394744">
          <a:extLst>
            <a:ext uri="{FF2B5EF4-FFF2-40B4-BE49-F238E27FC236}">
              <a16:creationId xmlns="" xmlns:a16="http://schemas.microsoft.com/office/drawing/2014/main" id="{00000000-0008-0000-0000-000056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79" name="Text Box 394360">
          <a:extLst>
            <a:ext uri="{FF2B5EF4-FFF2-40B4-BE49-F238E27FC236}">
              <a16:creationId xmlns="" xmlns:a16="http://schemas.microsoft.com/office/drawing/2014/main" id="{00000000-0008-0000-0000-000057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80" name="Text Box 394744">
          <a:extLst>
            <a:ext uri="{FF2B5EF4-FFF2-40B4-BE49-F238E27FC236}">
              <a16:creationId xmlns="" xmlns:a16="http://schemas.microsoft.com/office/drawing/2014/main" id="{00000000-0008-0000-0000-000058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81" name="Text Box 394360">
          <a:extLst>
            <a:ext uri="{FF2B5EF4-FFF2-40B4-BE49-F238E27FC236}">
              <a16:creationId xmlns="" xmlns:a16="http://schemas.microsoft.com/office/drawing/2014/main" id="{00000000-0008-0000-0000-000059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82" name="Text Box 394744">
          <a:extLst>
            <a:ext uri="{FF2B5EF4-FFF2-40B4-BE49-F238E27FC236}">
              <a16:creationId xmlns="" xmlns:a16="http://schemas.microsoft.com/office/drawing/2014/main" id="{00000000-0008-0000-0000-00005A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83" name="Text Box 394360">
          <a:extLst>
            <a:ext uri="{FF2B5EF4-FFF2-40B4-BE49-F238E27FC236}">
              <a16:creationId xmlns="" xmlns:a16="http://schemas.microsoft.com/office/drawing/2014/main" id="{00000000-0008-0000-0000-00005B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84" name="Text Box 394744">
          <a:extLst>
            <a:ext uri="{FF2B5EF4-FFF2-40B4-BE49-F238E27FC236}">
              <a16:creationId xmlns="" xmlns:a16="http://schemas.microsoft.com/office/drawing/2014/main" id="{00000000-0008-0000-0000-00005C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85" name="Text Box 394360">
          <a:extLst>
            <a:ext uri="{FF2B5EF4-FFF2-40B4-BE49-F238E27FC236}">
              <a16:creationId xmlns="" xmlns:a16="http://schemas.microsoft.com/office/drawing/2014/main" id="{00000000-0008-0000-0000-00005D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86" name="Text Box 394744">
          <a:extLst>
            <a:ext uri="{FF2B5EF4-FFF2-40B4-BE49-F238E27FC236}">
              <a16:creationId xmlns="" xmlns:a16="http://schemas.microsoft.com/office/drawing/2014/main" id="{00000000-0008-0000-0000-00005E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87" name="Text Box 394360">
          <a:extLst>
            <a:ext uri="{FF2B5EF4-FFF2-40B4-BE49-F238E27FC236}">
              <a16:creationId xmlns="" xmlns:a16="http://schemas.microsoft.com/office/drawing/2014/main" id="{00000000-0008-0000-0000-00005F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88" name="Text Box 394744">
          <a:extLst>
            <a:ext uri="{FF2B5EF4-FFF2-40B4-BE49-F238E27FC236}">
              <a16:creationId xmlns="" xmlns:a16="http://schemas.microsoft.com/office/drawing/2014/main" id="{00000000-0008-0000-0000-000060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89" name="Text Box 394360">
          <a:extLst>
            <a:ext uri="{FF2B5EF4-FFF2-40B4-BE49-F238E27FC236}">
              <a16:creationId xmlns="" xmlns:a16="http://schemas.microsoft.com/office/drawing/2014/main" id="{00000000-0008-0000-0000-000061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90" name="Text Box 394744">
          <a:extLst>
            <a:ext uri="{FF2B5EF4-FFF2-40B4-BE49-F238E27FC236}">
              <a16:creationId xmlns="" xmlns:a16="http://schemas.microsoft.com/office/drawing/2014/main" id="{00000000-0008-0000-0000-000062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91" name="Text Box 394360">
          <a:extLst>
            <a:ext uri="{FF2B5EF4-FFF2-40B4-BE49-F238E27FC236}">
              <a16:creationId xmlns="" xmlns:a16="http://schemas.microsoft.com/office/drawing/2014/main" id="{00000000-0008-0000-0000-000063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92" name="Text Box 394744">
          <a:extLst>
            <a:ext uri="{FF2B5EF4-FFF2-40B4-BE49-F238E27FC236}">
              <a16:creationId xmlns="" xmlns:a16="http://schemas.microsoft.com/office/drawing/2014/main" id="{00000000-0008-0000-0000-000064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93" name="Text Box 394360">
          <a:extLst>
            <a:ext uri="{FF2B5EF4-FFF2-40B4-BE49-F238E27FC236}">
              <a16:creationId xmlns="" xmlns:a16="http://schemas.microsoft.com/office/drawing/2014/main" id="{00000000-0008-0000-0000-000065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694" name="Text Box 394744">
          <a:extLst>
            <a:ext uri="{FF2B5EF4-FFF2-40B4-BE49-F238E27FC236}">
              <a16:creationId xmlns="" xmlns:a16="http://schemas.microsoft.com/office/drawing/2014/main" id="{00000000-0008-0000-0000-000066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95" name="Text Box 394360">
          <a:extLst>
            <a:ext uri="{FF2B5EF4-FFF2-40B4-BE49-F238E27FC236}">
              <a16:creationId xmlns="" xmlns:a16="http://schemas.microsoft.com/office/drawing/2014/main" id="{00000000-0008-0000-0000-000067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96" name="Text Box 394744">
          <a:extLst>
            <a:ext uri="{FF2B5EF4-FFF2-40B4-BE49-F238E27FC236}">
              <a16:creationId xmlns="" xmlns:a16="http://schemas.microsoft.com/office/drawing/2014/main" id="{00000000-0008-0000-0000-000068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97" name="Text Box 394360">
          <a:extLst>
            <a:ext uri="{FF2B5EF4-FFF2-40B4-BE49-F238E27FC236}">
              <a16:creationId xmlns="" xmlns:a16="http://schemas.microsoft.com/office/drawing/2014/main" id="{00000000-0008-0000-0000-000069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98" name="Text Box 394744">
          <a:extLst>
            <a:ext uri="{FF2B5EF4-FFF2-40B4-BE49-F238E27FC236}">
              <a16:creationId xmlns="" xmlns:a16="http://schemas.microsoft.com/office/drawing/2014/main" id="{00000000-0008-0000-0000-00006A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699" name="Text Box 394360">
          <a:extLst>
            <a:ext uri="{FF2B5EF4-FFF2-40B4-BE49-F238E27FC236}">
              <a16:creationId xmlns="" xmlns:a16="http://schemas.microsoft.com/office/drawing/2014/main" id="{00000000-0008-0000-0000-00006B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00" name="Text Box 394744">
          <a:extLst>
            <a:ext uri="{FF2B5EF4-FFF2-40B4-BE49-F238E27FC236}">
              <a16:creationId xmlns="" xmlns:a16="http://schemas.microsoft.com/office/drawing/2014/main" id="{00000000-0008-0000-0000-00006C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01" name="Text Box 394360">
          <a:extLst>
            <a:ext uri="{FF2B5EF4-FFF2-40B4-BE49-F238E27FC236}">
              <a16:creationId xmlns="" xmlns:a16="http://schemas.microsoft.com/office/drawing/2014/main" id="{00000000-0008-0000-0000-00006D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02" name="Text Box 394744">
          <a:extLst>
            <a:ext uri="{FF2B5EF4-FFF2-40B4-BE49-F238E27FC236}">
              <a16:creationId xmlns="" xmlns:a16="http://schemas.microsoft.com/office/drawing/2014/main" id="{00000000-0008-0000-0000-00006E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03" name="Text Box 394360">
          <a:extLst>
            <a:ext uri="{FF2B5EF4-FFF2-40B4-BE49-F238E27FC236}">
              <a16:creationId xmlns="" xmlns:a16="http://schemas.microsoft.com/office/drawing/2014/main" id="{00000000-0008-0000-0000-00006F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04" name="Text Box 394744">
          <a:extLst>
            <a:ext uri="{FF2B5EF4-FFF2-40B4-BE49-F238E27FC236}">
              <a16:creationId xmlns="" xmlns:a16="http://schemas.microsoft.com/office/drawing/2014/main" id="{00000000-0008-0000-0000-000070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05" name="Text Box 394360">
          <a:extLst>
            <a:ext uri="{FF2B5EF4-FFF2-40B4-BE49-F238E27FC236}">
              <a16:creationId xmlns="" xmlns:a16="http://schemas.microsoft.com/office/drawing/2014/main" id="{00000000-0008-0000-0000-000071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06" name="Text Box 394744">
          <a:extLst>
            <a:ext uri="{FF2B5EF4-FFF2-40B4-BE49-F238E27FC236}">
              <a16:creationId xmlns="" xmlns:a16="http://schemas.microsoft.com/office/drawing/2014/main" id="{00000000-0008-0000-0000-000072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07" name="Text Box 394360">
          <a:extLst>
            <a:ext uri="{FF2B5EF4-FFF2-40B4-BE49-F238E27FC236}">
              <a16:creationId xmlns="" xmlns:a16="http://schemas.microsoft.com/office/drawing/2014/main" id="{00000000-0008-0000-0000-000073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08" name="Text Box 394744">
          <a:extLst>
            <a:ext uri="{FF2B5EF4-FFF2-40B4-BE49-F238E27FC236}">
              <a16:creationId xmlns="" xmlns:a16="http://schemas.microsoft.com/office/drawing/2014/main" id="{00000000-0008-0000-0000-000074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09" name="Text Box 394360">
          <a:extLst>
            <a:ext uri="{FF2B5EF4-FFF2-40B4-BE49-F238E27FC236}">
              <a16:creationId xmlns="" xmlns:a16="http://schemas.microsoft.com/office/drawing/2014/main" id="{00000000-0008-0000-0000-000075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10" name="Text Box 394744">
          <a:extLst>
            <a:ext uri="{FF2B5EF4-FFF2-40B4-BE49-F238E27FC236}">
              <a16:creationId xmlns="" xmlns:a16="http://schemas.microsoft.com/office/drawing/2014/main" id="{00000000-0008-0000-0000-000076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11" name="Text Box 394360">
          <a:extLst>
            <a:ext uri="{FF2B5EF4-FFF2-40B4-BE49-F238E27FC236}">
              <a16:creationId xmlns="" xmlns:a16="http://schemas.microsoft.com/office/drawing/2014/main" id="{00000000-0008-0000-0000-000077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12" name="Text Box 394744">
          <a:extLst>
            <a:ext uri="{FF2B5EF4-FFF2-40B4-BE49-F238E27FC236}">
              <a16:creationId xmlns="" xmlns:a16="http://schemas.microsoft.com/office/drawing/2014/main" id="{00000000-0008-0000-0000-000078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13" name="Text Box 394744">
          <a:extLst>
            <a:ext uri="{FF2B5EF4-FFF2-40B4-BE49-F238E27FC236}">
              <a16:creationId xmlns="" xmlns:a16="http://schemas.microsoft.com/office/drawing/2014/main" id="{00000000-0008-0000-0000-000079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14" name="Text Box 394360">
          <a:extLst>
            <a:ext uri="{FF2B5EF4-FFF2-40B4-BE49-F238E27FC236}">
              <a16:creationId xmlns="" xmlns:a16="http://schemas.microsoft.com/office/drawing/2014/main" id="{00000000-0008-0000-0000-00007A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15" name="Text Box 394744">
          <a:extLst>
            <a:ext uri="{FF2B5EF4-FFF2-40B4-BE49-F238E27FC236}">
              <a16:creationId xmlns="" xmlns:a16="http://schemas.microsoft.com/office/drawing/2014/main" id="{00000000-0008-0000-0000-00007B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16" name="Text Box 394360">
          <a:extLst>
            <a:ext uri="{FF2B5EF4-FFF2-40B4-BE49-F238E27FC236}">
              <a16:creationId xmlns="" xmlns:a16="http://schemas.microsoft.com/office/drawing/2014/main" id="{00000000-0008-0000-0000-00007C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17" name="Text Box 394744">
          <a:extLst>
            <a:ext uri="{FF2B5EF4-FFF2-40B4-BE49-F238E27FC236}">
              <a16:creationId xmlns="" xmlns:a16="http://schemas.microsoft.com/office/drawing/2014/main" id="{00000000-0008-0000-0000-00007D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18" name="Text Box 394360">
          <a:extLst>
            <a:ext uri="{FF2B5EF4-FFF2-40B4-BE49-F238E27FC236}">
              <a16:creationId xmlns="" xmlns:a16="http://schemas.microsoft.com/office/drawing/2014/main" id="{00000000-0008-0000-0000-00007E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19" name="Text Box 394744">
          <a:extLst>
            <a:ext uri="{FF2B5EF4-FFF2-40B4-BE49-F238E27FC236}">
              <a16:creationId xmlns="" xmlns:a16="http://schemas.microsoft.com/office/drawing/2014/main" id="{00000000-0008-0000-0000-00007F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20" name="Text Box 394360">
          <a:extLst>
            <a:ext uri="{FF2B5EF4-FFF2-40B4-BE49-F238E27FC236}">
              <a16:creationId xmlns="" xmlns:a16="http://schemas.microsoft.com/office/drawing/2014/main" id="{00000000-0008-0000-0000-000080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21" name="Text Box 394744">
          <a:extLst>
            <a:ext uri="{FF2B5EF4-FFF2-40B4-BE49-F238E27FC236}">
              <a16:creationId xmlns="" xmlns:a16="http://schemas.microsoft.com/office/drawing/2014/main" id="{00000000-0008-0000-0000-000081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22" name="Text Box 394360">
          <a:extLst>
            <a:ext uri="{FF2B5EF4-FFF2-40B4-BE49-F238E27FC236}">
              <a16:creationId xmlns="" xmlns:a16="http://schemas.microsoft.com/office/drawing/2014/main" id="{00000000-0008-0000-0000-000082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23" name="Text Box 394744">
          <a:extLst>
            <a:ext uri="{FF2B5EF4-FFF2-40B4-BE49-F238E27FC236}">
              <a16:creationId xmlns="" xmlns:a16="http://schemas.microsoft.com/office/drawing/2014/main" id="{00000000-0008-0000-0000-000083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24" name="Text Box 394360">
          <a:extLst>
            <a:ext uri="{FF2B5EF4-FFF2-40B4-BE49-F238E27FC236}">
              <a16:creationId xmlns="" xmlns:a16="http://schemas.microsoft.com/office/drawing/2014/main" id="{00000000-0008-0000-0000-000084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25" name="Text Box 394744">
          <a:extLst>
            <a:ext uri="{FF2B5EF4-FFF2-40B4-BE49-F238E27FC236}">
              <a16:creationId xmlns="" xmlns:a16="http://schemas.microsoft.com/office/drawing/2014/main" id="{00000000-0008-0000-0000-000085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26" name="Text Box 394360">
          <a:extLst>
            <a:ext uri="{FF2B5EF4-FFF2-40B4-BE49-F238E27FC236}">
              <a16:creationId xmlns="" xmlns:a16="http://schemas.microsoft.com/office/drawing/2014/main" id="{00000000-0008-0000-0000-000086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27" name="Text Box 394744">
          <a:extLst>
            <a:ext uri="{FF2B5EF4-FFF2-40B4-BE49-F238E27FC236}">
              <a16:creationId xmlns="" xmlns:a16="http://schemas.microsoft.com/office/drawing/2014/main" id="{00000000-0008-0000-0000-000087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28" name="Text Box 394360">
          <a:extLst>
            <a:ext uri="{FF2B5EF4-FFF2-40B4-BE49-F238E27FC236}">
              <a16:creationId xmlns="" xmlns:a16="http://schemas.microsoft.com/office/drawing/2014/main" id="{00000000-0008-0000-0000-000088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29" name="Text Box 394744">
          <a:extLst>
            <a:ext uri="{FF2B5EF4-FFF2-40B4-BE49-F238E27FC236}">
              <a16:creationId xmlns="" xmlns:a16="http://schemas.microsoft.com/office/drawing/2014/main" id="{00000000-0008-0000-0000-000089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30" name="Text Box 394360">
          <a:extLst>
            <a:ext uri="{FF2B5EF4-FFF2-40B4-BE49-F238E27FC236}">
              <a16:creationId xmlns="" xmlns:a16="http://schemas.microsoft.com/office/drawing/2014/main" id="{00000000-0008-0000-0000-00008A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31" name="Text Box 394744">
          <a:extLst>
            <a:ext uri="{FF2B5EF4-FFF2-40B4-BE49-F238E27FC236}">
              <a16:creationId xmlns="" xmlns:a16="http://schemas.microsoft.com/office/drawing/2014/main" id="{00000000-0008-0000-0000-00008B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32" name="Text Box 394360">
          <a:extLst>
            <a:ext uri="{FF2B5EF4-FFF2-40B4-BE49-F238E27FC236}">
              <a16:creationId xmlns="" xmlns:a16="http://schemas.microsoft.com/office/drawing/2014/main" id="{00000000-0008-0000-0000-00008C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33" name="Text Box 394744">
          <a:extLst>
            <a:ext uri="{FF2B5EF4-FFF2-40B4-BE49-F238E27FC236}">
              <a16:creationId xmlns="" xmlns:a16="http://schemas.microsoft.com/office/drawing/2014/main" id="{00000000-0008-0000-0000-00008D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34" name="Text Box 394360">
          <a:extLst>
            <a:ext uri="{FF2B5EF4-FFF2-40B4-BE49-F238E27FC236}">
              <a16:creationId xmlns="" xmlns:a16="http://schemas.microsoft.com/office/drawing/2014/main" id="{00000000-0008-0000-0000-00008E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35" name="Text Box 394744">
          <a:extLst>
            <a:ext uri="{FF2B5EF4-FFF2-40B4-BE49-F238E27FC236}">
              <a16:creationId xmlns="" xmlns:a16="http://schemas.microsoft.com/office/drawing/2014/main" id="{00000000-0008-0000-0000-00008F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36" name="Text Box 394360">
          <a:extLst>
            <a:ext uri="{FF2B5EF4-FFF2-40B4-BE49-F238E27FC236}">
              <a16:creationId xmlns="" xmlns:a16="http://schemas.microsoft.com/office/drawing/2014/main" id="{00000000-0008-0000-0000-000090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37" name="Text Box 394744">
          <a:extLst>
            <a:ext uri="{FF2B5EF4-FFF2-40B4-BE49-F238E27FC236}">
              <a16:creationId xmlns="" xmlns:a16="http://schemas.microsoft.com/office/drawing/2014/main" id="{00000000-0008-0000-0000-000091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38" name="Text Box 394360">
          <a:extLst>
            <a:ext uri="{FF2B5EF4-FFF2-40B4-BE49-F238E27FC236}">
              <a16:creationId xmlns="" xmlns:a16="http://schemas.microsoft.com/office/drawing/2014/main" id="{00000000-0008-0000-0000-000092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39" name="Text Box 394744">
          <a:extLst>
            <a:ext uri="{FF2B5EF4-FFF2-40B4-BE49-F238E27FC236}">
              <a16:creationId xmlns="" xmlns:a16="http://schemas.microsoft.com/office/drawing/2014/main" id="{00000000-0008-0000-0000-000093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40" name="Text Box 394360">
          <a:extLst>
            <a:ext uri="{FF2B5EF4-FFF2-40B4-BE49-F238E27FC236}">
              <a16:creationId xmlns="" xmlns:a16="http://schemas.microsoft.com/office/drawing/2014/main" id="{00000000-0008-0000-0000-000094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41" name="Text Box 394744">
          <a:extLst>
            <a:ext uri="{FF2B5EF4-FFF2-40B4-BE49-F238E27FC236}">
              <a16:creationId xmlns="" xmlns:a16="http://schemas.microsoft.com/office/drawing/2014/main" id="{00000000-0008-0000-0000-000095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42" name="Text Box 394360">
          <a:extLst>
            <a:ext uri="{FF2B5EF4-FFF2-40B4-BE49-F238E27FC236}">
              <a16:creationId xmlns="" xmlns:a16="http://schemas.microsoft.com/office/drawing/2014/main" id="{00000000-0008-0000-0000-000096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43" name="Text Box 394744">
          <a:extLst>
            <a:ext uri="{FF2B5EF4-FFF2-40B4-BE49-F238E27FC236}">
              <a16:creationId xmlns="" xmlns:a16="http://schemas.microsoft.com/office/drawing/2014/main" id="{00000000-0008-0000-0000-000097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44" name="Text Box 394360">
          <a:extLst>
            <a:ext uri="{FF2B5EF4-FFF2-40B4-BE49-F238E27FC236}">
              <a16:creationId xmlns="" xmlns:a16="http://schemas.microsoft.com/office/drawing/2014/main" id="{00000000-0008-0000-0000-000098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45" name="Text Box 394744">
          <a:extLst>
            <a:ext uri="{FF2B5EF4-FFF2-40B4-BE49-F238E27FC236}">
              <a16:creationId xmlns="" xmlns:a16="http://schemas.microsoft.com/office/drawing/2014/main" id="{00000000-0008-0000-0000-000099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46" name="Text Box 394360">
          <a:extLst>
            <a:ext uri="{FF2B5EF4-FFF2-40B4-BE49-F238E27FC236}">
              <a16:creationId xmlns="" xmlns:a16="http://schemas.microsoft.com/office/drawing/2014/main" id="{00000000-0008-0000-0000-00009A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47" name="Text Box 394744">
          <a:extLst>
            <a:ext uri="{FF2B5EF4-FFF2-40B4-BE49-F238E27FC236}">
              <a16:creationId xmlns="" xmlns:a16="http://schemas.microsoft.com/office/drawing/2014/main" id="{00000000-0008-0000-0000-00009B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48" name="Text Box 394360">
          <a:extLst>
            <a:ext uri="{FF2B5EF4-FFF2-40B4-BE49-F238E27FC236}">
              <a16:creationId xmlns="" xmlns:a16="http://schemas.microsoft.com/office/drawing/2014/main" id="{00000000-0008-0000-0000-00009C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49" name="Text Box 394744">
          <a:extLst>
            <a:ext uri="{FF2B5EF4-FFF2-40B4-BE49-F238E27FC236}">
              <a16:creationId xmlns="" xmlns:a16="http://schemas.microsoft.com/office/drawing/2014/main" id="{00000000-0008-0000-0000-00009D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50" name="Text Box 394360">
          <a:extLst>
            <a:ext uri="{FF2B5EF4-FFF2-40B4-BE49-F238E27FC236}">
              <a16:creationId xmlns="" xmlns:a16="http://schemas.microsoft.com/office/drawing/2014/main" id="{00000000-0008-0000-0000-00009E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51" name="Text Box 394744">
          <a:extLst>
            <a:ext uri="{FF2B5EF4-FFF2-40B4-BE49-F238E27FC236}">
              <a16:creationId xmlns="" xmlns:a16="http://schemas.microsoft.com/office/drawing/2014/main" id="{00000000-0008-0000-0000-00009F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52" name="Text Box 394360">
          <a:extLst>
            <a:ext uri="{FF2B5EF4-FFF2-40B4-BE49-F238E27FC236}">
              <a16:creationId xmlns="" xmlns:a16="http://schemas.microsoft.com/office/drawing/2014/main" id="{00000000-0008-0000-0000-0000A0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53" name="Text Box 394744">
          <a:extLst>
            <a:ext uri="{FF2B5EF4-FFF2-40B4-BE49-F238E27FC236}">
              <a16:creationId xmlns="" xmlns:a16="http://schemas.microsoft.com/office/drawing/2014/main" id="{00000000-0008-0000-0000-0000A1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54" name="Text Box 394360">
          <a:extLst>
            <a:ext uri="{FF2B5EF4-FFF2-40B4-BE49-F238E27FC236}">
              <a16:creationId xmlns="" xmlns:a16="http://schemas.microsoft.com/office/drawing/2014/main" id="{00000000-0008-0000-0000-0000A2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55" name="Text Box 394744">
          <a:extLst>
            <a:ext uri="{FF2B5EF4-FFF2-40B4-BE49-F238E27FC236}">
              <a16:creationId xmlns="" xmlns:a16="http://schemas.microsoft.com/office/drawing/2014/main" id="{00000000-0008-0000-0000-0000A3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56" name="Text Box 394360">
          <a:extLst>
            <a:ext uri="{FF2B5EF4-FFF2-40B4-BE49-F238E27FC236}">
              <a16:creationId xmlns="" xmlns:a16="http://schemas.microsoft.com/office/drawing/2014/main" id="{00000000-0008-0000-0000-0000A4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57" name="Text Box 394744">
          <a:extLst>
            <a:ext uri="{FF2B5EF4-FFF2-40B4-BE49-F238E27FC236}">
              <a16:creationId xmlns="" xmlns:a16="http://schemas.microsoft.com/office/drawing/2014/main" id="{00000000-0008-0000-0000-0000A5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58" name="Text Box 394360">
          <a:extLst>
            <a:ext uri="{FF2B5EF4-FFF2-40B4-BE49-F238E27FC236}">
              <a16:creationId xmlns="" xmlns:a16="http://schemas.microsoft.com/office/drawing/2014/main" id="{00000000-0008-0000-0000-0000A6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59" name="Text Box 394744">
          <a:extLst>
            <a:ext uri="{FF2B5EF4-FFF2-40B4-BE49-F238E27FC236}">
              <a16:creationId xmlns="" xmlns:a16="http://schemas.microsoft.com/office/drawing/2014/main" id="{00000000-0008-0000-0000-0000A7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760" name="Text Box 394360">
          <a:extLst>
            <a:ext uri="{FF2B5EF4-FFF2-40B4-BE49-F238E27FC236}">
              <a16:creationId xmlns="" xmlns:a16="http://schemas.microsoft.com/office/drawing/2014/main" id="{00000000-0008-0000-0000-0000A8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761" name="Text Box 394744">
          <a:extLst>
            <a:ext uri="{FF2B5EF4-FFF2-40B4-BE49-F238E27FC236}">
              <a16:creationId xmlns="" xmlns:a16="http://schemas.microsoft.com/office/drawing/2014/main" id="{00000000-0008-0000-0000-0000A9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762" name="Text Box 394360">
          <a:extLst>
            <a:ext uri="{FF2B5EF4-FFF2-40B4-BE49-F238E27FC236}">
              <a16:creationId xmlns="" xmlns:a16="http://schemas.microsoft.com/office/drawing/2014/main" id="{00000000-0008-0000-0000-0000AA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763" name="Text Box 394744">
          <a:extLst>
            <a:ext uri="{FF2B5EF4-FFF2-40B4-BE49-F238E27FC236}">
              <a16:creationId xmlns="" xmlns:a16="http://schemas.microsoft.com/office/drawing/2014/main" id="{00000000-0008-0000-0000-0000AB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764" name="Text Box 394360">
          <a:extLst>
            <a:ext uri="{FF2B5EF4-FFF2-40B4-BE49-F238E27FC236}">
              <a16:creationId xmlns="" xmlns:a16="http://schemas.microsoft.com/office/drawing/2014/main" id="{00000000-0008-0000-0000-0000AC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765" name="Text Box 394744">
          <a:extLst>
            <a:ext uri="{FF2B5EF4-FFF2-40B4-BE49-F238E27FC236}">
              <a16:creationId xmlns="" xmlns:a16="http://schemas.microsoft.com/office/drawing/2014/main" id="{00000000-0008-0000-0000-0000AD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66" name="Text Box 394360">
          <a:extLst>
            <a:ext uri="{FF2B5EF4-FFF2-40B4-BE49-F238E27FC236}">
              <a16:creationId xmlns="" xmlns:a16="http://schemas.microsoft.com/office/drawing/2014/main" id="{00000000-0008-0000-0000-0000AE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67" name="Text Box 394744">
          <a:extLst>
            <a:ext uri="{FF2B5EF4-FFF2-40B4-BE49-F238E27FC236}">
              <a16:creationId xmlns="" xmlns:a16="http://schemas.microsoft.com/office/drawing/2014/main" id="{00000000-0008-0000-0000-0000AF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68" name="Text Box 394360">
          <a:extLst>
            <a:ext uri="{FF2B5EF4-FFF2-40B4-BE49-F238E27FC236}">
              <a16:creationId xmlns="" xmlns:a16="http://schemas.microsoft.com/office/drawing/2014/main" id="{00000000-0008-0000-0000-0000B0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69" name="Text Box 394744">
          <a:extLst>
            <a:ext uri="{FF2B5EF4-FFF2-40B4-BE49-F238E27FC236}">
              <a16:creationId xmlns="" xmlns:a16="http://schemas.microsoft.com/office/drawing/2014/main" id="{00000000-0008-0000-0000-0000B1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70" name="Text Box 394360">
          <a:extLst>
            <a:ext uri="{FF2B5EF4-FFF2-40B4-BE49-F238E27FC236}">
              <a16:creationId xmlns="" xmlns:a16="http://schemas.microsoft.com/office/drawing/2014/main" id="{00000000-0008-0000-0000-0000B2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71" name="Text Box 394744">
          <a:extLst>
            <a:ext uri="{FF2B5EF4-FFF2-40B4-BE49-F238E27FC236}">
              <a16:creationId xmlns="" xmlns:a16="http://schemas.microsoft.com/office/drawing/2014/main" id="{00000000-0008-0000-0000-0000B3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72" name="Text Box 394360">
          <a:extLst>
            <a:ext uri="{FF2B5EF4-FFF2-40B4-BE49-F238E27FC236}">
              <a16:creationId xmlns="" xmlns:a16="http://schemas.microsoft.com/office/drawing/2014/main" id="{00000000-0008-0000-0000-0000B4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73" name="Text Box 394744">
          <a:extLst>
            <a:ext uri="{FF2B5EF4-FFF2-40B4-BE49-F238E27FC236}">
              <a16:creationId xmlns="" xmlns:a16="http://schemas.microsoft.com/office/drawing/2014/main" id="{00000000-0008-0000-0000-0000B5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74" name="Text Box 394360">
          <a:extLst>
            <a:ext uri="{FF2B5EF4-FFF2-40B4-BE49-F238E27FC236}">
              <a16:creationId xmlns="" xmlns:a16="http://schemas.microsoft.com/office/drawing/2014/main" id="{00000000-0008-0000-0000-0000B6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75" name="Text Box 394744">
          <a:extLst>
            <a:ext uri="{FF2B5EF4-FFF2-40B4-BE49-F238E27FC236}">
              <a16:creationId xmlns="" xmlns:a16="http://schemas.microsoft.com/office/drawing/2014/main" id="{00000000-0008-0000-0000-0000B7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76" name="Text Box 394360">
          <a:extLst>
            <a:ext uri="{FF2B5EF4-FFF2-40B4-BE49-F238E27FC236}">
              <a16:creationId xmlns="" xmlns:a16="http://schemas.microsoft.com/office/drawing/2014/main" id="{00000000-0008-0000-0000-0000B8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77" name="Text Box 394744">
          <a:extLst>
            <a:ext uri="{FF2B5EF4-FFF2-40B4-BE49-F238E27FC236}">
              <a16:creationId xmlns="" xmlns:a16="http://schemas.microsoft.com/office/drawing/2014/main" id="{00000000-0008-0000-0000-0000B9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78" name="Text Box 394360">
          <a:extLst>
            <a:ext uri="{FF2B5EF4-FFF2-40B4-BE49-F238E27FC236}">
              <a16:creationId xmlns="" xmlns:a16="http://schemas.microsoft.com/office/drawing/2014/main" id="{00000000-0008-0000-0000-0000BA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79" name="Text Box 394744">
          <a:extLst>
            <a:ext uri="{FF2B5EF4-FFF2-40B4-BE49-F238E27FC236}">
              <a16:creationId xmlns="" xmlns:a16="http://schemas.microsoft.com/office/drawing/2014/main" id="{00000000-0008-0000-0000-0000BB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80" name="Text Box 394360">
          <a:extLst>
            <a:ext uri="{FF2B5EF4-FFF2-40B4-BE49-F238E27FC236}">
              <a16:creationId xmlns="" xmlns:a16="http://schemas.microsoft.com/office/drawing/2014/main" id="{00000000-0008-0000-0000-0000BC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81" name="Text Box 394744">
          <a:extLst>
            <a:ext uri="{FF2B5EF4-FFF2-40B4-BE49-F238E27FC236}">
              <a16:creationId xmlns="" xmlns:a16="http://schemas.microsoft.com/office/drawing/2014/main" id="{00000000-0008-0000-0000-0000BD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82" name="Text Box 394360">
          <a:extLst>
            <a:ext uri="{FF2B5EF4-FFF2-40B4-BE49-F238E27FC236}">
              <a16:creationId xmlns="" xmlns:a16="http://schemas.microsoft.com/office/drawing/2014/main" id="{00000000-0008-0000-0000-0000BE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83" name="Text Box 394744">
          <a:extLst>
            <a:ext uri="{FF2B5EF4-FFF2-40B4-BE49-F238E27FC236}">
              <a16:creationId xmlns="" xmlns:a16="http://schemas.microsoft.com/office/drawing/2014/main" id="{00000000-0008-0000-0000-0000BF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84" name="Text Box 394360">
          <a:extLst>
            <a:ext uri="{FF2B5EF4-FFF2-40B4-BE49-F238E27FC236}">
              <a16:creationId xmlns="" xmlns:a16="http://schemas.microsoft.com/office/drawing/2014/main" id="{00000000-0008-0000-0000-0000C0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85" name="Text Box 394744">
          <a:extLst>
            <a:ext uri="{FF2B5EF4-FFF2-40B4-BE49-F238E27FC236}">
              <a16:creationId xmlns="" xmlns:a16="http://schemas.microsoft.com/office/drawing/2014/main" id="{00000000-0008-0000-0000-0000C1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86" name="Text Box 394360">
          <a:extLst>
            <a:ext uri="{FF2B5EF4-FFF2-40B4-BE49-F238E27FC236}">
              <a16:creationId xmlns="" xmlns:a16="http://schemas.microsoft.com/office/drawing/2014/main" id="{00000000-0008-0000-0000-0000C2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87" name="Text Box 394744">
          <a:extLst>
            <a:ext uri="{FF2B5EF4-FFF2-40B4-BE49-F238E27FC236}">
              <a16:creationId xmlns="" xmlns:a16="http://schemas.microsoft.com/office/drawing/2014/main" id="{00000000-0008-0000-0000-0000C3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88" name="Text Box 394360">
          <a:extLst>
            <a:ext uri="{FF2B5EF4-FFF2-40B4-BE49-F238E27FC236}">
              <a16:creationId xmlns="" xmlns:a16="http://schemas.microsoft.com/office/drawing/2014/main" id="{00000000-0008-0000-0000-0000C4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89" name="Text Box 394744">
          <a:extLst>
            <a:ext uri="{FF2B5EF4-FFF2-40B4-BE49-F238E27FC236}">
              <a16:creationId xmlns="" xmlns:a16="http://schemas.microsoft.com/office/drawing/2014/main" id="{00000000-0008-0000-0000-0000C5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90" name="Text Box 394360">
          <a:extLst>
            <a:ext uri="{FF2B5EF4-FFF2-40B4-BE49-F238E27FC236}">
              <a16:creationId xmlns="" xmlns:a16="http://schemas.microsoft.com/office/drawing/2014/main" id="{00000000-0008-0000-0000-0000C6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91" name="Text Box 394744">
          <a:extLst>
            <a:ext uri="{FF2B5EF4-FFF2-40B4-BE49-F238E27FC236}">
              <a16:creationId xmlns="" xmlns:a16="http://schemas.microsoft.com/office/drawing/2014/main" id="{00000000-0008-0000-0000-0000C7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92" name="Text Box 394360">
          <a:extLst>
            <a:ext uri="{FF2B5EF4-FFF2-40B4-BE49-F238E27FC236}">
              <a16:creationId xmlns="" xmlns:a16="http://schemas.microsoft.com/office/drawing/2014/main" id="{00000000-0008-0000-0000-0000C8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93" name="Text Box 394744">
          <a:extLst>
            <a:ext uri="{FF2B5EF4-FFF2-40B4-BE49-F238E27FC236}">
              <a16:creationId xmlns="" xmlns:a16="http://schemas.microsoft.com/office/drawing/2014/main" id="{00000000-0008-0000-0000-0000C9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94" name="Text Box 394360">
          <a:extLst>
            <a:ext uri="{FF2B5EF4-FFF2-40B4-BE49-F238E27FC236}">
              <a16:creationId xmlns="" xmlns:a16="http://schemas.microsoft.com/office/drawing/2014/main" id="{00000000-0008-0000-0000-0000CA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795" name="Text Box 394744">
          <a:extLst>
            <a:ext uri="{FF2B5EF4-FFF2-40B4-BE49-F238E27FC236}">
              <a16:creationId xmlns="" xmlns:a16="http://schemas.microsoft.com/office/drawing/2014/main" id="{00000000-0008-0000-0000-0000CB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96" name="Text Box 394360">
          <a:extLst>
            <a:ext uri="{FF2B5EF4-FFF2-40B4-BE49-F238E27FC236}">
              <a16:creationId xmlns="" xmlns:a16="http://schemas.microsoft.com/office/drawing/2014/main" id="{00000000-0008-0000-0000-0000CC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97" name="Text Box 394744">
          <a:extLst>
            <a:ext uri="{FF2B5EF4-FFF2-40B4-BE49-F238E27FC236}">
              <a16:creationId xmlns="" xmlns:a16="http://schemas.microsoft.com/office/drawing/2014/main" id="{00000000-0008-0000-0000-0000CD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98" name="Text Box 394360">
          <a:extLst>
            <a:ext uri="{FF2B5EF4-FFF2-40B4-BE49-F238E27FC236}">
              <a16:creationId xmlns="" xmlns:a16="http://schemas.microsoft.com/office/drawing/2014/main" id="{00000000-0008-0000-0000-0000CE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799" name="Text Box 394744">
          <a:extLst>
            <a:ext uri="{FF2B5EF4-FFF2-40B4-BE49-F238E27FC236}">
              <a16:creationId xmlns="" xmlns:a16="http://schemas.microsoft.com/office/drawing/2014/main" id="{00000000-0008-0000-0000-0000CF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00" name="Text Box 394360">
          <a:extLst>
            <a:ext uri="{FF2B5EF4-FFF2-40B4-BE49-F238E27FC236}">
              <a16:creationId xmlns="" xmlns:a16="http://schemas.microsoft.com/office/drawing/2014/main" id="{00000000-0008-0000-0000-0000D0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01" name="Text Box 394744">
          <a:extLst>
            <a:ext uri="{FF2B5EF4-FFF2-40B4-BE49-F238E27FC236}">
              <a16:creationId xmlns="" xmlns:a16="http://schemas.microsoft.com/office/drawing/2014/main" id="{00000000-0008-0000-0000-0000D1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02" name="Text Box 394360">
          <a:extLst>
            <a:ext uri="{FF2B5EF4-FFF2-40B4-BE49-F238E27FC236}">
              <a16:creationId xmlns="" xmlns:a16="http://schemas.microsoft.com/office/drawing/2014/main" id="{00000000-0008-0000-0000-0000D2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03" name="Text Box 394744">
          <a:extLst>
            <a:ext uri="{FF2B5EF4-FFF2-40B4-BE49-F238E27FC236}">
              <a16:creationId xmlns="" xmlns:a16="http://schemas.microsoft.com/office/drawing/2014/main" id="{00000000-0008-0000-0000-0000D3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04" name="Text Box 394360">
          <a:extLst>
            <a:ext uri="{FF2B5EF4-FFF2-40B4-BE49-F238E27FC236}">
              <a16:creationId xmlns="" xmlns:a16="http://schemas.microsoft.com/office/drawing/2014/main" id="{00000000-0008-0000-0000-0000D4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05" name="Text Box 394744">
          <a:extLst>
            <a:ext uri="{FF2B5EF4-FFF2-40B4-BE49-F238E27FC236}">
              <a16:creationId xmlns="" xmlns:a16="http://schemas.microsoft.com/office/drawing/2014/main" id="{00000000-0008-0000-0000-0000D5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06" name="Text Box 394360">
          <a:extLst>
            <a:ext uri="{FF2B5EF4-FFF2-40B4-BE49-F238E27FC236}">
              <a16:creationId xmlns="" xmlns:a16="http://schemas.microsoft.com/office/drawing/2014/main" id="{00000000-0008-0000-0000-0000D6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07" name="Text Box 394744">
          <a:extLst>
            <a:ext uri="{FF2B5EF4-FFF2-40B4-BE49-F238E27FC236}">
              <a16:creationId xmlns="" xmlns:a16="http://schemas.microsoft.com/office/drawing/2014/main" id="{00000000-0008-0000-0000-0000D7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08" name="Text Box 394360">
          <a:extLst>
            <a:ext uri="{FF2B5EF4-FFF2-40B4-BE49-F238E27FC236}">
              <a16:creationId xmlns="" xmlns:a16="http://schemas.microsoft.com/office/drawing/2014/main" id="{00000000-0008-0000-0000-0000D8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09" name="Text Box 394744">
          <a:extLst>
            <a:ext uri="{FF2B5EF4-FFF2-40B4-BE49-F238E27FC236}">
              <a16:creationId xmlns="" xmlns:a16="http://schemas.microsoft.com/office/drawing/2014/main" id="{00000000-0008-0000-0000-0000D9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10" name="Text Box 394360">
          <a:extLst>
            <a:ext uri="{FF2B5EF4-FFF2-40B4-BE49-F238E27FC236}">
              <a16:creationId xmlns="" xmlns:a16="http://schemas.microsoft.com/office/drawing/2014/main" id="{00000000-0008-0000-0000-0000DA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11" name="Text Box 394744">
          <a:extLst>
            <a:ext uri="{FF2B5EF4-FFF2-40B4-BE49-F238E27FC236}">
              <a16:creationId xmlns="" xmlns:a16="http://schemas.microsoft.com/office/drawing/2014/main" id="{00000000-0008-0000-0000-0000DB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12" name="Text Box 394360">
          <a:extLst>
            <a:ext uri="{FF2B5EF4-FFF2-40B4-BE49-F238E27FC236}">
              <a16:creationId xmlns="" xmlns:a16="http://schemas.microsoft.com/office/drawing/2014/main" id="{00000000-0008-0000-0000-0000DC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13" name="Text Box 394744">
          <a:extLst>
            <a:ext uri="{FF2B5EF4-FFF2-40B4-BE49-F238E27FC236}">
              <a16:creationId xmlns="" xmlns:a16="http://schemas.microsoft.com/office/drawing/2014/main" id="{00000000-0008-0000-0000-0000DD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14" name="Text Box 394360">
          <a:extLst>
            <a:ext uri="{FF2B5EF4-FFF2-40B4-BE49-F238E27FC236}">
              <a16:creationId xmlns="" xmlns:a16="http://schemas.microsoft.com/office/drawing/2014/main" id="{00000000-0008-0000-0000-0000DE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15" name="Text Box 394744">
          <a:extLst>
            <a:ext uri="{FF2B5EF4-FFF2-40B4-BE49-F238E27FC236}">
              <a16:creationId xmlns="" xmlns:a16="http://schemas.microsoft.com/office/drawing/2014/main" id="{00000000-0008-0000-0000-0000DF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16" name="Text Box 394360">
          <a:extLst>
            <a:ext uri="{FF2B5EF4-FFF2-40B4-BE49-F238E27FC236}">
              <a16:creationId xmlns="" xmlns:a16="http://schemas.microsoft.com/office/drawing/2014/main" id="{00000000-0008-0000-0000-0000E0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17" name="Text Box 394744">
          <a:extLst>
            <a:ext uri="{FF2B5EF4-FFF2-40B4-BE49-F238E27FC236}">
              <a16:creationId xmlns="" xmlns:a16="http://schemas.microsoft.com/office/drawing/2014/main" id="{00000000-0008-0000-0000-0000E1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18" name="Text Box 394360">
          <a:extLst>
            <a:ext uri="{FF2B5EF4-FFF2-40B4-BE49-F238E27FC236}">
              <a16:creationId xmlns="" xmlns:a16="http://schemas.microsoft.com/office/drawing/2014/main" id="{00000000-0008-0000-0000-0000E2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19" name="Text Box 394744">
          <a:extLst>
            <a:ext uri="{FF2B5EF4-FFF2-40B4-BE49-F238E27FC236}">
              <a16:creationId xmlns="" xmlns:a16="http://schemas.microsoft.com/office/drawing/2014/main" id="{00000000-0008-0000-0000-0000E3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20" name="Text Box 394360">
          <a:extLst>
            <a:ext uri="{FF2B5EF4-FFF2-40B4-BE49-F238E27FC236}">
              <a16:creationId xmlns="" xmlns:a16="http://schemas.microsoft.com/office/drawing/2014/main" id="{00000000-0008-0000-0000-0000E4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21" name="Text Box 394744">
          <a:extLst>
            <a:ext uri="{FF2B5EF4-FFF2-40B4-BE49-F238E27FC236}">
              <a16:creationId xmlns="" xmlns:a16="http://schemas.microsoft.com/office/drawing/2014/main" id="{00000000-0008-0000-0000-0000E5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22" name="Text Box 394360">
          <a:extLst>
            <a:ext uri="{FF2B5EF4-FFF2-40B4-BE49-F238E27FC236}">
              <a16:creationId xmlns="" xmlns:a16="http://schemas.microsoft.com/office/drawing/2014/main" id="{00000000-0008-0000-0000-0000E6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23" name="Text Box 394744">
          <a:extLst>
            <a:ext uri="{FF2B5EF4-FFF2-40B4-BE49-F238E27FC236}">
              <a16:creationId xmlns="" xmlns:a16="http://schemas.microsoft.com/office/drawing/2014/main" id="{00000000-0008-0000-0000-0000E7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24" name="Text Box 394360">
          <a:extLst>
            <a:ext uri="{FF2B5EF4-FFF2-40B4-BE49-F238E27FC236}">
              <a16:creationId xmlns="" xmlns:a16="http://schemas.microsoft.com/office/drawing/2014/main" id="{00000000-0008-0000-0000-0000E8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25" name="Text Box 394744">
          <a:extLst>
            <a:ext uri="{FF2B5EF4-FFF2-40B4-BE49-F238E27FC236}">
              <a16:creationId xmlns="" xmlns:a16="http://schemas.microsoft.com/office/drawing/2014/main" id="{00000000-0008-0000-0000-0000E9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26" name="Text Box 394360">
          <a:extLst>
            <a:ext uri="{FF2B5EF4-FFF2-40B4-BE49-F238E27FC236}">
              <a16:creationId xmlns="" xmlns:a16="http://schemas.microsoft.com/office/drawing/2014/main" id="{00000000-0008-0000-0000-0000EA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27" name="Text Box 394744">
          <a:extLst>
            <a:ext uri="{FF2B5EF4-FFF2-40B4-BE49-F238E27FC236}">
              <a16:creationId xmlns="" xmlns:a16="http://schemas.microsoft.com/office/drawing/2014/main" id="{00000000-0008-0000-0000-0000EB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28" name="Text Box 394360">
          <a:extLst>
            <a:ext uri="{FF2B5EF4-FFF2-40B4-BE49-F238E27FC236}">
              <a16:creationId xmlns="" xmlns:a16="http://schemas.microsoft.com/office/drawing/2014/main" id="{00000000-0008-0000-0000-0000EC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29" name="Text Box 394744">
          <a:extLst>
            <a:ext uri="{FF2B5EF4-FFF2-40B4-BE49-F238E27FC236}">
              <a16:creationId xmlns="" xmlns:a16="http://schemas.microsoft.com/office/drawing/2014/main" id="{00000000-0008-0000-0000-0000ED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30" name="Text Box 394360">
          <a:extLst>
            <a:ext uri="{FF2B5EF4-FFF2-40B4-BE49-F238E27FC236}">
              <a16:creationId xmlns="" xmlns:a16="http://schemas.microsoft.com/office/drawing/2014/main" id="{00000000-0008-0000-0000-0000EE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31" name="Text Box 394744">
          <a:extLst>
            <a:ext uri="{FF2B5EF4-FFF2-40B4-BE49-F238E27FC236}">
              <a16:creationId xmlns="" xmlns:a16="http://schemas.microsoft.com/office/drawing/2014/main" id="{00000000-0008-0000-0000-0000EF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32" name="Text Box 394360">
          <a:extLst>
            <a:ext uri="{FF2B5EF4-FFF2-40B4-BE49-F238E27FC236}">
              <a16:creationId xmlns="" xmlns:a16="http://schemas.microsoft.com/office/drawing/2014/main" id="{00000000-0008-0000-0000-0000F0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33" name="Text Box 394744">
          <a:extLst>
            <a:ext uri="{FF2B5EF4-FFF2-40B4-BE49-F238E27FC236}">
              <a16:creationId xmlns="" xmlns:a16="http://schemas.microsoft.com/office/drawing/2014/main" id="{00000000-0008-0000-0000-0000F1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34" name="Text Box 394360">
          <a:extLst>
            <a:ext uri="{FF2B5EF4-FFF2-40B4-BE49-F238E27FC236}">
              <a16:creationId xmlns="" xmlns:a16="http://schemas.microsoft.com/office/drawing/2014/main" id="{00000000-0008-0000-0000-0000F2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35" name="Text Box 394744">
          <a:extLst>
            <a:ext uri="{FF2B5EF4-FFF2-40B4-BE49-F238E27FC236}">
              <a16:creationId xmlns="" xmlns:a16="http://schemas.microsoft.com/office/drawing/2014/main" id="{00000000-0008-0000-0000-0000F3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36" name="Text Box 394360">
          <a:extLst>
            <a:ext uri="{FF2B5EF4-FFF2-40B4-BE49-F238E27FC236}">
              <a16:creationId xmlns="" xmlns:a16="http://schemas.microsoft.com/office/drawing/2014/main" id="{00000000-0008-0000-0000-0000F4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37" name="Text Box 394744">
          <a:extLst>
            <a:ext uri="{FF2B5EF4-FFF2-40B4-BE49-F238E27FC236}">
              <a16:creationId xmlns="" xmlns:a16="http://schemas.microsoft.com/office/drawing/2014/main" id="{00000000-0008-0000-0000-0000F509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838" name="Text Box 394360">
          <a:extLst>
            <a:ext uri="{FF2B5EF4-FFF2-40B4-BE49-F238E27FC236}">
              <a16:creationId xmlns="" xmlns:a16="http://schemas.microsoft.com/office/drawing/2014/main" id="{00000000-0008-0000-0000-0000F6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839" name="Text Box 394744">
          <a:extLst>
            <a:ext uri="{FF2B5EF4-FFF2-40B4-BE49-F238E27FC236}">
              <a16:creationId xmlns="" xmlns:a16="http://schemas.microsoft.com/office/drawing/2014/main" id="{00000000-0008-0000-0000-0000F7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840" name="Text Box 394360">
          <a:extLst>
            <a:ext uri="{FF2B5EF4-FFF2-40B4-BE49-F238E27FC236}">
              <a16:creationId xmlns="" xmlns:a16="http://schemas.microsoft.com/office/drawing/2014/main" id="{00000000-0008-0000-0000-0000F8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841" name="Text Box 394744">
          <a:extLst>
            <a:ext uri="{FF2B5EF4-FFF2-40B4-BE49-F238E27FC236}">
              <a16:creationId xmlns="" xmlns:a16="http://schemas.microsoft.com/office/drawing/2014/main" id="{00000000-0008-0000-0000-0000F9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842" name="Text Box 394360">
          <a:extLst>
            <a:ext uri="{FF2B5EF4-FFF2-40B4-BE49-F238E27FC236}">
              <a16:creationId xmlns="" xmlns:a16="http://schemas.microsoft.com/office/drawing/2014/main" id="{00000000-0008-0000-0000-0000FA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843" name="Text Box 394744">
          <a:extLst>
            <a:ext uri="{FF2B5EF4-FFF2-40B4-BE49-F238E27FC236}">
              <a16:creationId xmlns="" xmlns:a16="http://schemas.microsoft.com/office/drawing/2014/main" id="{00000000-0008-0000-0000-0000FB09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44" name="Text Box 394360">
          <a:extLst>
            <a:ext uri="{FF2B5EF4-FFF2-40B4-BE49-F238E27FC236}">
              <a16:creationId xmlns="" xmlns:a16="http://schemas.microsoft.com/office/drawing/2014/main" id="{00000000-0008-0000-0000-0000FC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45" name="Text Box 394744">
          <a:extLst>
            <a:ext uri="{FF2B5EF4-FFF2-40B4-BE49-F238E27FC236}">
              <a16:creationId xmlns="" xmlns:a16="http://schemas.microsoft.com/office/drawing/2014/main" id="{00000000-0008-0000-0000-0000FD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46" name="Text Box 394360">
          <a:extLst>
            <a:ext uri="{FF2B5EF4-FFF2-40B4-BE49-F238E27FC236}">
              <a16:creationId xmlns="" xmlns:a16="http://schemas.microsoft.com/office/drawing/2014/main" id="{00000000-0008-0000-0000-0000FE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47" name="Text Box 394744">
          <a:extLst>
            <a:ext uri="{FF2B5EF4-FFF2-40B4-BE49-F238E27FC236}">
              <a16:creationId xmlns="" xmlns:a16="http://schemas.microsoft.com/office/drawing/2014/main" id="{00000000-0008-0000-0000-0000FF09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48" name="Text Box 394360">
          <a:extLst>
            <a:ext uri="{FF2B5EF4-FFF2-40B4-BE49-F238E27FC236}">
              <a16:creationId xmlns="" xmlns:a16="http://schemas.microsoft.com/office/drawing/2014/main" id="{00000000-0008-0000-0000-000000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49" name="Text Box 394744">
          <a:extLst>
            <a:ext uri="{FF2B5EF4-FFF2-40B4-BE49-F238E27FC236}">
              <a16:creationId xmlns="" xmlns:a16="http://schemas.microsoft.com/office/drawing/2014/main" id="{00000000-0008-0000-0000-000001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50" name="Text Box 394360">
          <a:extLst>
            <a:ext uri="{FF2B5EF4-FFF2-40B4-BE49-F238E27FC236}">
              <a16:creationId xmlns="" xmlns:a16="http://schemas.microsoft.com/office/drawing/2014/main" id="{00000000-0008-0000-0000-000002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51" name="Text Box 394744">
          <a:extLst>
            <a:ext uri="{FF2B5EF4-FFF2-40B4-BE49-F238E27FC236}">
              <a16:creationId xmlns="" xmlns:a16="http://schemas.microsoft.com/office/drawing/2014/main" id="{00000000-0008-0000-0000-000003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52" name="Text Box 394360">
          <a:extLst>
            <a:ext uri="{FF2B5EF4-FFF2-40B4-BE49-F238E27FC236}">
              <a16:creationId xmlns="" xmlns:a16="http://schemas.microsoft.com/office/drawing/2014/main" id="{00000000-0008-0000-0000-000004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53" name="Text Box 394744">
          <a:extLst>
            <a:ext uri="{FF2B5EF4-FFF2-40B4-BE49-F238E27FC236}">
              <a16:creationId xmlns="" xmlns:a16="http://schemas.microsoft.com/office/drawing/2014/main" id="{00000000-0008-0000-0000-000005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54" name="Text Box 394360">
          <a:extLst>
            <a:ext uri="{FF2B5EF4-FFF2-40B4-BE49-F238E27FC236}">
              <a16:creationId xmlns="" xmlns:a16="http://schemas.microsoft.com/office/drawing/2014/main" id="{00000000-0008-0000-0000-000006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55" name="Text Box 394744">
          <a:extLst>
            <a:ext uri="{FF2B5EF4-FFF2-40B4-BE49-F238E27FC236}">
              <a16:creationId xmlns="" xmlns:a16="http://schemas.microsoft.com/office/drawing/2014/main" id="{00000000-0008-0000-0000-000007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56" name="Text Box 394360">
          <a:extLst>
            <a:ext uri="{FF2B5EF4-FFF2-40B4-BE49-F238E27FC236}">
              <a16:creationId xmlns="" xmlns:a16="http://schemas.microsoft.com/office/drawing/2014/main" id="{00000000-0008-0000-0000-000008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57" name="Text Box 394744">
          <a:extLst>
            <a:ext uri="{FF2B5EF4-FFF2-40B4-BE49-F238E27FC236}">
              <a16:creationId xmlns="" xmlns:a16="http://schemas.microsoft.com/office/drawing/2014/main" id="{00000000-0008-0000-0000-000009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58" name="Text Box 394360">
          <a:extLst>
            <a:ext uri="{FF2B5EF4-FFF2-40B4-BE49-F238E27FC236}">
              <a16:creationId xmlns="" xmlns:a16="http://schemas.microsoft.com/office/drawing/2014/main" id="{00000000-0008-0000-0000-00000A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59" name="Text Box 394744">
          <a:extLst>
            <a:ext uri="{FF2B5EF4-FFF2-40B4-BE49-F238E27FC236}">
              <a16:creationId xmlns="" xmlns:a16="http://schemas.microsoft.com/office/drawing/2014/main" id="{00000000-0008-0000-0000-00000B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60" name="Text Box 394360">
          <a:extLst>
            <a:ext uri="{FF2B5EF4-FFF2-40B4-BE49-F238E27FC236}">
              <a16:creationId xmlns="" xmlns:a16="http://schemas.microsoft.com/office/drawing/2014/main" id="{00000000-0008-0000-0000-00000C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61" name="Text Box 394744">
          <a:extLst>
            <a:ext uri="{FF2B5EF4-FFF2-40B4-BE49-F238E27FC236}">
              <a16:creationId xmlns="" xmlns:a16="http://schemas.microsoft.com/office/drawing/2014/main" id="{00000000-0008-0000-0000-00000D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62" name="Text Box 394360">
          <a:extLst>
            <a:ext uri="{FF2B5EF4-FFF2-40B4-BE49-F238E27FC236}">
              <a16:creationId xmlns="" xmlns:a16="http://schemas.microsoft.com/office/drawing/2014/main" id="{00000000-0008-0000-0000-00000E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63" name="Text Box 394744">
          <a:extLst>
            <a:ext uri="{FF2B5EF4-FFF2-40B4-BE49-F238E27FC236}">
              <a16:creationId xmlns="" xmlns:a16="http://schemas.microsoft.com/office/drawing/2014/main" id="{00000000-0008-0000-0000-00000F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64" name="Text Box 394360">
          <a:extLst>
            <a:ext uri="{FF2B5EF4-FFF2-40B4-BE49-F238E27FC236}">
              <a16:creationId xmlns="" xmlns:a16="http://schemas.microsoft.com/office/drawing/2014/main" id="{00000000-0008-0000-0000-000010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65" name="Text Box 394744">
          <a:extLst>
            <a:ext uri="{FF2B5EF4-FFF2-40B4-BE49-F238E27FC236}">
              <a16:creationId xmlns="" xmlns:a16="http://schemas.microsoft.com/office/drawing/2014/main" id="{00000000-0008-0000-0000-000011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66" name="Text Box 394360">
          <a:extLst>
            <a:ext uri="{FF2B5EF4-FFF2-40B4-BE49-F238E27FC236}">
              <a16:creationId xmlns="" xmlns:a16="http://schemas.microsoft.com/office/drawing/2014/main" id="{00000000-0008-0000-0000-000012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67" name="Text Box 394744">
          <a:extLst>
            <a:ext uri="{FF2B5EF4-FFF2-40B4-BE49-F238E27FC236}">
              <a16:creationId xmlns="" xmlns:a16="http://schemas.microsoft.com/office/drawing/2014/main" id="{00000000-0008-0000-0000-000013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68" name="Text Box 394360">
          <a:extLst>
            <a:ext uri="{FF2B5EF4-FFF2-40B4-BE49-F238E27FC236}">
              <a16:creationId xmlns="" xmlns:a16="http://schemas.microsoft.com/office/drawing/2014/main" id="{00000000-0008-0000-0000-000014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69" name="Text Box 394744">
          <a:extLst>
            <a:ext uri="{FF2B5EF4-FFF2-40B4-BE49-F238E27FC236}">
              <a16:creationId xmlns="" xmlns:a16="http://schemas.microsoft.com/office/drawing/2014/main" id="{00000000-0008-0000-0000-000015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70" name="Text Box 394360">
          <a:extLst>
            <a:ext uri="{FF2B5EF4-FFF2-40B4-BE49-F238E27FC236}">
              <a16:creationId xmlns="" xmlns:a16="http://schemas.microsoft.com/office/drawing/2014/main" id="{00000000-0008-0000-0000-000016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71" name="Text Box 394744">
          <a:extLst>
            <a:ext uri="{FF2B5EF4-FFF2-40B4-BE49-F238E27FC236}">
              <a16:creationId xmlns="" xmlns:a16="http://schemas.microsoft.com/office/drawing/2014/main" id="{00000000-0008-0000-0000-000017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72" name="Text Box 394360">
          <a:extLst>
            <a:ext uri="{FF2B5EF4-FFF2-40B4-BE49-F238E27FC236}">
              <a16:creationId xmlns="" xmlns:a16="http://schemas.microsoft.com/office/drawing/2014/main" id="{00000000-0008-0000-0000-000018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73" name="Text Box 394744">
          <a:extLst>
            <a:ext uri="{FF2B5EF4-FFF2-40B4-BE49-F238E27FC236}">
              <a16:creationId xmlns="" xmlns:a16="http://schemas.microsoft.com/office/drawing/2014/main" id="{00000000-0008-0000-0000-000019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74" name="Text Box 394360">
          <a:extLst>
            <a:ext uri="{FF2B5EF4-FFF2-40B4-BE49-F238E27FC236}">
              <a16:creationId xmlns="" xmlns:a16="http://schemas.microsoft.com/office/drawing/2014/main" id="{00000000-0008-0000-0000-00001A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75" name="Text Box 394744">
          <a:extLst>
            <a:ext uri="{FF2B5EF4-FFF2-40B4-BE49-F238E27FC236}">
              <a16:creationId xmlns="" xmlns:a16="http://schemas.microsoft.com/office/drawing/2014/main" id="{00000000-0008-0000-0000-00001B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76" name="Text Box 394360">
          <a:extLst>
            <a:ext uri="{FF2B5EF4-FFF2-40B4-BE49-F238E27FC236}">
              <a16:creationId xmlns="" xmlns:a16="http://schemas.microsoft.com/office/drawing/2014/main" id="{00000000-0008-0000-0000-00001C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77" name="Text Box 394744">
          <a:extLst>
            <a:ext uri="{FF2B5EF4-FFF2-40B4-BE49-F238E27FC236}">
              <a16:creationId xmlns="" xmlns:a16="http://schemas.microsoft.com/office/drawing/2014/main" id="{00000000-0008-0000-0000-00001D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78" name="Text Box 394360">
          <a:extLst>
            <a:ext uri="{FF2B5EF4-FFF2-40B4-BE49-F238E27FC236}">
              <a16:creationId xmlns="" xmlns:a16="http://schemas.microsoft.com/office/drawing/2014/main" id="{00000000-0008-0000-0000-00001E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79" name="Text Box 394744">
          <a:extLst>
            <a:ext uri="{FF2B5EF4-FFF2-40B4-BE49-F238E27FC236}">
              <a16:creationId xmlns="" xmlns:a16="http://schemas.microsoft.com/office/drawing/2014/main" id="{00000000-0008-0000-0000-00001F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80" name="Text Box 394360">
          <a:extLst>
            <a:ext uri="{FF2B5EF4-FFF2-40B4-BE49-F238E27FC236}">
              <a16:creationId xmlns="" xmlns:a16="http://schemas.microsoft.com/office/drawing/2014/main" id="{00000000-0008-0000-0000-000020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81" name="Text Box 394744">
          <a:extLst>
            <a:ext uri="{FF2B5EF4-FFF2-40B4-BE49-F238E27FC236}">
              <a16:creationId xmlns="" xmlns:a16="http://schemas.microsoft.com/office/drawing/2014/main" id="{00000000-0008-0000-0000-000021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82" name="Text Box 394360">
          <a:extLst>
            <a:ext uri="{FF2B5EF4-FFF2-40B4-BE49-F238E27FC236}">
              <a16:creationId xmlns="" xmlns:a16="http://schemas.microsoft.com/office/drawing/2014/main" id="{00000000-0008-0000-0000-000022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83" name="Text Box 394744">
          <a:extLst>
            <a:ext uri="{FF2B5EF4-FFF2-40B4-BE49-F238E27FC236}">
              <a16:creationId xmlns="" xmlns:a16="http://schemas.microsoft.com/office/drawing/2014/main" id="{00000000-0008-0000-0000-000023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84" name="Text Box 394360">
          <a:extLst>
            <a:ext uri="{FF2B5EF4-FFF2-40B4-BE49-F238E27FC236}">
              <a16:creationId xmlns="" xmlns:a16="http://schemas.microsoft.com/office/drawing/2014/main" id="{00000000-0008-0000-0000-000024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85" name="Text Box 394744">
          <a:extLst>
            <a:ext uri="{FF2B5EF4-FFF2-40B4-BE49-F238E27FC236}">
              <a16:creationId xmlns="" xmlns:a16="http://schemas.microsoft.com/office/drawing/2014/main" id="{00000000-0008-0000-0000-000025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86" name="Text Box 394360">
          <a:extLst>
            <a:ext uri="{FF2B5EF4-FFF2-40B4-BE49-F238E27FC236}">
              <a16:creationId xmlns="" xmlns:a16="http://schemas.microsoft.com/office/drawing/2014/main" id="{00000000-0008-0000-0000-000026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87" name="Text Box 394744">
          <a:extLst>
            <a:ext uri="{FF2B5EF4-FFF2-40B4-BE49-F238E27FC236}">
              <a16:creationId xmlns="" xmlns:a16="http://schemas.microsoft.com/office/drawing/2014/main" id="{00000000-0008-0000-0000-000027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88" name="Text Box 394360">
          <a:extLst>
            <a:ext uri="{FF2B5EF4-FFF2-40B4-BE49-F238E27FC236}">
              <a16:creationId xmlns="" xmlns:a16="http://schemas.microsoft.com/office/drawing/2014/main" id="{00000000-0008-0000-0000-000028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89" name="Text Box 394744">
          <a:extLst>
            <a:ext uri="{FF2B5EF4-FFF2-40B4-BE49-F238E27FC236}">
              <a16:creationId xmlns="" xmlns:a16="http://schemas.microsoft.com/office/drawing/2014/main" id="{00000000-0008-0000-0000-000029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90" name="Text Box 394360">
          <a:extLst>
            <a:ext uri="{FF2B5EF4-FFF2-40B4-BE49-F238E27FC236}">
              <a16:creationId xmlns="" xmlns:a16="http://schemas.microsoft.com/office/drawing/2014/main" id="{00000000-0008-0000-0000-00002A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91" name="Text Box 394744">
          <a:extLst>
            <a:ext uri="{FF2B5EF4-FFF2-40B4-BE49-F238E27FC236}">
              <a16:creationId xmlns="" xmlns:a16="http://schemas.microsoft.com/office/drawing/2014/main" id="{00000000-0008-0000-0000-00002B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92" name="Text Box 394360">
          <a:extLst>
            <a:ext uri="{FF2B5EF4-FFF2-40B4-BE49-F238E27FC236}">
              <a16:creationId xmlns="" xmlns:a16="http://schemas.microsoft.com/office/drawing/2014/main" id="{00000000-0008-0000-0000-00002C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93" name="Text Box 394744">
          <a:extLst>
            <a:ext uri="{FF2B5EF4-FFF2-40B4-BE49-F238E27FC236}">
              <a16:creationId xmlns="" xmlns:a16="http://schemas.microsoft.com/office/drawing/2014/main" id="{00000000-0008-0000-0000-00002D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94" name="Text Box 394360">
          <a:extLst>
            <a:ext uri="{FF2B5EF4-FFF2-40B4-BE49-F238E27FC236}">
              <a16:creationId xmlns="" xmlns:a16="http://schemas.microsoft.com/office/drawing/2014/main" id="{00000000-0008-0000-0000-00002E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95" name="Text Box 394744">
          <a:extLst>
            <a:ext uri="{FF2B5EF4-FFF2-40B4-BE49-F238E27FC236}">
              <a16:creationId xmlns="" xmlns:a16="http://schemas.microsoft.com/office/drawing/2014/main" id="{00000000-0008-0000-0000-00002F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96" name="Text Box 394360">
          <a:extLst>
            <a:ext uri="{FF2B5EF4-FFF2-40B4-BE49-F238E27FC236}">
              <a16:creationId xmlns="" xmlns:a16="http://schemas.microsoft.com/office/drawing/2014/main" id="{00000000-0008-0000-0000-000030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897" name="Text Box 394744">
          <a:extLst>
            <a:ext uri="{FF2B5EF4-FFF2-40B4-BE49-F238E27FC236}">
              <a16:creationId xmlns="" xmlns:a16="http://schemas.microsoft.com/office/drawing/2014/main" id="{00000000-0008-0000-0000-000031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98" name="Text Box 394360">
          <a:extLst>
            <a:ext uri="{FF2B5EF4-FFF2-40B4-BE49-F238E27FC236}">
              <a16:creationId xmlns="" xmlns:a16="http://schemas.microsoft.com/office/drawing/2014/main" id="{00000000-0008-0000-0000-000032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899" name="Text Box 394744">
          <a:extLst>
            <a:ext uri="{FF2B5EF4-FFF2-40B4-BE49-F238E27FC236}">
              <a16:creationId xmlns="" xmlns:a16="http://schemas.microsoft.com/office/drawing/2014/main" id="{00000000-0008-0000-0000-000033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00" name="Text Box 394360">
          <a:extLst>
            <a:ext uri="{FF2B5EF4-FFF2-40B4-BE49-F238E27FC236}">
              <a16:creationId xmlns="" xmlns:a16="http://schemas.microsoft.com/office/drawing/2014/main" id="{00000000-0008-0000-0000-000034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01" name="Text Box 394744">
          <a:extLst>
            <a:ext uri="{FF2B5EF4-FFF2-40B4-BE49-F238E27FC236}">
              <a16:creationId xmlns="" xmlns:a16="http://schemas.microsoft.com/office/drawing/2014/main" id="{00000000-0008-0000-0000-000035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02" name="Text Box 394360">
          <a:extLst>
            <a:ext uri="{FF2B5EF4-FFF2-40B4-BE49-F238E27FC236}">
              <a16:creationId xmlns="" xmlns:a16="http://schemas.microsoft.com/office/drawing/2014/main" id="{00000000-0008-0000-0000-000036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03" name="Text Box 394744">
          <a:extLst>
            <a:ext uri="{FF2B5EF4-FFF2-40B4-BE49-F238E27FC236}">
              <a16:creationId xmlns="" xmlns:a16="http://schemas.microsoft.com/office/drawing/2014/main" id="{00000000-0008-0000-0000-000037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04" name="Text Box 394360">
          <a:extLst>
            <a:ext uri="{FF2B5EF4-FFF2-40B4-BE49-F238E27FC236}">
              <a16:creationId xmlns="" xmlns:a16="http://schemas.microsoft.com/office/drawing/2014/main" id="{00000000-0008-0000-0000-000038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05" name="Text Box 394744">
          <a:extLst>
            <a:ext uri="{FF2B5EF4-FFF2-40B4-BE49-F238E27FC236}">
              <a16:creationId xmlns="" xmlns:a16="http://schemas.microsoft.com/office/drawing/2014/main" id="{00000000-0008-0000-0000-000039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06" name="Text Box 394360">
          <a:extLst>
            <a:ext uri="{FF2B5EF4-FFF2-40B4-BE49-F238E27FC236}">
              <a16:creationId xmlns="" xmlns:a16="http://schemas.microsoft.com/office/drawing/2014/main" id="{00000000-0008-0000-0000-00003A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07" name="Text Box 394744">
          <a:extLst>
            <a:ext uri="{FF2B5EF4-FFF2-40B4-BE49-F238E27FC236}">
              <a16:creationId xmlns="" xmlns:a16="http://schemas.microsoft.com/office/drawing/2014/main" id="{00000000-0008-0000-0000-00003B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08" name="Text Box 394360">
          <a:extLst>
            <a:ext uri="{FF2B5EF4-FFF2-40B4-BE49-F238E27FC236}">
              <a16:creationId xmlns="" xmlns:a16="http://schemas.microsoft.com/office/drawing/2014/main" id="{00000000-0008-0000-0000-00003C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09" name="Text Box 394744">
          <a:extLst>
            <a:ext uri="{FF2B5EF4-FFF2-40B4-BE49-F238E27FC236}">
              <a16:creationId xmlns="" xmlns:a16="http://schemas.microsoft.com/office/drawing/2014/main" id="{00000000-0008-0000-0000-00003D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10" name="Text Box 394360">
          <a:extLst>
            <a:ext uri="{FF2B5EF4-FFF2-40B4-BE49-F238E27FC236}">
              <a16:creationId xmlns="" xmlns:a16="http://schemas.microsoft.com/office/drawing/2014/main" id="{00000000-0008-0000-0000-00003E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11" name="Text Box 394744">
          <a:extLst>
            <a:ext uri="{FF2B5EF4-FFF2-40B4-BE49-F238E27FC236}">
              <a16:creationId xmlns="" xmlns:a16="http://schemas.microsoft.com/office/drawing/2014/main" id="{00000000-0008-0000-0000-00003F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12" name="Text Box 394360">
          <a:extLst>
            <a:ext uri="{FF2B5EF4-FFF2-40B4-BE49-F238E27FC236}">
              <a16:creationId xmlns="" xmlns:a16="http://schemas.microsoft.com/office/drawing/2014/main" id="{00000000-0008-0000-0000-000040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13" name="Text Box 394744">
          <a:extLst>
            <a:ext uri="{FF2B5EF4-FFF2-40B4-BE49-F238E27FC236}">
              <a16:creationId xmlns="" xmlns:a16="http://schemas.microsoft.com/office/drawing/2014/main" id="{00000000-0008-0000-0000-000041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14" name="Text Box 394360">
          <a:extLst>
            <a:ext uri="{FF2B5EF4-FFF2-40B4-BE49-F238E27FC236}">
              <a16:creationId xmlns="" xmlns:a16="http://schemas.microsoft.com/office/drawing/2014/main" id="{00000000-0008-0000-0000-000042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15" name="Text Box 394744">
          <a:extLst>
            <a:ext uri="{FF2B5EF4-FFF2-40B4-BE49-F238E27FC236}">
              <a16:creationId xmlns="" xmlns:a16="http://schemas.microsoft.com/office/drawing/2014/main" id="{00000000-0008-0000-0000-000043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16" name="Text Box 394360">
          <a:extLst>
            <a:ext uri="{FF2B5EF4-FFF2-40B4-BE49-F238E27FC236}">
              <a16:creationId xmlns="" xmlns:a16="http://schemas.microsoft.com/office/drawing/2014/main" id="{00000000-0008-0000-0000-000044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17" name="Text Box 394744">
          <a:extLst>
            <a:ext uri="{FF2B5EF4-FFF2-40B4-BE49-F238E27FC236}">
              <a16:creationId xmlns="" xmlns:a16="http://schemas.microsoft.com/office/drawing/2014/main" id="{00000000-0008-0000-0000-000045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18" name="Text Box 394360">
          <a:extLst>
            <a:ext uri="{FF2B5EF4-FFF2-40B4-BE49-F238E27FC236}">
              <a16:creationId xmlns="" xmlns:a16="http://schemas.microsoft.com/office/drawing/2014/main" id="{00000000-0008-0000-0000-000046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19" name="Text Box 394744">
          <a:extLst>
            <a:ext uri="{FF2B5EF4-FFF2-40B4-BE49-F238E27FC236}">
              <a16:creationId xmlns="" xmlns:a16="http://schemas.microsoft.com/office/drawing/2014/main" id="{00000000-0008-0000-0000-000047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20" name="Text Box 394360">
          <a:extLst>
            <a:ext uri="{FF2B5EF4-FFF2-40B4-BE49-F238E27FC236}">
              <a16:creationId xmlns="" xmlns:a16="http://schemas.microsoft.com/office/drawing/2014/main" id="{00000000-0008-0000-0000-000048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21" name="Text Box 394744">
          <a:extLst>
            <a:ext uri="{FF2B5EF4-FFF2-40B4-BE49-F238E27FC236}">
              <a16:creationId xmlns="" xmlns:a16="http://schemas.microsoft.com/office/drawing/2014/main" id="{00000000-0008-0000-0000-000049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22" name="Text Box 394360">
          <a:extLst>
            <a:ext uri="{FF2B5EF4-FFF2-40B4-BE49-F238E27FC236}">
              <a16:creationId xmlns="" xmlns:a16="http://schemas.microsoft.com/office/drawing/2014/main" id="{00000000-0008-0000-0000-00004A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23" name="Text Box 394744">
          <a:extLst>
            <a:ext uri="{FF2B5EF4-FFF2-40B4-BE49-F238E27FC236}">
              <a16:creationId xmlns="" xmlns:a16="http://schemas.microsoft.com/office/drawing/2014/main" id="{00000000-0008-0000-0000-00004B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24" name="Text Box 394360">
          <a:extLst>
            <a:ext uri="{FF2B5EF4-FFF2-40B4-BE49-F238E27FC236}">
              <a16:creationId xmlns="" xmlns:a16="http://schemas.microsoft.com/office/drawing/2014/main" id="{00000000-0008-0000-0000-00004C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25" name="Text Box 394744">
          <a:extLst>
            <a:ext uri="{FF2B5EF4-FFF2-40B4-BE49-F238E27FC236}">
              <a16:creationId xmlns="" xmlns:a16="http://schemas.microsoft.com/office/drawing/2014/main" id="{00000000-0008-0000-0000-00004D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26" name="Text Box 394360">
          <a:extLst>
            <a:ext uri="{FF2B5EF4-FFF2-40B4-BE49-F238E27FC236}">
              <a16:creationId xmlns="" xmlns:a16="http://schemas.microsoft.com/office/drawing/2014/main" id="{00000000-0008-0000-0000-00004E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27" name="Text Box 394744">
          <a:extLst>
            <a:ext uri="{FF2B5EF4-FFF2-40B4-BE49-F238E27FC236}">
              <a16:creationId xmlns="" xmlns:a16="http://schemas.microsoft.com/office/drawing/2014/main" id="{00000000-0008-0000-0000-00004F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28" name="Text Box 394360">
          <a:extLst>
            <a:ext uri="{FF2B5EF4-FFF2-40B4-BE49-F238E27FC236}">
              <a16:creationId xmlns="" xmlns:a16="http://schemas.microsoft.com/office/drawing/2014/main" id="{00000000-0008-0000-0000-000050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29" name="Text Box 394744">
          <a:extLst>
            <a:ext uri="{FF2B5EF4-FFF2-40B4-BE49-F238E27FC236}">
              <a16:creationId xmlns="" xmlns:a16="http://schemas.microsoft.com/office/drawing/2014/main" id="{00000000-0008-0000-0000-000051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30" name="Text Box 394360">
          <a:extLst>
            <a:ext uri="{FF2B5EF4-FFF2-40B4-BE49-F238E27FC236}">
              <a16:creationId xmlns="" xmlns:a16="http://schemas.microsoft.com/office/drawing/2014/main" id="{00000000-0008-0000-0000-000052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31" name="Text Box 394744">
          <a:extLst>
            <a:ext uri="{FF2B5EF4-FFF2-40B4-BE49-F238E27FC236}">
              <a16:creationId xmlns="" xmlns:a16="http://schemas.microsoft.com/office/drawing/2014/main" id="{00000000-0008-0000-0000-000053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32" name="Text Box 394360">
          <a:extLst>
            <a:ext uri="{FF2B5EF4-FFF2-40B4-BE49-F238E27FC236}">
              <a16:creationId xmlns="" xmlns:a16="http://schemas.microsoft.com/office/drawing/2014/main" id="{00000000-0008-0000-0000-000054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33" name="Text Box 394744">
          <a:extLst>
            <a:ext uri="{FF2B5EF4-FFF2-40B4-BE49-F238E27FC236}">
              <a16:creationId xmlns="" xmlns:a16="http://schemas.microsoft.com/office/drawing/2014/main" id="{00000000-0008-0000-0000-000055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34" name="Text Box 394360">
          <a:extLst>
            <a:ext uri="{FF2B5EF4-FFF2-40B4-BE49-F238E27FC236}">
              <a16:creationId xmlns="" xmlns:a16="http://schemas.microsoft.com/office/drawing/2014/main" id="{00000000-0008-0000-0000-000056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35" name="Text Box 394744">
          <a:extLst>
            <a:ext uri="{FF2B5EF4-FFF2-40B4-BE49-F238E27FC236}">
              <a16:creationId xmlns="" xmlns:a16="http://schemas.microsoft.com/office/drawing/2014/main" id="{00000000-0008-0000-0000-000057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36" name="Text Box 394360">
          <a:extLst>
            <a:ext uri="{FF2B5EF4-FFF2-40B4-BE49-F238E27FC236}">
              <a16:creationId xmlns="" xmlns:a16="http://schemas.microsoft.com/office/drawing/2014/main" id="{00000000-0008-0000-0000-000058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37" name="Text Box 394744">
          <a:extLst>
            <a:ext uri="{FF2B5EF4-FFF2-40B4-BE49-F238E27FC236}">
              <a16:creationId xmlns="" xmlns:a16="http://schemas.microsoft.com/office/drawing/2014/main" id="{00000000-0008-0000-0000-000059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38" name="Text Box 394360">
          <a:extLst>
            <a:ext uri="{FF2B5EF4-FFF2-40B4-BE49-F238E27FC236}">
              <a16:creationId xmlns="" xmlns:a16="http://schemas.microsoft.com/office/drawing/2014/main" id="{00000000-0008-0000-0000-00005A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39" name="Text Box 394744">
          <a:extLst>
            <a:ext uri="{FF2B5EF4-FFF2-40B4-BE49-F238E27FC236}">
              <a16:creationId xmlns="" xmlns:a16="http://schemas.microsoft.com/office/drawing/2014/main" id="{00000000-0008-0000-0000-00005B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940" name="Text Box 394360">
          <a:extLst>
            <a:ext uri="{FF2B5EF4-FFF2-40B4-BE49-F238E27FC236}">
              <a16:creationId xmlns="" xmlns:a16="http://schemas.microsoft.com/office/drawing/2014/main" id="{00000000-0008-0000-0000-00005C0A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941" name="Text Box 394744">
          <a:extLst>
            <a:ext uri="{FF2B5EF4-FFF2-40B4-BE49-F238E27FC236}">
              <a16:creationId xmlns="" xmlns:a16="http://schemas.microsoft.com/office/drawing/2014/main" id="{00000000-0008-0000-0000-00005D0A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942" name="Text Box 394360">
          <a:extLst>
            <a:ext uri="{FF2B5EF4-FFF2-40B4-BE49-F238E27FC236}">
              <a16:creationId xmlns="" xmlns:a16="http://schemas.microsoft.com/office/drawing/2014/main" id="{00000000-0008-0000-0000-00005E0A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943" name="Text Box 394744">
          <a:extLst>
            <a:ext uri="{FF2B5EF4-FFF2-40B4-BE49-F238E27FC236}">
              <a16:creationId xmlns="" xmlns:a16="http://schemas.microsoft.com/office/drawing/2014/main" id="{00000000-0008-0000-0000-00005F0A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944" name="Text Box 394360">
          <a:extLst>
            <a:ext uri="{FF2B5EF4-FFF2-40B4-BE49-F238E27FC236}">
              <a16:creationId xmlns="" xmlns:a16="http://schemas.microsoft.com/office/drawing/2014/main" id="{00000000-0008-0000-0000-0000600A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7945" name="Text Box 394744">
          <a:extLst>
            <a:ext uri="{FF2B5EF4-FFF2-40B4-BE49-F238E27FC236}">
              <a16:creationId xmlns="" xmlns:a16="http://schemas.microsoft.com/office/drawing/2014/main" id="{00000000-0008-0000-0000-0000610A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46" name="Text Box 394360">
          <a:extLst>
            <a:ext uri="{FF2B5EF4-FFF2-40B4-BE49-F238E27FC236}">
              <a16:creationId xmlns="" xmlns:a16="http://schemas.microsoft.com/office/drawing/2014/main" id="{00000000-0008-0000-0000-000062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47" name="Text Box 394744">
          <a:extLst>
            <a:ext uri="{FF2B5EF4-FFF2-40B4-BE49-F238E27FC236}">
              <a16:creationId xmlns="" xmlns:a16="http://schemas.microsoft.com/office/drawing/2014/main" id="{00000000-0008-0000-0000-000063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48" name="Text Box 394360">
          <a:extLst>
            <a:ext uri="{FF2B5EF4-FFF2-40B4-BE49-F238E27FC236}">
              <a16:creationId xmlns="" xmlns:a16="http://schemas.microsoft.com/office/drawing/2014/main" id="{00000000-0008-0000-0000-000064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49" name="Text Box 394744">
          <a:extLst>
            <a:ext uri="{FF2B5EF4-FFF2-40B4-BE49-F238E27FC236}">
              <a16:creationId xmlns="" xmlns:a16="http://schemas.microsoft.com/office/drawing/2014/main" id="{00000000-0008-0000-0000-000065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50" name="Text Box 394360">
          <a:extLst>
            <a:ext uri="{FF2B5EF4-FFF2-40B4-BE49-F238E27FC236}">
              <a16:creationId xmlns="" xmlns:a16="http://schemas.microsoft.com/office/drawing/2014/main" id="{00000000-0008-0000-0000-000066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51" name="Text Box 394744">
          <a:extLst>
            <a:ext uri="{FF2B5EF4-FFF2-40B4-BE49-F238E27FC236}">
              <a16:creationId xmlns="" xmlns:a16="http://schemas.microsoft.com/office/drawing/2014/main" id="{00000000-0008-0000-0000-000067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52" name="Text Box 394360">
          <a:extLst>
            <a:ext uri="{FF2B5EF4-FFF2-40B4-BE49-F238E27FC236}">
              <a16:creationId xmlns="" xmlns:a16="http://schemas.microsoft.com/office/drawing/2014/main" id="{00000000-0008-0000-0000-000068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53" name="Text Box 394744">
          <a:extLst>
            <a:ext uri="{FF2B5EF4-FFF2-40B4-BE49-F238E27FC236}">
              <a16:creationId xmlns="" xmlns:a16="http://schemas.microsoft.com/office/drawing/2014/main" id="{00000000-0008-0000-0000-000069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54" name="Text Box 394360">
          <a:extLst>
            <a:ext uri="{FF2B5EF4-FFF2-40B4-BE49-F238E27FC236}">
              <a16:creationId xmlns="" xmlns:a16="http://schemas.microsoft.com/office/drawing/2014/main" id="{00000000-0008-0000-0000-00006A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55" name="Text Box 394744">
          <a:extLst>
            <a:ext uri="{FF2B5EF4-FFF2-40B4-BE49-F238E27FC236}">
              <a16:creationId xmlns="" xmlns:a16="http://schemas.microsoft.com/office/drawing/2014/main" id="{00000000-0008-0000-0000-00006B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56" name="Text Box 394360">
          <a:extLst>
            <a:ext uri="{FF2B5EF4-FFF2-40B4-BE49-F238E27FC236}">
              <a16:creationId xmlns="" xmlns:a16="http://schemas.microsoft.com/office/drawing/2014/main" id="{00000000-0008-0000-0000-00006C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57" name="Text Box 394744">
          <a:extLst>
            <a:ext uri="{FF2B5EF4-FFF2-40B4-BE49-F238E27FC236}">
              <a16:creationId xmlns="" xmlns:a16="http://schemas.microsoft.com/office/drawing/2014/main" id="{00000000-0008-0000-0000-00006D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58" name="Text Box 394360">
          <a:extLst>
            <a:ext uri="{FF2B5EF4-FFF2-40B4-BE49-F238E27FC236}">
              <a16:creationId xmlns="" xmlns:a16="http://schemas.microsoft.com/office/drawing/2014/main" id="{00000000-0008-0000-0000-00006E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59" name="Text Box 394744">
          <a:extLst>
            <a:ext uri="{FF2B5EF4-FFF2-40B4-BE49-F238E27FC236}">
              <a16:creationId xmlns="" xmlns:a16="http://schemas.microsoft.com/office/drawing/2014/main" id="{00000000-0008-0000-0000-00006F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60" name="Text Box 394360">
          <a:extLst>
            <a:ext uri="{FF2B5EF4-FFF2-40B4-BE49-F238E27FC236}">
              <a16:creationId xmlns="" xmlns:a16="http://schemas.microsoft.com/office/drawing/2014/main" id="{00000000-0008-0000-0000-000070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61" name="Text Box 394744">
          <a:extLst>
            <a:ext uri="{FF2B5EF4-FFF2-40B4-BE49-F238E27FC236}">
              <a16:creationId xmlns="" xmlns:a16="http://schemas.microsoft.com/office/drawing/2014/main" id="{00000000-0008-0000-0000-000071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62" name="Text Box 394360">
          <a:extLst>
            <a:ext uri="{FF2B5EF4-FFF2-40B4-BE49-F238E27FC236}">
              <a16:creationId xmlns="" xmlns:a16="http://schemas.microsoft.com/office/drawing/2014/main" id="{00000000-0008-0000-0000-000072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63" name="Text Box 394744">
          <a:extLst>
            <a:ext uri="{FF2B5EF4-FFF2-40B4-BE49-F238E27FC236}">
              <a16:creationId xmlns="" xmlns:a16="http://schemas.microsoft.com/office/drawing/2014/main" id="{00000000-0008-0000-0000-000073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64" name="Text Box 394360">
          <a:extLst>
            <a:ext uri="{FF2B5EF4-FFF2-40B4-BE49-F238E27FC236}">
              <a16:creationId xmlns="" xmlns:a16="http://schemas.microsoft.com/office/drawing/2014/main" id="{00000000-0008-0000-0000-000074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65" name="Text Box 394744">
          <a:extLst>
            <a:ext uri="{FF2B5EF4-FFF2-40B4-BE49-F238E27FC236}">
              <a16:creationId xmlns="" xmlns:a16="http://schemas.microsoft.com/office/drawing/2014/main" id="{00000000-0008-0000-0000-000075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66" name="Text Box 394360">
          <a:extLst>
            <a:ext uri="{FF2B5EF4-FFF2-40B4-BE49-F238E27FC236}">
              <a16:creationId xmlns="" xmlns:a16="http://schemas.microsoft.com/office/drawing/2014/main" id="{00000000-0008-0000-0000-000076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67" name="Text Box 394744">
          <a:extLst>
            <a:ext uri="{FF2B5EF4-FFF2-40B4-BE49-F238E27FC236}">
              <a16:creationId xmlns="" xmlns:a16="http://schemas.microsoft.com/office/drawing/2014/main" id="{00000000-0008-0000-0000-000077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68" name="Text Box 394360">
          <a:extLst>
            <a:ext uri="{FF2B5EF4-FFF2-40B4-BE49-F238E27FC236}">
              <a16:creationId xmlns="" xmlns:a16="http://schemas.microsoft.com/office/drawing/2014/main" id="{00000000-0008-0000-0000-000078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69" name="Text Box 394744">
          <a:extLst>
            <a:ext uri="{FF2B5EF4-FFF2-40B4-BE49-F238E27FC236}">
              <a16:creationId xmlns="" xmlns:a16="http://schemas.microsoft.com/office/drawing/2014/main" id="{00000000-0008-0000-0000-000079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70" name="Text Box 394360">
          <a:extLst>
            <a:ext uri="{FF2B5EF4-FFF2-40B4-BE49-F238E27FC236}">
              <a16:creationId xmlns="" xmlns:a16="http://schemas.microsoft.com/office/drawing/2014/main" id="{00000000-0008-0000-0000-00007A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71" name="Text Box 394744">
          <a:extLst>
            <a:ext uri="{FF2B5EF4-FFF2-40B4-BE49-F238E27FC236}">
              <a16:creationId xmlns="" xmlns:a16="http://schemas.microsoft.com/office/drawing/2014/main" id="{00000000-0008-0000-0000-00007B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72" name="Text Box 394360">
          <a:extLst>
            <a:ext uri="{FF2B5EF4-FFF2-40B4-BE49-F238E27FC236}">
              <a16:creationId xmlns="" xmlns:a16="http://schemas.microsoft.com/office/drawing/2014/main" id="{00000000-0008-0000-0000-00007C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73" name="Text Box 394744">
          <a:extLst>
            <a:ext uri="{FF2B5EF4-FFF2-40B4-BE49-F238E27FC236}">
              <a16:creationId xmlns="" xmlns:a16="http://schemas.microsoft.com/office/drawing/2014/main" id="{00000000-0008-0000-0000-00007D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74" name="Text Box 394360">
          <a:extLst>
            <a:ext uri="{FF2B5EF4-FFF2-40B4-BE49-F238E27FC236}">
              <a16:creationId xmlns="" xmlns:a16="http://schemas.microsoft.com/office/drawing/2014/main" id="{00000000-0008-0000-0000-00007E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75" name="Text Box 394744">
          <a:extLst>
            <a:ext uri="{FF2B5EF4-FFF2-40B4-BE49-F238E27FC236}">
              <a16:creationId xmlns="" xmlns:a16="http://schemas.microsoft.com/office/drawing/2014/main" id="{00000000-0008-0000-0000-00007F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76" name="Text Box 394360">
          <a:extLst>
            <a:ext uri="{FF2B5EF4-FFF2-40B4-BE49-F238E27FC236}">
              <a16:creationId xmlns="" xmlns:a16="http://schemas.microsoft.com/office/drawing/2014/main" id="{00000000-0008-0000-0000-000080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77" name="Text Box 394744">
          <a:extLst>
            <a:ext uri="{FF2B5EF4-FFF2-40B4-BE49-F238E27FC236}">
              <a16:creationId xmlns="" xmlns:a16="http://schemas.microsoft.com/office/drawing/2014/main" id="{00000000-0008-0000-0000-000081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78" name="Text Box 394360">
          <a:extLst>
            <a:ext uri="{FF2B5EF4-FFF2-40B4-BE49-F238E27FC236}">
              <a16:creationId xmlns="" xmlns:a16="http://schemas.microsoft.com/office/drawing/2014/main" id="{00000000-0008-0000-0000-000082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79" name="Text Box 394744">
          <a:extLst>
            <a:ext uri="{FF2B5EF4-FFF2-40B4-BE49-F238E27FC236}">
              <a16:creationId xmlns="" xmlns:a16="http://schemas.microsoft.com/office/drawing/2014/main" id="{00000000-0008-0000-0000-000083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80" name="Text Box 394360">
          <a:extLst>
            <a:ext uri="{FF2B5EF4-FFF2-40B4-BE49-F238E27FC236}">
              <a16:creationId xmlns="" xmlns:a16="http://schemas.microsoft.com/office/drawing/2014/main" id="{00000000-0008-0000-0000-000084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81" name="Text Box 394744">
          <a:extLst>
            <a:ext uri="{FF2B5EF4-FFF2-40B4-BE49-F238E27FC236}">
              <a16:creationId xmlns="" xmlns:a16="http://schemas.microsoft.com/office/drawing/2014/main" id="{00000000-0008-0000-0000-000085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82" name="Text Box 394360">
          <a:extLst>
            <a:ext uri="{FF2B5EF4-FFF2-40B4-BE49-F238E27FC236}">
              <a16:creationId xmlns="" xmlns:a16="http://schemas.microsoft.com/office/drawing/2014/main" id="{00000000-0008-0000-0000-000086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83" name="Text Box 394744">
          <a:extLst>
            <a:ext uri="{FF2B5EF4-FFF2-40B4-BE49-F238E27FC236}">
              <a16:creationId xmlns="" xmlns:a16="http://schemas.microsoft.com/office/drawing/2014/main" id="{00000000-0008-0000-0000-000087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84" name="Text Box 394360">
          <a:extLst>
            <a:ext uri="{FF2B5EF4-FFF2-40B4-BE49-F238E27FC236}">
              <a16:creationId xmlns="" xmlns:a16="http://schemas.microsoft.com/office/drawing/2014/main" id="{00000000-0008-0000-0000-000088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85" name="Text Box 394744">
          <a:extLst>
            <a:ext uri="{FF2B5EF4-FFF2-40B4-BE49-F238E27FC236}">
              <a16:creationId xmlns="" xmlns:a16="http://schemas.microsoft.com/office/drawing/2014/main" id="{00000000-0008-0000-0000-000089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86" name="Text Box 394360">
          <a:extLst>
            <a:ext uri="{FF2B5EF4-FFF2-40B4-BE49-F238E27FC236}">
              <a16:creationId xmlns="" xmlns:a16="http://schemas.microsoft.com/office/drawing/2014/main" id="{00000000-0008-0000-0000-00008A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87" name="Text Box 394744">
          <a:extLst>
            <a:ext uri="{FF2B5EF4-FFF2-40B4-BE49-F238E27FC236}">
              <a16:creationId xmlns="" xmlns:a16="http://schemas.microsoft.com/office/drawing/2014/main" id="{00000000-0008-0000-0000-00008B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88" name="Text Box 394360">
          <a:extLst>
            <a:ext uri="{FF2B5EF4-FFF2-40B4-BE49-F238E27FC236}">
              <a16:creationId xmlns="" xmlns:a16="http://schemas.microsoft.com/office/drawing/2014/main" id="{00000000-0008-0000-0000-00008C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89" name="Text Box 394744">
          <a:extLst>
            <a:ext uri="{FF2B5EF4-FFF2-40B4-BE49-F238E27FC236}">
              <a16:creationId xmlns="" xmlns:a16="http://schemas.microsoft.com/office/drawing/2014/main" id="{00000000-0008-0000-0000-00008D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90" name="Text Box 394360">
          <a:extLst>
            <a:ext uri="{FF2B5EF4-FFF2-40B4-BE49-F238E27FC236}">
              <a16:creationId xmlns="" xmlns:a16="http://schemas.microsoft.com/office/drawing/2014/main" id="{00000000-0008-0000-0000-00008E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91" name="Text Box 394744">
          <a:extLst>
            <a:ext uri="{FF2B5EF4-FFF2-40B4-BE49-F238E27FC236}">
              <a16:creationId xmlns="" xmlns:a16="http://schemas.microsoft.com/office/drawing/2014/main" id="{00000000-0008-0000-0000-00008F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92" name="Text Box 394360">
          <a:extLst>
            <a:ext uri="{FF2B5EF4-FFF2-40B4-BE49-F238E27FC236}">
              <a16:creationId xmlns="" xmlns:a16="http://schemas.microsoft.com/office/drawing/2014/main" id="{00000000-0008-0000-0000-000090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7993" name="Text Box 394744">
          <a:extLst>
            <a:ext uri="{FF2B5EF4-FFF2-40B4-BE49-F238E27FC236}">
              <a16:creationId xmlns="" xmlns:a16="http://schemas.microsoft.com/office/drawing/2014/main" id="{00000000-0008-0000-0000-000091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94" name="Text Box 394360">
          <a:extLst>
            <a:ext uri="{FF2B5EF4-FFF2-40B4-BE49-F238E27FC236}">
              <a16:creationId xmlns="" xmlns:a16="http://schemas.microsoft.com/office/drawing/2014/main" id="{00000000-0008-0000-0000-000092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95" name="Text Box 394744">
          <a:extLst>
            <a:ext uri="{FF2B5EF4-FFF2-40B4-BE49-F238E27FC236}">
              <a16:creationId xmlns="" xmlns:a16="http://schemas.microsoft.com/office/drawing/2014/main" id="{00000000-0008-0000-0000-000093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96" name="Text Box 394360">
          <a:extLst>
            <a:ext uri="{FF2B5EF4-FFF2-40B4-BE49-F238E27FC236}">
              <a16:creationId xmlns="" xmlns:a16="http://schemas.microsoft.com/office/drawing/2014/main" id="{00000000-0008-0000-0000-000094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97" name="Text Box 394744">
          <a:extLst>
            <a:ext uri="{FF2B5EF4-FFF2-40B4-BE49-F238E27FC236}">
              <a16:creationId xmlns="" xmlns:a16="http://schemas.microsoft.com/office/drawing/2014/main" id="{00000000-0008-0000-0000-000095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98" name="Text Box 394360">
          <a:extLst>
            <a:ext uri="{FF2B5EF4-FFF2-40B4-BE49-F238E27FC236}">
              <a16:creationId xmlns="" xmlns:a16="http://schemas.microsoft.com/office/drawing/2014/main" id="{00000000-0008-0000-0000-000096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7999" name="Text Box 394744">
          <a:extLst>
            <a:ext uri="{FF2B5EF4-FFF2-40B4-BE49-F238E27FC236}">
              <a16:creationId xmlns="" xmlns:a16="http://schemas.microsoft.com/office/drawing/2014/main" id="{00000000-0008-0000-0000-000097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00" name="Text Box 394360">
          <a:extLst>
            <a:ext uri="{FF2B5EF4-FFF2-40B4-BE49-F238E27FC236}">
              <a16:creationId xmlns="" xmlns:a16="http://schemas.microsoft.com/office/drawing/2014/main" id="{00000000-0008-0000-0000-000098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01" name="Text Box 394744">
          <a:extLst>
            <a:ext uri="{FF2B5EF4-FFF2-40B4-BE49-F238E27FC236}">
              <a16:creationId xmlns="" xmlns:a16="http://schemas.microsoft.com/office/drawing/2014/main" id="{00000000-0008-0000-0000-000099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02" name="Text Box 394360">
          <a:extLst>
            <a:ext uri="{FF2B5EF4-FFF2-40B4-BE49-F238E27FC236}">
              <a16:creationId xmlns="" xmlns:a16="http://schemas.microsoft.com/office/drawing/2014/main" id="{00000000-0008-0000-0000-00009A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03" name="Text Box 394744">
          <a:extLst>
            <a:ext uri="{FF2B5EF4-FFF2-40B4-BE49-F238E27FC236}">
              <a16:creationId xmlns="" xmlns:a16="http://schemas.microsoft.com/office/drawing/2014/main" id="{00000000-0008-0000-0000-00009B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04" name="Text Box 394360">
          <a:extLst>
            <a:ext uri="{FF2B5EF4-FFF2-40B4-BE49-F238E27FC236}">
              <a16:creationId xmlns="" xmlns:a16="http://schemas.microsoft.com/office/drawing/2014/main" id="{00000000-0008-0000-0000-00009C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05" name="Text Box 394744">
          <a:extLst>
            <a:ext uri="{FF2B5EF4-FFF2-40B4-BE49-F238E27FC236}">
              <a16:creationId xmlns="" xmlns:a16="http://schemas.microsoft.com/office/drawing/2014/main" id="{00000000-0008-0000-0000-00009D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06" name="Text Box 394360">
          <a:extLst>
            <a:ext uri="{FF2B5EF4-FFF2-40B4-BE49-F238E27FC236}">
              <a16:creationId xmlns="" xmlns:a16="http://schemas.microsoft.com/office/drawing/2014/main" id="{00000000-0008-0000-0000-00009E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07" name="Text Box 394744">
          <a:extLst>
            <a:ext uri="{FF2B5EF4-FFF2-40B4-BE49-F238E27FC236}">
              <a16:creationId xmlns="" xmlns:a16="http://schemas.microsoft.com/office/drawing/2014/main" id="{00000000-0008-0000-0000-00009F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08" name="Text Box 394360">
          <a:extLst>
            <a:ext uri="{FF2B5EF4-FFF2-40B4-BE49-F238E27FC236}">
              <a16:creationId xmlns="" xmlns:a16="http://schemas.microsoft.com/office/drawing/2014/main" id="{00000000-0008-0000-0000-0000A0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09" name="Text Box 394744">
          <a:extLst>
            <a:ext uri="{FF2B5EF4-FFF2-40B4-BE49-F238E27FC236}">
              <a16:creationId xmlns="" xmlns:a16="http://schemas.microsoft.com/office/drawing/2014/main" id="{00000000-0008-0000-0000-0000A1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10" name="Text Box 394360">
          <a:extLst>
            <a:ext uri="{FF2B5EF4-FFF2-40B4-BE49-F238E27FC236}">
              <a16:creationId xmlns="" xmlns:a16="http://schemas.microsoft.com/office/drawing/2014/main" id="{00000000-0008-0000-0000-0000A2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11" name="Text Box 394744">
          <a:extLst>
            <a:ext uri="{FF2B5EF4-FFF2-40B4-BE49-F238E27FC236}">
              <a16:creationId xmlns="" xmlns:a16="http://schemas.microsoft.com/office/drawing/2014/main" id="{00000000-0008-0000-0000-0000A3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12" name="Text Box 394360">
          <a:extLst>
            <a:ext uri="{FF2B5EF4-FFF2-40B4-BE49-F238E27FC236}">
              <a16:creationId xmlns="" xmlns:a16="http://schemas.microsoft.com/office/drawing/2014/main" id="{00000000-0008-0000-0000-0000A4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13" name="Text Box 394744">
          <a:extLst>
            <a:ext uri="{FF2B5EF4-FFF2-40B4-BE49-F238E27FC236}">
              <a16:creationId xmlns="" xmlns:a16="http://schemas.microsoft.com/office/drawing/2014/main" id="{00000000-0008-0000-0000-0000A5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14" name="Text Box 394360">
          <a:extLst>
            <a:ext uri="{FF2B5EF4-FFF2-40B4-BE49-F238E27FC236}">
              <a16:creationId xmlns="" xmlns:a16="http://schemas.microsoft.com/office/drawing/2014/main" id="{00000000-0008-0000-0000-0000A6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15" name="Text Box 394744">
          <a:extLst>
            <a:ext uri="{FF2B5EF4-FFF2-40B4-BE49-F238E27FC236}">
              <a16:creationId xmlns="" xmlns:a16="http://schemas.microsoft.com/office/drawing/2014/main" id="{00000000-0008-0000-0000-0000A7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16" name="Text Box 394360">
          <a:extLst>
            <a:ext uri="{FF2B5EF4-FFF2-40B4-BE49-F238E27FC236}">
              <a16:creationId xmlns="" xmlns:a16="http://schemas.microsoft.com/office/drawing/2014/main" id="{00000000-0008-0000-0000-0000A8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17" name="Text Box 394744">
          <a:extLst>
            <a:ext uri="{FF2B5EF4-FFF2-40B4-BE49-F238E27FC236}">
              <a16:creationId xmlns="" xmlns:a16="http://schemas.microsoft.com/office/drawing/2014/main" id="{00000000-0008-0000-0000-0000A9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18" name="Text Box 394744">
          <a:extLst>
            <a:ext uri="{FF2B5EF4-FFF2-40B4-BE49-F238E27FC236}">
              <a16:creationId xmlns="" xmlns:a16="http://schemas.microsoft.com/office/drawing/2014/main" id="{00000000-0008-0000-0000-0000AA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19" name="Text Box 394360">
          <a:extLst>
            <a:ext uri="{FF2B5EF4-FFF2-40B4-BE49-F238E27FC236}">
              <a16:creationId xmlns="" xmlns:a16="http://schemas.microsoft.com/office/drawing/2014/main" id="{00000000-0008-0000-0000-0000AB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20" name="Text Box 394744">
          <a:extLst>
            <a:ext uri="{FF2B5EF4-FFF2-40B4-BE49-F238E27FC236}">
              <a16:creationId xmlns="" xmlns:a16="http://schemas.microsoft.com/office/drawing/2014/main" id="{00000000-0008-0000-0000-0000AC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21" name="Text Box 394360">
          <a:extLst>
            <a:ext uri="{FF2B5EF4-FFF2-40B4-BE49-F238E27FC236}">
              <a16:creationId xmlns="" xmlns:a16="http://schemas.microsoft.com/office/drawing/2014/main" id="{00000000-0008-0000-0000-0000AD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22" name="Text Box 394744">
          <a:extLst>
            <a:ext uri="{FF2B5EF4-FFF2-40B4-BE49-F238E27FC236}">
              <a16:creationId xmlns="" xmlns:a16="http://schemas.microsoft.com/office/drawing/2014/main" id="{00000000-0008-0000-0000-0000AE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23" name="Text Box 394360">
          <a:extLst>
            <a:ext uri="{FF2B5EF4-FFF2-40B4-BE49-F238E27FC236}">
              <a16:creationId xmlns="" xmlns:a16="http://schemas.microsoft.com/office/drawing/2014/main" id="{00000000-0008-0000-0000-0000AF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24" name="Text Box 394744">
          <a:extLst>
            <a:ext uri="{FF2B5EF4-FFF2-40B4-BE49-F238E27FC236}">
              <a16:creationId xmlns="" xmlns:a16="http://schemas.microsoft.com/office/drawing/2014/main" id="{00000000-0008-0000-0000-0000B0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25" name="Text Box 394360">
          <a:extLst>
            <a:ext uri="{FF2B5EF4-FFF2-40B4-BE49-F238E27FC236}">
              <a16:creationId xmlns="" xmlns:a16="http://schemas.microsoft.com/office/drawing/2014/main" id="{00000000-0008-0000-0000-0000B1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26" name="Text Box 394744">
          <a:extLst>
            <a:ext uri="{FF2B5EF4-FFF2-40B4-BE49-F238E27FC236}">
              <a16:creationId xmlns="" xmlns:a16="http://schemas.microsoft.com/office/drawing/2014/main" id="{00000000-0008-0000-0000-0000B2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27" name="Text Box 394360">
          <a:extLst>
            <a:ext uri="{FF2B5EF4-FFF2-40B4-BE49-F238E27FC236}">
              <a16:creationId xmlns="" xmlns:a16="http://schemas.microsoft.com/office/drawing/2014/main" id="{00000000-0008-0000-0000-0000B3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28" name="Text Box 394744">
          <a:extLst>
            <a:ext uri="{FF2B5EF4-FFF2-40B4-BE49-F238E27FC236}">
              <a16:creationId xmlns="" xmlns:a16="http://schemas.microsoft.com/office/drawing/2014/main" id="{00000000-0008-0000-0000-0000B4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29" name="Text Box 394360">
          <a:extLst>
            <a:ext uri="{FF2B5EF4-FFF2-40B4-BE49-F238E27FC236}">
              <a16:creationId xmlns="" xmlns:a16="http://schemas.microsoft.com/office/drawing/2014/main" id="{00000000-0008-0000-0000-0000B5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30" name="Text Box 394744">
          <a:extLst>
            <a:ext uri="{FF2B5EF4-FFF2-40B4-BE49-F238E27FC236}">
              <a16:creationId xmlns="" xmlns:a16="http://schemas.microsoft.com/office/drawing/2014/main" id="{00000000-0008-0000-0000-0000B6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31" name="Text Box 394360">
          <a:extLst>
            <a:ext uri="{FF2B5EF4-FFF2-40B4-BE49-F238E27FC236}">
              <a16:creationId xmlns="" xmlns:a16="http://schemas.microsoft.com/office/drawing/2014/main" id="{00000000-0008-0000-0000-0000B7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32" name="Text Box 394744">
          <a:extLst>
            <a:ext uri="{FF2B5EF4-FFF2-40B4-BE49-F238E27FC236}">
              <a16:creationId xmlns="" xmlns:a16="http://schemas.microsoft.com/office/drawing/2014/main" id="{00000000-0008-0000-0000-0000B8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33" name="Text Box 394360">
          <a:extLst>
            <a:ext uri="{FF2B5EF4-FFF2-40B4-BE49-F238E27FC236}">
              <a16:creationId xmlns="" xmlns:a16="http://schemas.microsoft.com/office/drawing/2014/main" id="{00000000-0008-0000-0000-0000B9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34" name="Text Box 394744">
          <a:extLst>
            <a:ext uri="{FF2B5EF4-FFF2-40B4-BE49-F238E27FC236}">
              <a16:creationId xmlns="" xmlns:a16="http://schemas.microsoft.com/office/drawing/2014/main" id="{00000000-0008-0000-0000-0000BA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35" name="Text Box 394360">
          <a:extLst>
            <a:ext uri="{FF2B5EF4-FFF2-40B4-BE49-F238E27FC236}">
              <a16:creationId xmlns="" xmlns:a16="http://schemas.microsoft.com/office/drawing/2014/main" id="{00000000-0008-0000-0000-0000BB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36" name="Text Box 394744">
          <a:extLst>
            <a:ext uri="{FF2B5EF4-FFF2-40B4-BE49-F238E27FC236}">
              <a16:creationId xmlns="" xmlns:a16="http://schemas.microsoft.com/office/drawing/2014/main" id="{00000000-0008-0000-0000-0000BC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37" name="Text Box 394360">
          <a:extLst>
            <a:ext uri="{FF2B5EF4-FFF2-40B4-BE49-F238E27FC236}">
              <a16:creationId xmlns="" xmlns:a16="http://schemas.microsoft.com/office/drawing/2014/main" id="{00000000-0008-0000-0000-0000BD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38" name="Text Box 394744">
          <a:extLst>
            <a:ext uri="{FF2B5EF4-FFF2-40B4-BE49-F238E27FC236}">
              <a16:creationId xmlns="" xmlns:a16="http://schemas.microsoft.com/office/drawing/2014/main" id="{00000000-0008-0000-0000-0000BE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39" name="Text Box 394360">
          <a:extLst>
            <a:ext uri="{FF2B5EF4-FFF2-40B4-BE49-F238E27FC236}">
              <a16:creationId xmlns="" xmlns:a16="http://schemas.microsoft.com/office/drawing/2014/main" id="{00000000-0008-0000-0000-0000BF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40" name="Text Box 394744">
          <a:extLst>
            <a:ext uri="{FF2B5EF4-FFF2-40B4-BE49-F238E27FC236}">
              <a16:creationId xmlns="" xmlns:a16="http://schemas.microsoft.com/office/drawing/2014/main" id="{00000000-0008-0000-0000-0000C0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41" name="Text Box 394360">
          <a:extLst>
            <a:ext uri="{FF2B5EF4-FFF2-40B4-BE49-F238E27FC236}">
              <a16:creationId xmlns="" xmlns:a16="http://schemas.microsoft.com/office/drawing/2014/main" id="{00000000-0008-0000-0000-0000C1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42" name="Text Box 394744">
          <a:extLst>
            <a:ext uri="{FF2B5EF4-FFF2-40B4-BE49-F238E27FC236}">
              <a16:creationId xmlns="" xmlns:a16="http://schemas.microsoft.com/office/drawing/2014/main" id="{00000000-0008-0000-0000-0000C2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43" name="Text Box 394360">
          <a:extLst>
            <a:ext uri="{FF2B5EF4-FFF2-40B4-BE49-F238E27FC236}">
              <a16:creationId xmlns="" xmlns:a16="http://schemas.microsoft.com/office/drawing/2014/main" id="{00000000-0008-0000-0000-0000C3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44" name="Text Box 394744">
          <a:extLst>
            <a:ext uri="{FF2B5EF4-FFF2-40B4-BE49-F238E27FC236}">
              <a16:creationId xmlns="" xmlns:a16="http://schemas.microsoft.com/office/drawing/2014/main" id="{00000000-0008-0000-0000-0000C4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45" name="Text Box 394360">
          <a:extLst>
            <a:ext uri="{FF2B5EF4-FFF2-40B4-BE49-F238E27FC236}">
              <a16:creationId xmlns="" xmlns:a16="http://schemas.microsoft.com/office/drawing/2014/main" id="{00000000-0008-0000-0000-0000C5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46" name="Text Box 394744">
          <a:extLst>
            <a:ext uri="{FF2B5EF4-FFF2-40B4-BE49-F238E27FC236}">
              <a16:creationId xmlns="" xmlns:a16="http://schemas.microsoft.com/office/drawing/2014/main" id="{00000000-0008-0000-0000-0000C6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47" name="Text Box 394360">
          <a:extLst>
            <a:ext uri="{FF2B5EF4-FFF2-40B4-BE49-F238E27FC236}">
              <a16:creationId xmlns="" xmlns:a16="http://schemas.microsoft.com/office/drawing/2014/main" id="{00000000-0008-0000-0000-0000C7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48" name="Text Box 394744">
          <a:extLst>
            <a:ext uri="{FF2B5EF4-FFF2-40B4-BE49-F238E27FC236}">
              <a16:creationId xmlns="" xmlns:a16="http://schemas.microsoft.com/office/drawing/2014/main" id="{00000000-0008-0000-0000-0000C8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49" name="Text Box 394360">
          <a:extLst>
            <a:ext uri="{FF2B5EF4-FFF2-40B4-BE49-F238E27FC236}">
              <a16:creationId xmlns="" xmlns:a16="http://schemas.microsoft.com/office/drawing/2014/main" id="{00000000-0008-0000-0000-0000C9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50" name="Text Box 394744">
          <a:extLst>
            <a:ext uri="{FF2B5EF4-FFF2-40B4-BE49-F238E27FC236}">
              <a16:creationId xmlns="" xmlns:a16="http://schemas.microsoft.com/office/drawing/2014/main" id="{00000000-0008-0000-0000-0000CA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51" name="Text Box 394360">
          <a:extLst>
            <a:ext uri="{FF2B5EF4-FFF2-40B4-BE49-F238E27FC236}">
              <a16:creationId xmlns="" xmlns:a16="http://schemas.microsoft.com/office/drawing/2014/main" id="{00000000-0008-0000-0000-0000CB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52" name="Text Box 394744">
          <a:extLst>
            <a:ext uri="{FF2B5EF4-FFF2-40B4-BE49-F238E27FC236}">
              <a16:creationId xmlns="" xmlns:a16="http://schemas.microsoft.com/office/drawing/2014/main" id="{00000000-0008-0000-0000-0000CC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53" name="Text Box 394360">
          <a:extLst>
            <a:ext uri="{FF2B5EF4-FFF2-40B4-BE49-F238E27FC236}">
              <a16:creationId xmlns="" xmlns:a16="http://schemas.microsoft.com/office/drawing/2014/main" id="{00000000-0008-0000-0000-0000CD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54" name="Text Box 394744">
          <a:extLst>
            <a:ext uri="{FF2B5EF4-FFF2-40B4-BE49-F238E27FC236}">
              <a16:creationId xmlns="" xmlns:a16="http://schemas.microsoft.com/office/drawing/2014/main" id="{00000000-0008-0000-0000-0000CE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55" name="Text Box 394360">
          <a:extLst>
            <a:ext uri="{FF2B5EF4-FFF2-40B4-BE49-F238E27FC236}">
              <a16:creationId xmlns="" xmlns:a16="http://schemas.microsoft.com/office/drawing/2014/main" id="{00000000-0008-0000-0000-0000CF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56" name="Text Box 394744">
          <a:extLst>
            <a:ext uri="{FF2B5EF4-FFF2-40B4-BE49-F238E27FC236}">
              <a16:creationId xmlns="" xmlns:a16="http://schemas.microsoft.com/office/drawing/2014/main" id="{00000000-0008-0000-0000-0000D0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57" name="Text Box 394360">
          <a:extLst>
            <a:ext uri="{FF2B5EF4-FFF2-40B4-BE49-F238E27FC236}">
              <a16:creationId xmlns="" xmlns:a16="http://schemas.microsoft.com/office/drawing/2014/main" id="{00000000-0008-0000-0000-0000D1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58" name="Text Box 394744">
          <a:extLst>
            <a:ext uri="{FF2B5EF4-FFF2-40B4-BE49-F238E27FC236}">
              <a16:creationId xmlns="" xmlns:a16="http://schemas.microsoft.com/office/drawing/2014/main" id="{00000000-0008-0000-0000-0000D2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59" name="Text Box 394360">
          <a:extLst>
            <a:ext uri="{FF2B5EF4-FFF2-40B4-BE49-F238E27FC236}">
              <a16:creationId xmlns="" xmlns:a16="http://schemas.microsoft.com/office/drawing/2014/main" id="{00000000-0008-0000-0000-0000D3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60" name="Text Box 394744">
          <a:extLst>
            <a:ext uri="{FF2B5EF4-FFF2-40B4-BE49-F238E27FC236}">
              <a16:creationId xmlns="" xmlns:a16="http://schemas.microsoft.com/office/drawing/2014/main" id="{00000000-0008-0000-0000-0000D4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61" name="Text Box 394360">
          <a:extLst>
            <a:ext uri="{FF2B5EF4-FFF2-40B4-BE49-F238E27FC236}">
              <a16:creationId xmlns="" xmlns:a16="http://schemas.microsoft.com/office/drawing/2014/main" id="{00000000-0008-0000-0000-0000D5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62" name="Text Box 394744">
          <a:extLst>
            <a:ext uri="{FF2B5EF4-FFF2-40B4-BE49-F238E27FC236}">
              <a16:creationId xmlns="" xmlns:a16="http://schemas.microsoft.com/office/drawing/2014/main" id="{00000000-0008-0000-0000-0000D6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63" name="Text Box 394360">
          <a:extLst>
            <a:ext uri="{FF2B5EF4-FFF2-40B4-BE49-F238E27FC236}">
              <a16:creationId xmlns="" xmlns:a16="http://schemas.microsoft.com/office/drawing/2014/main" id="{00000000-0008-0000-0000-0000D7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64" name="Text Box 394744">
          <a:extLst>
            <a:ext uri="{FF2B5EF4-FFF2-40B4-BE49-F238E27FC236}">
              <a16:creationId xmlns="" xmlns:a16="http://schemas.microsoft.com/office/drawing/2014/main" id="{00000000-0008-0000-0000-0000D8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065" name="Text Box 394360">
          <a:extLst>
            <a:ext uri="{FF2B5EF4-FFF2-40B4-BE49-F238E27FC236}">
              <a16:creationId xmlns="" xmlns:a16="http://schemas.microsoft.com/office/drawing/2014/main" id="{00000000-0008-0000-0000-0000D90A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066" name="Text Box 394744">
          <a:extLst>
            <a:ext uri="{FF2B5EF4-FFF2-40B4-BE49-F238E27FC236}">
              <a16:creationId xmlns="" xmlns:a16="http://schemas.microsoft.com/office/drawing/2014/main" id="{00000000-0008-0000-0000-0000DA0A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067" name="Text Box 394360">
          <a:extLst>
            <a:ext uri="{FF2B5EF4-FFF2-40B4-BE49-F238E27FC236}">
              <a16:creationId xmlns="" xmlns:a16="http://schemas.microsoft.com/office/drawing/2014/main" id="{00000000-0008-0000-0000-0000DB0A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068" name="Text Box 394744">
          <a:extLst>
            <a:ext uri="{FF2B5EF4-FFF2-40B4-BE49-F238E27FC236}">
              <a16:creationId xmlns="" xmlns:a16="http://schemas.microsoft.com/office/drawing/2014/main" id="{00000000-0008-0000-0000-0000DC0A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069" name="Text Box 394360">
          <a:extLst>
            <a:ext uri="{FF2B5EF4-FFF2-40B4-BE49-F238E27FC236}">
              <a16:creationId xmlns="" xmlns:a16="http://schemas.microsoft.com/office/drawing/2014/main" id="{00000000-0008-0000-0000-0000DD0A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070" name="Text Box 394744">
          <a:extLst>
            <a:ext uri="{FF2B5EF4-FFF2-40B4-BE49-F238E27FC236}">
              <a16:creationId xmlns="" xmlns:a16="http://schemas.microsoft.com/office/drawing/2014/main" id="{00000000-0008-0000-0000-0000DE0A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71" name="Text Box 394360">
          <a:extLst>
            <a:ext uri="{FF2B5EF4-FFF2-40B4-BE49-F238E27FC236}">
              <a16:creationId xmlns="" xmlns:a16="http://schemas.microsoft.com/office/drawing/2014/main" id="{00000000-0008-0000-0000-0000DF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72" name="Text Box 394744">
          <a:extLst>
            <a:ext uri="{FF2B5EF4-FFF2-40B4-BE49-F238E27FC236}">
              <a16:creationId xmlns="" xmlns:a16="http://schemas.microsoft.com/office/drawing/2014/main" id="{00000000-0008-0000-0000-0000E0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73" name="Text Box 394360">
          <a:extLst>
            <a:ext uri="{FF2B5EF4-FFF2-40B4-BE49-F238E27FC236}">
              <a16:creationId xmlns="" xmlns:a16="http://schemas.microsoft.com/office/drawing/2014/main" id="{00000000-0008-0000-0000-0000E1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74" name="Text Box 394744">
          <a:extLst>
            <a:ext uri="{FF2B5EF4-FFF2-40B4-BE49-F238E27FC236}">
              <a16:creationId xmlns="" xmlns:a16="http://schemas.microsoft.com/office/drawing/2014/main" id="{00000000-0008-0000-0000-0000E2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75" name="Text Box 394360">
          <a:extLst>
            <a:ext uri="{FF2B5EF4-FFF2-40B4-BE49-F238E27FC236}">
              <a16:creationId xmlns="" xmlns:a16="http://schemas.microsoft.com/office/drawing/2014/main" id="{00000000-0008-0000-0000-0000E3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76" name="Text Box 394744">
          <a:extLst>
            <a:ext uri="{FF2B5EF4-FFF2-40B4-BE49-F238E27FC236}">
              <a16:creationId xmlns="" xmlns:a16="http://schemas.microsoft.com/office/drawing/2014/main" id="{00000000-0008-0000-0000-0000E4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77" name="Text Box 394360">
          <a:extLst>
            <a:ext uri="{FF2B5EF4-FFF2-40B4-BE49-F238E27FC236}">
              <a16:creationId xmlns="" xmlns:a16="http://schemas.microsoft.com/office/drawing/2014/main" id="{00000000-0008-0000-0000-0000E5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78" name="Text Box 394744">
          <a:extLst>
            <a:ext uri="{FF2B5EF4-FFF2-40B4-BE49-F238E27FC236}">
              <a16:creationId xmlns="" xmlns:a16="http://schemas.microsoft.com/office/drawing/2014/main" id="{00000000-0008-0000-0000-0000E6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79" name="Text Box 394360">
          <a:extLst>
            <a:ext uri="{FF2B5EF4-FFF2-40B4-BE49-F238E27FC236}">
              <a16:creationId xmlns="" xmlns:a16="http://schemas.microsoft.com/office/drawing/2014/main" id="{00000000-0008-0000-0000-0000E7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80" name="Text Box 394744">
          <a:extLst>
            <a:ext uri="{FF2B5EF4-FFF2-40B4-BE49-F238E27FC236}">
              <a16:creationId xmlns="" xmlns:a16="http://schemas.microsoft.com/office/drawing/2014/main" id="{00000000-0008-0000-0000-0000E8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81" name="Text Box 394360">
          <a:extLst>
            <a:ext uri="{FF2B5EF4-FFF2-40B4-BE49-F238E27FC236}">
              <a16:creationId xmlns="" xmlns:a16="http://schemas.microsoft.com/office/drawing/2014/main" id="{00000000-0008-0000-0000-0000E9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82" name="Text Box 394744">
          <a:extLst>
            <a:ext uri="{FF2B5EF4-FFF2-40B4-BE49-F238E27FC236}">
              <a16:creationId xmlns="" xmlns:a16="http://schemas.microsoft.com/office/drawing/2014/main" id="{00000000-0008-0000-0000-0000EA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83" name="Text Box 394360">
          <a:extLst>
            <a:ext uri="{FF2B5EF4-FFF2-40B4-BE49-F238E27FC236}">
              <a16:creationId xmlns="" xmlns:a16="http://schemas.microsoft.com/office/drawing/2014/main" id="{00000000-0008-0000-0000-0000EB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84" name="Text Box 394744">
          <a:extLst>
            <a:ext uri="{FF2B5EF4-FFF2-40B4-BE49-F238E27FC236}">
              <a16:creationId xmlns="" xmlns:a16="http://schemas.microsoft.com/office/drawing/2014/main" id="{00000000-0008-0000-0000-0000EC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85" name="Text Box 394360">
          <a:extLst>
            <a:ext uri="{FF2B5EF4-FFF2-40B4-BE49-F238E27FC236}">
              <a16:creationId xmlns="" xmlns:a16="http://schemas.microsoft.com/office/drawing/2014/main" id="{00000000-0008-0000-0000-0000ED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86" name="Text Box 394744">
          <a:extLst>
            <a:ext uri="{FF2B5EF4-FFF2-40B4-BE49-F238E27FC236}">
              <a16:creationId xmlns="" xmlns:a16="http://schemas.microsoft.com/office/drawing/2014/main" id="{00000000-0008-0000-0000-0000EE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87" name="Text Box 394360">
          <a:extLst>
            <a:ext uri="{FF2B5EF4-FFF2-40B4-BE49-F238E27FC236}">
              <a16:creationId xmlns="" xmlns:a16="http://schemas.microsoft.com/office/drawing/2014/main" id="{00000000-0008-0000-0000-0000EF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88" name="Text Box 394744">
          <a:extLst>
            <a:ext uri="{FF2B5EF4-FFF2-40B4-BE49-F238E27FC236}">
              <a16:creationId xmlns="" xmlns:a16="http://schemas.microsoft.com/office/drawing/2014/main" id="{00000000-0008-0000-0000-0000F0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89" name="Text Box 394360">
          <a:extLst>
            <a:ext uri="{FF2B5EF4-FFF2-40B4-BE49-F238E27FC236}">
              <a16:creationId xmlns="" xmlns:a16="http://schemas.microsoft.com/office/drawing/2014/main" id="{00000000-0008-0000-0000-0000F1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90" name="Text Box 394744">
          <a:extLst>
            <a:ext uri="{FF2B5EF4-FFF2-40B4-BE49-F238E27FC236}">
              <a16:creationId xmlns="" xmlns:a16="http://schemas.microsoft.com/office/drawing/2014/main" id="{00000000-0008-0000-0000-0000F2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91" name="Text Box 394360">
          <a:extLst>
            <a:ext uri="{FF2B5EF4-FFF2-40B4-BE49-F238E27FC236}">
              <a16:creationId xmlns="" xmlns:a16="http://schemas.microsoft.com/office/drawing/2014/main" id="{00000000-0008-0000-0000-0000F3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92" name="Text Box 394744">
          <a:extLst>
            <a:ext uri="{FF2B5EF4-FFF2-40B4-BE49-F238E27FC236}">
              <a16:creationId xmlns="" xmlns:a16="http://schemas.microsoft.com/office/drawing/2014/main" id="{00000000-0008-0000-0000-0000F4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93" name="Text Box 394360">
          <a:extLst>
            <a:ext uri="{FF2B5EF4-FFF2-40B4-BE49-F238E27FC236}">
              <a16:creationId xmlns="" xmlns:a16="http://schemas.microsoft.com/office/drawing/2014/main" id="{00000000-0008-0000-0000-0000F5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094" name="Text Box 394744">
          <a:extLst>
            <a:ext uri="{FF2B5EF4-FFF2-40B4-BE49-F238E27FC236}">
              <a16:creationId xmlns="" xmlns:a16="http://schemas.microsoft.com/office/drawing/2014/main" id="{00000000-0008-0000-0000-0000F6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95" name="Text Box 394360">
          <a:extLst>
            <a:ext uri="{FF2B5EF4-FFF2-40B4-BE49-F238E27FC236}">
              <a16:creationId xmlns="" xmlns:a16="http://schemas.microsoft.com/office/drawing/2014/main" id="{00000000-0008-0000-0000-0000F7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96" name="Text Box 394744">
          <a:extLst>
            <a:ext uri="{FF2B5EF4-FFF2-40B4-BE49-F238E27FC236}">
              <a16:creationId xmlns="" xmlns:a16="http://schemas.microsoft.com/office/drawing/2014/main" id="{00000000-0008-0000-0000-0000F8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97" name="Text Box 394360">
          <a:extLst>
            <a:ext uri="{FF2B5EF4-FFF2-40B4-BE49-F238E27FC236}">
              <a16:creationId xmlns="" xmlns:a16="http://schemas.microsoft.com/office/drawing/2014/main" id="{00000000-0008-0000-0000-0000F9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98" name="Text Box 394744">
          <a:extLst>
            <a:ext uri="{FF2B5EF4-FFF2-40B4-BE49-F238E27FC236}">
              <a16:creationId xmlns="" xmlns:a16="http://schemas.microsoft.com/office/drawing/2014/main" id="{00000000-0008-0000-0000-0000FA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099" name="Text Box 394360">
          <a:extLst>
            <a:ext uri="{FF2B5EF4-FFF2-40B4-BE49-F238E27FC236}">
              <a16:creationId xmlns="" xmlns:a16="http://schemas.microsoft.com/office/drawing/2014/main" id="{00000000-0008-0000-0000-0000FB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00" name="Text Box 394744">
          <a:extLst>
            <a:ext uri="{FF2B5EF4-FFF2-40B4-BE49-F238E27FC236}">
              <a16:creationId xmlns="" xmlns:a16="http://schemas.microsoft.com/office/drawing/2014/main" id="{00000000-0008-0000-0000-0000FC0A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01" name="Text Box 394360">
          <a:extLst>
            <a:ext uri="{FF2B5EF4-FFF2-40B4-BE49-F238E27FC236}">
              <a16:creationId xmlns="" xmlns:a16="http://schemas.microsoft.com/office/drawing/2014/main" id="{00000000-0008-0000-0000-0000FD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02" name="Text Box 394744">
          <a:extLst>
            <a:ext uri="{FF2B5EF4-FFF2-40B4-BE49-F238E27FC236}">
              <a16:creationId xmlns="" xmlns:a16="http://schemas.microsoft.com/office/drawing/2014/main" id="{00000000-0008-0000-0000-0000FE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03" name="Text Box 394360">
          <a:extLst>
            <a:ext uri="{FF2B5EF4-FFF2-40B4-BE49-F238E27FC236}">
              <a16:creationId xmlns="" xmlns:a16="http://schemas.microsoft.com/office/drawing/2014/main" id="{00000000-0008-0000-0000-0000FF0A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04" name="Text Box 394744">
          <a:extLst>
            <a:ext uri="{FF2B5EF4-FFF2-40B4-BE49-F238E27FC236}">
              <a16:creationId xmlns="" xmlns:a16="http://schemas.microsoft.com/office/drawing/2014/main" id="{00000000-0008-0000-0000-000000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05" name="Text Box 394360">
          <a:extLst>
            <a:ext uri="{FF2B5EF4-FFF2-40B4-BE49-F238E27FC236}">
              <a16:creationId xmlns="" xmlns:a16="http://schemas.microsoft.com/office/drawing/2014/main" id="{00000000-0008-0000-0000-000001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06" name="Text Box 394744">
          <a:extLst>
            <a:ext uri="{FF2B5EF4-FFF2-40B4-BE49-F238E27FC236}">
              <a16:creationId xmlns="" xmlns:a16="http://schemas.microsoft.com/office/drawing/2014/main" id="{00000000-0008-0000-0000-000002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07" name="Text Box 394360">
          <a:extLst>
            <a:ext uri="{FF2B5EF4-FFF2-40B4-BE49-F238E27FC236}">
              <a16:creationId xmlns="" xmlns:a16="http://schemas.microsoft.com/office/drawing/2014/main" id="{00000000-0008-0000-0000-000003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08" name="Text Box 394744">
          <a:extLst>
            <a:ext uri="{FF2B5EF4-FFF2-40B4-BE49-F238E27FC236}">
              <a16:creationId xmlns="" xmlns:a16="http://schemas.microsoft.com/office/drawing/2014/main" id="{00000000-0008-0000-0000-000004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09" name="Text Box 394360">
          <a:extLst>
            <a:ext uri="{FF2B5EF4-FFF2-40B4-BE49-F238E27FC236}">
              <a16:creationId xmlns="" xmlns:a16="http://schemas.microsoft.com/office/drawing/2014/main" id="{00000000-0008-0000-0000-000005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10" name="Text Box 394744">
          <a:extLst>
            <a:ext uri="{FF2B5EF4-FFF2-40B4-BE49-F238E27FC236}">
              <a16:creationId xmlns="" xmlns:a16="http://schemas.microsoft.com/office/drawing/2014/main" id="{00000000-0008-0000-0000-000006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11" name="Text Box 394360">
          <a:extLst>
            <a:ext uri="{FF2B5EF4-FFF2-40B4-BE49-F238E27FC236}">
              <a16:creationId xmlns="" xmlns:a16="http://schemas.microsoft.com/office/drawing/2014/main" id="{00000000-0008-0000-0000-000007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12" name="Text Box 394744">
          <a:extLst>
            <a:ext uri="{FF2B5EF4-FFF2-40B4-BE49-F238E27FC236}">
              <a16:creationId xmlns="" xmlns:a16="http://schemas.microsoft.com/office/drawing/2014/main" id="{00000000-0008-0000-0000-000008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13" name="Text Box 394360">
          <a:extLst>
            <a:ext uri="{FF2B5EF4-FFF2-40B4-BE49-F238E27FC236}">
              <a16:creationId xmlns="" xmlns:a16="http://schemas.microsoft.com/office/drawing/2014/main" id="{00000000-0008-0000-0000-000009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14" name="Text Box 394744">
          <a:extLst>
            <a:ext uri="{FF2B5EF4-FFF2-40B4-BE49-F238E27FC236}">
              <a16:creationId xmlns="" xmlns:a16="http://schemas.microsoft.com/office/drawing/2014/main" id="{00000000-0008-0000-0000-00000A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15" name="Text Box 394360">
          <a:extLst>
            <a:ext uri="{FF2B5EF4-FFF2-40B4-BE49-F238E27FC236}">
              <a16:creationId xmlns="" xmlns:a16="http://schemas.microsoft.com/office/drawing/2014/main" id="{00000000-0008-0000-0000-00000B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16" name="Text Box 394744">
          <a:extLst>
            <a:ext uri="{FF2B5EF4-FFF2-40B4-BE49-F238E27FC236}">
              <a16:creationId xmlns="" xmlns:a16="http://schemas.microsoft.com/office/drawing/2014/main" id="{00000000-0008-0000-0000-00000C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17" name="Text Box 394360">
          <a:extLst>
            <a:ext uri="{FF2B5EF4-FFF2-40B4-BE49-F238E27FC236}">
              <a16:creationId xmlns="" xmlns:a16="http://schemas.microsoft.com/office/drawing/2014/main" id="{00000000-0008-0000-0000-00000D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18" name="Text Box 394744">
          <a:extLst>
            <a:ext uri="{FF2B5EF4-FFF2-40B4-BE49-F238E27FC236}">
              <a16:creationId xmlns="" xmlns:a16="http://schemas.microsoft.com/office/drawing/2014/main" id="{00000000-0008-0000-0000-00000E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19" name="Text Box 394360">
          <a:extLst>
            <a:ext uri="{FF2B5EF4-FFF2-40B4-BE49-F238E27FC236}">
              <a16:creationId xmlns="" xmlns:a16="http://schemas.microsoft.com/office/drawing/2014/main" id="{00000000-0008-0000-0000-00000F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20" name="Text Box 394744">
          <a:extLst>
            <a:ext uri="{FF2B5EF4-FFF2-40B4-BE49-F238E27FC236}">
              <a16:creationId xmlns="" xmlns:a16="http://schemas.microsoft.com/office/drawing/2014/main" id="{00000000-0008-0000-0000-000010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21" name="Text Box 394360">
          <a:extLst>
            <a:ext uri="{FF2B5EF4-FFF2-40B4-BE49-F238E27FC236}">
              <a16:creationId xmlns="" xmlns:a16="http://schemas.microsoft.com/office/drawing/2014/main" id="{00000000-0008-0000-0000-000011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22" name="Text Box 394744">
          <a:extLst>
            <a:ext uri="{FF2B5EF4-FFF2-40B4-BE49-F238E27FC236}">
              <a16:creationId xmlns="" xmlns:a16="http://schemas.microsoft.com/office/drawing/2014/main" id="{00000000-0008-0000-0000-000012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23" name="Text Box 394360">
          <a:extLst>
            <a:ext uri="{FF2B5EF4-FFF2-40B4-BE49-F238E27FC236}">
              <a16:creationId xmlns="" xmlns:a16="http://schemas.microsoft.com/office/drawing/2014/main" id="{00000000-0008-0000-0000-000013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24" name="Text Box 394744">
          <a:extLst>
            <a:ext uri="{FF2B5EF4-FFF2-40B4-BE49-F238E27FC236}">
              <a16:creationId xmlns="" xmlns:a16="http://schemas.microsoft.com/office/drawing/2014/main" id="{00000000-0008-0000-0000-000014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25" name="Text Box 394360">
          <a:extLst>
            <a:ext uri="{FF2B5EF4-FFF2-40B4-BE49-F238E27FC236}">
              <a16:creationId xmlns="" xmlns:a16="http://schemas.microsoft.com/office/drawing/2014/main" id="{00000000-0008-0000-0000-000015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26" name="Text Box 394744">
          <a:extLst>
            <a:ext uri="{FF2B5EF4-FFF2-40B4-BE49-F238E27FC236}">
              <a16:creationId xmlns="" xmlns:a16="http://schemas.microsoft.com/office/drawing/2014/main" id="{00000000-0008-0000-0000-000016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27" name="Text Box 394360">
          <a:extLst>
            <a:ext uri="{FF2B5EF4-FFF2-40B4-BE49-F238E27FC236}">
              <a16:creationId xmlns="" xmlns:a16="http://schemas.microsoft.com/office/drawing/2014/main" id="{00000000-0008-0000-0000-000017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28" name="Text Box 394744">
          <a:extLst>
            <a:ext uri="{FF2B5EF4-FFF2-40B4-BE49-F238E27FC236}">
              <a16:creationId xmlns="" xmlns:a16="http://schemas.microsoft.com/office/drawing/2014/main" id="{00000000-0008-0000-0000-000018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29" name="Text Box 394360">
          <a:extLst>
            <a:ext uri="{FF2B5EF4-FFF2-40B4-BE49-F238E27FC236}">
              <a16:creationId xmlns="" xmlns:a16="http://schemas.microsoft.com/office/drawing/2014/main" id="{00000000-0008-0000-0000-000019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30" name="Text Box 394744">
          <a:extLst>
            <a:ext uri="{FF2B5EF4-FFF2-40B4-BE49-F238E27FC236}">
              <a16:creationId xmlns="" xmlns:a16="http://schemas.microsoft.com/office/drawing/2014/main" id="{00000000-0008-0000-0000-00001A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31" name="Text Box 394360">
          <a:extLst>
            <a:ext uri="{FF2B5EF4-FFF2-40B4-BE49-F238E27FC236}">
              <a16:creationId xmlns="" xmlns:a16="http://schemas.microsoft.com/office/drawing/2014/main" id="{00000000-0008-0000-0000-00001B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32" name="Text Box 394744">
          <a:extLst>
            <a:ext uri="{FF2B5EF4-FFF2-40B4-BE49-F238E27FC236}">
              <a16:creationId xmlns="" xmlns:a16="http://schemas.microsoft.com/office/drawing/2014/main" id="{00000000-0008-0000-0000-00001C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33" name="Text Box 394360">
          <a:extLst>
            <a:ext uri="{FF2B5EF4-FFF2-40B4-BE49-F238E27FC236}">
              <a16:creationId xmlns="" xmlns:a16="http://schemas.microsoft.com/office/drawing/2014/main" id="{00000000-0008-0000-0000-00001D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34" name="Text Box 394744">
          <a:extLst>
            <a:ext uri="{FF2B5EF4-FFF2-40B4-BE49-F238E27FC236}">
              <a16:creationId xmlns="" xmlns:a16="http://schemas.microsoft.com/office/drawing/2014/main" id="{00000000-0008-0000-0000-00001E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35" name="Text Box 394360">
          <a:extLst>
            <a:ext uri="{FF2B5EF4-FFF2-40B4-BE49-F238E27FC236}">
              <a16:creationId xmlns="" xmlns:a16="http://schemas.microsoft.com/office/drawing/2014/main" id="{00000000-0008-0000-0000-00001F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36" name="Text Box 394744">
          <a:extLst>
            <a:ext uri="{FF2B5EF4-FFF2-40B4-BE49-F238E27FC236}">
              <a16:creationId xmlns="" xmlns:a16="http://schemas.microsoft.com/office/drawing/2014/main" id="{00000000-0008-0000-0000-000020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37" name="Text Box 394360">
          <a:extLst>
            <a:ext uri="{FF2B5EF4-FFF2-40B4-BE49-F238E27FC236}">
              <a16:creationId xmlns="" xmlns:a16="http://schemas.microsoft.com/office/drawing/2014/main" id="{00000000-0008-0000-0000-000021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38" name="Text Box 394744">
          <a:extLst>
            <a:ext uri="{FF2B5EF4-FFF2-40B4-BE49-F238E27FC236}">
              <a16:creationId xmlns="" xmlns:a16="http://schemas.microsoft.com/office/drawing/2014/main" id="{00000000-0008-0000-0000-000022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39" name="Text Box 394360">
          <a:extLst>
            <a:ext uri="{FF2B5EF4-FFF2-40B4-BE49-F238E27FC236}">
              <a16:creationId xmlns="" xmlns:a16="http://schemas.microsoft.com/office/drawing/2014/main" id="{00000000-0008-0000-0000-000023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40" name="Text Box 394744">
          <a:extLst>
            <a:ext uri="{FF2B5EF4-FFF2-40B4-BE49-F238E27FC236}">
              <a16:creationId xmlns="" xmlns:a16="http://schemas.microsoft.com/office/drawing/2014/main" id="{00000000-0008-0000-0000-000024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41" name="Text Box 394360">
          <a:extLst>
            <a:ext uri="{FF2B5EF4-FFF2-40B4-BE49-F238E27FC236}">
              <a16:creationId xmlns="" xmlns:a16="http://schemas.microsoft.com/office/drawing/2014/main" id="{00000000-0008-0000-0000-000025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42" name="Text Box 394744">
          <a:extLst>
            <a:ext uri="{FF2B5EF4-FFF2-40B4-BE49-F238E27FC236}">
              <a16:creationId xmlns="" xmlns:a16="http://schemas.microsoft.com/office/drawing/2014/main" id="{00000000-0008-0000-0000-000026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143" name="Text Box 394360">
          <a:extLst>
            <a:ext uri="{FF2B5EF4-FFF2-40B4-BE49-F238E27FC236}">
              <a16:creationId xmlns="" xmlns:a16="http://schemas.microsoft.com/office/drawing/2014/main" id="{00000000-0008-0000-0000-0000270B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144" name="Text Box 394744">
          <a:extLst>
            <a:ext uri="{FF2B5EF4-FFF2-40B4-BE49-F238E27FC236}">
              <a16:creationId xmlns="" xmlns:a16="http://schemas.microsoft.com/office/drawing/2014/main" id="{00000000-0008-0000-0000-0000280B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145" name="Text Box 394360">
          <a:extLst>
            <a:ext uri="{FF2B5EF4-FFF2-40B4-BE49-F238E27FC236}">
              <a16:creationId xmlns="" xmlns:a16="http://schemas.microsoft.com/office/drawing/2014/main" id="{00000000-0008-0000-0000-0000290B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146" name="Text Box 394744">
          <a:extLst>
            <a:ext uri="{FF2B5EF4-FFF2-40B4-BE49-F238E27FC236}">
              <a16:creationId xmlns="" xmlns:a16="http://schemas.microsoft.com/office/drawing/2014/main" id="{00000000-0008-0000-0000-00002A0B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147" name="Text Box 394360">
          <a:extLst>
            <a:ext uri="{FF2B5EF4-FFF2-40B4-BE49-F238E27FC236}">
              <a16:creationId xmlns="" xmlns:a16="http://schemas.microsoft.com/office/drawing/2014/main" id="{00000000-0008-0000-0000-00002B0B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148" name="Text Box 394744">
          <a:extLst>
            <a:ext uri="{FF2B5EF4-FFF2-40B4-BE49-F238E27FC236}">
              <a16:creationId xmlns="" xmlns:a16="http://schemas.microsoft.com/office/drawing/2014/main" id="{00000000-0008-0000-0000-00002C0B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49" name="Text Box 394360">
          <a:extLst>
            <a:ext uri="{FF2B5EF4-FFF2-40B4-BE49-F238E27FC236}">
              <a16:creationId xmlns="" xmlns:a16="http://schemas.microsoft.com/office/drawing/2014/main" id="{00000000-0008-0000-0000-00002D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50" name="Text Box 394744">
          <a:extLst>
            <a:ext uri="{FF2B5EF4-FFF2-40B4-BE49-F238E27FC236}">
              <a16:creationId xmlns="" xmlns:a16="http://schemas.microsoft.com/office/drawing/2014/main" id="{00000000-0008-0000-0000-00002E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51" name="Text Box 394360">
          <a:extLst>
            <a:ext uri="{FF2B5EF4-FFF2-40B4-BE49-F238E27FC236}">
              <a16:creationId xmlns="" xmlns:a16="http://schemas.microsoft.com/office/drawing/2014/main" id="{00000000-0008-0000-0000-00002F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52" name="Text Box 394744">
          <a:extLst>
            <a:ext uri="{FF2B5EF4-FFF2-40B4-BE49-F238E27FC236}">
              <a16:creationId xmlns="" xmlns:a16="http://schemas.microsoft.com/office/drawing/2014/main" id="{00000000-0008-0000-0000-000030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53" name="Text Box 394360">
          <a:extLst>
            <a:ext uri="{FF2B5EF4-FFF2-40B4-BE49-F238E27FC236}">
              <a16:creationId xmlns="" xmlns:a16="http://schemas.microsoft.com/office/drawing/2014/main" id="{00000000-0008-0000-0000-000031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54" name="Text Box 394744">
          <a:extLst>
            <a:ext uri="{FF2B5EF4-FFF2-40B4-BE49-F238E27FC236}">
              <a16:creationId xmlns="" xmlns:a16="http://schemas.microsoft.com/office/drawing/2014/main" id="{00000000-0008-0000-0000-000032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55" name="Text Box 394360">
          <a:extLst>
            <a:ext uri="{FF2B5EF4-FFF2-40B4-BE49-F238E27FC236}">
              <a16:creationId xmlns="" xmlns:a16="http://schemas.microsoft.com/office/drawing/2014/main" id="{00000000-0008-0000-0000-000033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56" name="Text Box 394744">
          <a:extLst>
            <a:ext uri="{FF2B5EF4-FFF2-40B4-BE49-F238E27FC236}">
              <a16:creationId xmlns="" xmlns:a16="http://schemas.microsoft.com/office/drawing/2014/main" id="{00000000-0008-0000-0000-000034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57" name="Text Box 394360">
          <a:extLst>
            <a:ext uri="{FF2B5EF4-FFF2-40B4-BE49-F238E27FC236}">
              <a16:creationId xmlns="" xmlns:a16="http://schemas.microsoft.com/office/drawing/2014/main" id="{00000000-0008-0000-0000-000035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58" name="Text Box 394744">
          <a:extLst>
            <a:ext uri="{FF2B5EF4-FFF2-40B4-BE49-F238E27FC236}">
              <a16:creationId xmlns="" xmlns:a16="http://schemas.microsoft.com/office/drawing/2014/main" id="{00000000-0008-0000-0000-000036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59" name="Text Box 394360">
          <a:extLst>
            <a:ext uri="{FF2B5EF4-FFF2-40B4-BE49-F238E27FC236}">
              <a16:creationId xmlns="" xmlns:a16="http://schemas.microsoft.com/office/drawing/2014/main" id="{00000000-0008-0000-0000-000037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60" name="Text Box 394744">
          <a:extLst>
            <a:ext uri="{FF2B5EF4-FFF2-40B4-BE49-F238E27FC236}">
              <a16:creationId xmlns="" xmlns:a16="http://schemas.microsoft.com/office/drawing/2014/main" id="{00000000-0008-0000-0000-000038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61" name="Text Box 394360">
          <a:extLst>
            <a:ext uri="{FF2B5EF4-FFF2-40B4-BE49-F238E27FC236}">
              <a16:creationId xmlns="" xmlns:a16="http://schemas.microsoft.com/office/drawing/2014/main" id="{00000000-0008-0000-0000-000039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62" name="Text Box 394744">
          <a:extLst>
            <a:ext uri="{FF2B5EF4-FFF2-40B4-BE49-F238E27FC236}">
              <a16:creationId xmlns="" xmlns:a16="http://schemas.microsoft.com/office/drawing/2014/main" id="{00000000-0008-0000-0000-00003A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63" name="Text Box 394360">
          <a:extLst>
            <a:ext uri="{FF2B5EF4-FFF2-40B4-BE49-F238E27FC236}">
              <a16:creationId xmlns="" xmlns:a16="http://schemas.microsoft.com/office/drawing/2014/main" id="{00000000-0008-0000-0000-00003B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64" name="Text Box 394744">
          <a:extLst>
            <a:ext uri="{FF2B5EF4-FFF2-40B4-BE49-F238E27FC236}">
              <a16:creationId xmlns="" xmlns:a16="http://schemas.microsoft.com/office/drawing/2014/main" id="{00000000-0008-0000-0000-00003C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65" name="Text Box 394360">
          <a:extLst>
            <a:ext uri="{FF2B5EF4-FFF2-40B4-BE49-F238E27FC236}">
              <a16:creationId xmlns="" xmlns:a16="http://schemas.microsoft.com/office/drawing/2014/main" id="{00000000-0008-0000-0000-00003D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66" name="Text Box 394744">
          <a:extLst>
            <a:ext uri="{FF2B5EF4-FFF2-40B4-BE49-F238E27FC236}">
              <a16:creationId xmlns="" xmlns:a16="http://schemas.microsoft.com/office/drawing/2014/main" id="{00000000-0008-0000-0000-00003E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67" name="Text Box 394360">
          <a:extLst>
            <a:ext uri="{FF2B5EF4-FFF2-40B4-BE49-F238E27FC236}">
              <a16:creationId xmlns="" xmlns:a16="http://schemas.microsoft.com/office/drawing/2014/main" id="{00000000-0008-0000-0000-00003F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68" name="Text Box 394744">
          <a:extLst>
            <a:ext uri="{FF2B5EF4-FFF2-40B4-BE49-F238E27FC236}">
              <a16:creationId xmlns="" xmlns:a16="http://schemas.microsoft.com/office/drawing/2014/main" id="{00000000-0008-0000-0000-000040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69" name="Text Box 394360">
          <a:extLst>
            <a:ext uri="{FF2B5EF4-FFF2-40B4-BE49-F238E27FC236}">
              <a16:creationId xmlns="" xmlns:a16="http://schemas.microsoft.com/office/drawing/2014/main" id="{00000000-0008-0000-0000-000041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70" name="Text Box 394744">
          <a:extLst>
            <a:ext uri="{FF2B5EF4-FFF2-40B4-BE49-F238E27FC236}">
              <a16:creationId xmlns="" xmlns:a16="http://schemas.microsoft.com/office/drawing/2014/main" id="{00000000-0008-0000-0000-000042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71" name="Text Box 394360">
          <a:extLst>
            <a:ext uri="{FF2B5EF4-FFF2-40B4-BE49-F238E27FC236}">
              <a16:creationId xmlns="" xmlns:a16="http://schemas.microsoft.com/office/drawing/2014/main" id="{00000000-0008-0000-0000-000043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72" name="Text Box 394744">
          <a:extLst>
            <a:ext uri="{FF2B5EF4-FFF2-40B4-BE49-F238E27FC236}">
              <a16:creationId xmlns="" xmlns:a16="http://schemas.microsoft.com/office/drawing/2014/main" id="{00000000-0008-0000-0000-000044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73" name="Text Box 394360">
          <a:extLst>
            <a:ext uri="{FF2B5EF4-FFF2-40B4-BE49-F238E27FC236}">
              <a16:creationId xmlns="" xmlns:a16="http://schemas.microsoft.com/office/drawing/2014/main" id="{00000000-0008-0000-0000-000045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74" name="Text Box 394744">
          <a:extLst>
            <a:ext uri="{FF2B5EF4-FFF2-40B4-BE49-F238E27FC236}">
              <a16:creationId xmlns="" xmlns:a16="http://schemas.microsoft.com/office/drawing/2014/main" id="{00000000-0008-0000-0000-000046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75" name="Text Box 394360">
          <a:extLst>
            <a:ext uri="{FF2B5EF4-FFF2-40B4-BE49-F238E27FC236}">
              <a16:creationId xmlns="" xmlns:a16="http://schemas.microsoft.com/office/drawing/2014/main" id="{00000000-0008-0000-0000-000047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76" name="Text Box 394744">
          <a:extLst>
            <a:ext uri="{FF2B5EF4-FFF2-40B4-BE49-F238E27FC236}">
              <a16:creationId xmlns="" xmlns:a16="http://schemas.microsoft.com/office/drawing/2014/main" id="{00000000-0008-0000-0000-000048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77" name="Text Box 394360">
          <a:extLst>
            <a:ext uri="{FF2B5EF4-FFF2-40B4-BE49-F238E27FC236}">
              <a16:creationId xmlns="" xmlns:a16="http://schemas.microsoft.com/office/drawing/2014/main" id="{00000000-0008-0000-0000-000049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78" name="Text Box 394744">
          <a:extLst>
            <a:ext uri="{FF2B5EF4-FFF2-40B4-BE49-F238E27FC236}">
              <a16:creationId xmlns="" xmlns:a16="http://schemas.microsoft.com/office/drawing/2014/main" id="{00000000-0008-0000-0000-00004A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79" name="Text Box 394360">
          <a:extLst>
            <a:ext uri="{FF2B5EF4-FFF2-40B4-BE49-F238E27FC236}">
              <a16:creationId xmlns="" xmlns:a16="http://schemas.microsoft.com/office/drawing/2014/main" id="{00000000-0008-0000-0000-00004B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80" name="Text Box 394744">
          <a:extLst>
            <a:ext uri="{FF2B5EF4-FFF2-40B4-BE49-F238E27FC236}">
              <a16:creationId xmlns="" xmlns:a16="http://schemas.microsoft.com/office/drawing/2014/main" id="{00000000-0008-0000-0000-00004C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81" name="Text Box 394360">
          <a:extLst>
            <a:ext uri="{FF2B5EF4-FFF2-40B4-BE49-F238E27FC236}">
              <a16:creationId xmlns="" xmlns:a16="http://schemas.microsoft.com/office/drawing/2014/main" id="{00000000-0008-0000-0000-00004D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82" name="Text Box 394744">
          <a:extLst>
            <a:ext uri="{FF2B5EF4-FFF2-40B4-BE49-F238E27FC236}">
              <a16:creationId xmlns="" xmlns:a16="http://schemas.microsoft.com/office/drawing/2014/main" id="{00000000-0008-0000-0000-00004E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83" name="Text Box 394360">
          <a:extLst>
            <a:ext uri="{FF2B5EF4-FFF2-40B4-BE49-F238E27FC236}">
              <a16:creationId xmlns="" xmlns:a16="http://schemas.microsoft.com/office/drawing/2014/main" id="{00000000-0008-0000-0000-00004F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84" name="Text Box 394744">
          <a:extLst>
            <a:ext uri="{FF2B5EF4-FFF2-40B4-BE49-F238E27FC236}">
              <a16:creationId xmlns="" xmlns:a16="http://schemas.microsoft.com/office/drawing/2014/main" id="{00000000-0008-0000-0000-000050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85" name="Text Box 394360">
          <a:extLst>
            <a:ext uri="{FF2B5EF4-FFF2-40B4-BE49-F238E27FC236}">
              <a16:creationId xmlns="" xmlns:a16="http://schemas.microsoft.com/office/drawing/2014/main" id="{00000000-0008-0000-0000-000051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86" name="Text Box 394744">
          <a:extLst>
            <a:ext uri="{FF2B5EF4-FFF2-40B4-BE49-F238E27FC236}">
              <a16:creationId xmlns="" xmlns:a16="http://schemas.microsoft.com/office/drawing/2014/main" id="{00000000-0008-0000-0000-000052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87" name="Text Box 394360">
          <a:extLst>
            <a:ext uri="{FF2B5EF4-FFF2-40B4-BE49-F238E27FC236}">
              <a16:creationId xmlns="" xmlns:a16="http://schemas.microsoft.com/office/drawing/2014/main" id="{00000000-0008-0000-0000-000053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88" name="Text Box 394744">
          <a:extLst>
            <a:ext uri="{FF2B5EF4-FFF2-40B4-BE49-F238E27FC236}">
              <a16:creationId xmlns="" xmlns:a16="http://schemas.microsoft.com/office/drawing/2014/main" id="{00000000-0008-0000-0000-000054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89" name="Text Box 394360">
          <a:extLst>
            <a:ext uri="{FF2B5EF4-FFF2-40B4-BE49-F238E27FC236}">
              <a16:creationId xmlns="" xmlns:a16="http://schemas.microsoft.com/office/drawing/2014/main" id="{00000000-0008-0000-0000-000055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90" name="Text Box 394744">
          <a:extLst>
            <a:ext uri="{FF2B5EF4-FFF2-40B4-BE49-F238E27FC236}">
              <a16:creationId xmlns="" xmlns:a16="http://schemas.microsoft.com/office/drawing/2014/main" id="{00000000-0008-0000-0000-000056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91" name="Text Box 394360">
          <a:extLst>
            <a:ext uri="{FF2B5EF4-FFF2-40B4-BE49-F238E27FC236}">
              <a16:creationId xmlns="" xmlns:a16="http://schemas.microsoft.com/office/drawing/2014/main" id="{00000000-0008-0000-0000-000057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92" name="Text Box 394744">
          <a:extLst>
            <a:ext uri="{FF2B5EF4-FFF2-40B4-BE49-F238E27FC236}">
              <a16:creationId xmlns="" xmlns:a16="http://schemas.microsoft.com/office/drawing/2014/main" id="{00000000-0008-0000-0000-000058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93" name="Text Box 394360">
          <a:extLst>
            <a:ext uri="{FF2B5EF4-FFF2-40B4-BE49-F238E27FC236}">
              <a16:creationId xmlns="" xmlns:a16="http://schemas.microsoft.com/office/drawing/2014/main" id="{00000000-0008-0000-0000-000059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94" name="Text Box 394744">
          <a:extLst>
            <a:ext uri="{FF2B5EF4-FFF2-40B4-BE49-F238E27FC236}">
              <a16:creationId xmlns="" xmlns:a16="http://schemas.microsoft.com/office/drawing/2014/main" id="{00000000-0008-0000-0000-00005A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95" name="Text Box 394360">
          <a:extLst>
            <a:ext uri="{FF2B5EF4-FFF2-40B4-BE49-F238E27FC236}">
              <a16:creationId xmlns="" xmlns:a16="http://schemas.microsoft.com/office/drawing/2014/main" id="{00000000-0008-0000-0000-00005B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196" name="Text Box 394744">
          <a:extLst>
            <a:ext uri="{FF2B5EF4-FFF2-40B4-BE49-F238E27FC236}">
              <a16:creationId xmlns="" xmlns:a16="http://schemas.microsoft.com/office/drawing/2014/main" id="{00000000-0008-0000-0000-00005C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97" name="Text Box 394360">
          <a:extLst>
            <a:ext uri="{FF2B5EF4-FFF2-40B4-BE49-F238E27FC236}">
              <a16:creationId xmlns="" xmlns:a16="http://schemas.microsoft.com/office/drawing/2014/main" id="{00000000-0008-0000-0000-00005D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98" name="Text Box 394744">
          <a:extLst>
            <a:ext uri="{FF2B5EF4-FFF2-40B4-BE49-F238E27FC236}">
              <a16:creationId xmlns="" xmlns:a16="http://schemas.microsoft.com/office/drawing/2014/main" id="{00000000-0008-0000-0000-00005E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199" name="Text Box 394360">
          <a:extLst>
            <a:ext uri="{FF2B5EF4-FFF2-40B4-BE49-F238E27FC236}">
              <a16:creationId xmlns="" xmlns:a16="http://schemas.microsoft.com/office/drawing/2014/main" id="{00000000-0008-0000-0000-00005F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00" name="Text Box 394744">
          <a:extLst>
            <a:ext uri="{FF2B5EF4-FFF2-40B4-BE49-F238E27FC236}">
              <a16:creationId xmlns="" xmlns:a16="http://schemas.microsoft.com/office/drawing/2014/main" id="{00000000-0008-0000-0000-000060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01" name="Text Box 394360">
          <a:extLst>
            <a:ext uri="{FF2B5EF4-FFF2-40B4-BE49-F238E27FC236}">
              <a16:creationId xmlns="" xmlns:a16="http://schemas.microsoft.com/office/drawing/2014/main" id="{00000000-0008-0000-0000-000061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02" name="Text Box 394744">
          <a:extLst>
            <a:ext uri="{FF2B5EF4-FFF2-40B4-BE49-F238E27FC236}">
              <a16:creationId xmlns="" xmlns:a16="http://schemas.microsoft.com/office/drawing/2014/main" id="{00000000-0008-0000-0000-000062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03" name="Text Box 394360">
          <a:extLst>
            <a:ext uri="{FF2B5EF4-FFF2-40B4-BE49-F238E27FC236}">
              <a16:creationId xmlns="" xmlns:a16="http://schemas.microsoft.com/office/drawing/2014/main" id="{00000000-0008-0000-0000-000063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04" name="Text Box 394744">
          <a:extLst>
            <a:ext uri="{FF2B5EF4-FFF2-40B4-BE49-F238E27FC236}">
              <a16:creationId xmlns="" xmlns:a16="http://schemas.microsoft.com/office/drawing/2014/main" id="{00000000-0008-0000-0000-000064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05" name="Text Box 394360">
          <a:extLst>
            <a:ext uri="{FF2B5EF4-FFF2-40B4-BE49-F238E27FC236}">
              <a16:creationId xmlns="" xmlns:a16="http://schemas.microsoft.com/office/drawing/2014/main" id="{00000000-0008-0000-0000-000065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06" name="Text Box 394744">
          <a:extLst>
            <a:ext uri="{FF2B5EF4-FFF2-40B4-BE49-F238E27FC236}">
              <a16:creationId xmlns="" xmlns:a16="http://schemas.microsoft.com/office/drawing/2014/main" id="{00000000-0008-0000-0000-000066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07" name="Text Box 394360">
          <a:extLst>
            <a:ext uri="{FF2B5EF4-FFF2-40B4-BE49-F238E27FC236}">
              <a16:creationId xmlns="" xmlns:a16="http://schemas.microsoft.com/office/drawing/2014/main" id="{00000000-0008-0000-0000-000067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08" name="Text Box 394744">
          <a:extLst>
            <a:ext uri="{FF2B5EF4-FFF2-40B4-BE49-F238E27FC236}">
              <a16:creationId xmlns="" xmlns:a16="http://schemas.microsoft.com/office/drawing/2014/main" id="{00000000-0008-0000-0000-000068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09" name="Text Box 394360">
          <a:extLst>
            <a:ext uri="{FF2B5EF4-FFF2-40B4-BE49-F238E27FC236}">
              <a16:creationId xmlns="" xmlns:a16="http://schemas.microsoft.com/office/drawing/2014/main" id="{00000000-0008-0000-0000-000069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10" name="Text Box 394744">
          <a:extLst>
            <a:ext uri="{FF2B5EF4-FFF2-40B4-BE49-F238E27FC236}">
              <a16:creationId xmlns="" xmlns:a16="http://schemas.microsoft.com/office/drawing/2014/main" id="{00000000-0008-0000-0000-00006A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11" name="Text Box 394360">
          <a:extLst>
            <a:ext uri="{FF2B5EF4-FFF2-40B4-BE49-F238E27FC236}">
              <a16:creationId xmlns="" xmlns:a16="http://schemas.microsoft.com/office/drawing/2014/main" id="{00000000-0008-0000-0000-00006B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12" name="Text Box 394744">
          <a:extLst>
            <a:ext uri="{FF2B5EF4-FFF2-40B4-BE49-F238E27FC236}">
              <a16:creationId xmlns="" xmlns:a16="http://schemas.microsoft.com/office/drawing/2014/main" id="{00000000-0008-0000-0000-00006C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13" name="Text Box 394360">
          <a:extLst>
            <a:ext uri="{FF2B5EF4-FFF2-40B4-BE49-F238E27FC236}">
              <a16:creationId xmlns="" xmlns:a16="http://schemas.microsoft.com/office/drawing/2014/main" id="{00000000-0008-0000-0000-00006D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14" name="Text Box 394744">
          <a:extLst>
            <a:ext uri="{FF2B5EF4-FFF2-40B4-BE49-F238E27FC236}">
              <a16:creationId xmlns="" xmlns:a16="http://schemas.microsoft.com/office/drawing/2014/main" id="{00000000-0008-0000-0000-00006E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15" name="Text Box 394360">
          <a:extLst>
            <a:ext uri="{FF2B5EF4-FFF2-40B4-BE49-F238E27FC236}">
              <a16:creationId xmlns="" xmlns:a16="http://schemas.microsoft.com/office/drawing/2014/main" id="{00000000-0008-0000-0000-00006F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16" name="Text Box 394744">
          <a:extLst>
            <a:ext uri="{FF2B5EF4-FFF2-40B4-BE49-F238E27FC236}">
              <a16:creationId xmlns="" xmlns:a16="http://schemas.microsoft.com/office/drawing/2014/main" id="{00000000-0008-0000-0000-000070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17" name="Text Box 394360">
          <a:extLst>
            <a:ext uri="{FF2B5EF4-FFF2-40B4-BE49-F238E27FC236}">
              <a16:creationId xmlns="" xmlns:a16="http://schemas.microsoft.com/office/drawing/2014/main" id="{00000000-0008-0000-0000-000071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18" name="Text Box 394744">
          <a:extLst>
            <a:ext uri="{FF2B5EF4-FFF2-40B4-BE49-F238E27FC236}">
              <a16:creationId xmlns="" xmlns:a16="http://schemas.microsoft.com/office/drawing/2014/main" id="{00000000-0008-0000-0000-000072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19" name="Text Box 394360">
          <a:extLst>
            <a:ext uri="{FF2B5EF4-FFF2-40B4-BE49-F238E27FC236}">
              <a16:creationId xmlns="" xmlns:a16="http://schemas.microsoft.com/office/drawing/2014/main" id="{00000000-0008-0000-0000-000073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20" name="Text Box 394744">
          <a:extLst>
            <a:ext uri="{FF2B5EF4-FFF2-40B4-BE49-F238E27FC236}">
              <a16:creationId xmlns="" xmlns:a16="http://schemas.microsoft.com/office/drawing/2014/main" id="{00000000-0008-0000-0000-000074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21" name="Text Box 394360">
          <a:extLst>
            <a:ext uri="{FF2B5EF4-FFF2-40B4-BE49-F238E27FC236}">
              <a16:creationId xmlns="" xmlns:a16="http://schemas.microsoft.com/office/drawing/2014/main" id="{00000000-0008-0000-0000-000075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22" name="Text Box 394744">
          <a:extLst>
            <a:ext uri="{FF2B5EF4-FFF2-40B4-BE49-F238E27FC236}">
              <a16:creationId xmlns="" xmlns:a16="http://schemas.microsoft.com/office/drawing/2014/main" id="{00000000-0008-0000-0000-000076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23" name="Text Box 394360">
          <a:extLst>
            <a:ext uri="{FF2B5EF4-FFF2-40B4-BE49-F238E27FC236}">
              <a16:creationId xmlns="" xmlns:a16="http://schemas.microsoft.com/office/drawing/2014/main" id="{00000000-0008-0000-0000-000077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24" name="Text Box 394744">
          <a:extLst>
            <a:ext uri="{FF2B5EF4-FFF2-40B4-BE49-F238E27FC236}">
              <a16:creationId xmlns="" xmlns:a16="http://schemas.microsoft.com/office/drawing/2014/main" id="{00000000-0008-0000-0000-000078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25" name="Text Box 394360">
          <a:extLst>
            <a:ext uri="{FF2B5EF4-FFF2-40B4-BE49-F238E27FC236}">
              <a16:creationId xmlns="" xmlns:a16="http://schemas.microsoft.com/office/drawing/2014/main" id="{00000000-0008-0000-0000-000079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26" name="Text Box 394744">
          <a:extLst>
            <a:ext uri="{FF2B5EF4-FFF2-40B4-BE49-F238E27FC236}">
              <a16:creationId xmlns="" xmlns:a16="http://schemas.microsoft.com/office/drawing/2014/main" id="{00000000-0008-0000-0000-00007A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27" name="Text Box 394360">
          <a:extLst>
            <a:ext uri="{FF2B5EF4-FFF2-40B4-BE49-F238E27FC236}">
              <a16:creationId xmlns="" xmlns:a16="http://schemas.microsoft.com/office/drawing/2014/main" id="{00000000-0008-0000-0000-00007B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28" name="Text Box 394744">
          <a:extLst>
            <a:ext uri="{FF2B5EF4-FFF2-40B4-BE49-F238E27FC236}">
              <a16:creationId xmlns="" xmlns:a16="http://schemas.microsoft.com/office/drawing/2014/main" id="{00000000-0008-0000-0000-00007C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29" name="Text Box 394360">
          <a:extLst>
            <a:ext uri="{FF2B5EF4-FFF2-40B4-BE49-F238E27FC236}">
              <a16:creationId xmlns="" xmlns:a16="http://schemas.microsoft.com/office/drawing/2014/main" id="{00000000-0008-0000-0000-00007D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30" name="Text Box 394744">
          <a:extLst>
            <a:ext uri="{FF2B5EF4-FFF2-40B4-BE49-F238E27FC236}">
              <a16:creationId xmlns="" xmlns:a16="http://schemas.microsoft.com/office/drawing/2014/main" id="{00000000-0008-0000-0000-00007E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31" name="Text Box 394360">
          <a:extLst>
            <a:ext uri="{FF2B5EF4-FFF2-40B4-BE49-F238E27FC236}">
              <a16:creationId xmlns="" xmlns:a16="http://schemas.microsoft.com/office/drawing/2014/main" id="{00000000-0008-0000-0000-00007F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32" name="Text Box 394744">
          <a:extLst>
            <a:ext uri="{FF2B5EF4-FFF2-40B4-BE49-F238E27FC236}">
              <a16:creationId xmlns="" xmlns:a16="http://schemas.microsoft.com/office/drawing/2014/main" id="{00000000-0008-0000-0000-000080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33" name="Text Box 394360">
          <a:extLst>
            <a:ext uri="{FF2B5EF4-FFF2-40B4-BE49-F238E27FC236}">
              <a16:creationId xmlns="" xmlns:a16="http://schemas.microsoft.com/office/drawing/2014/main" id="{00000000-0008-0000-0000-000081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34" name="Text Box 394744">
          <a:extLst>
            <a:ext uri="{FF2B5EF4-FFF2-40B4-BE49-F238E27FC236}">
              <a16:creationId xmlns="" xmlns:a16="http://schemas.microsoft.com/office/drawing/2014/main" id="{00000000-0008-0000-0000-000082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35" name="Text Box 394360">
          <a:extLst>
            <a:ext uri="{FF2B5EF4-FFF2-40B4-BE49-F238E27FC236}">
              <a16:creationId xmlns="" xmlns:a16="http://schemas.microsoft.com/office/drawing/2014/main" id="{00000000-0008-0000-0000-000083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36" name="Text Box 394744">
          <a:extLst>
            <a:ext uri="{FF2B5EF4-FFF2-40B4-BE49-F238E27FC236}">
              <a16:creationId xmlns="" xmlns:a16="http://schemas.microsoft.com/office/drawing/2014/main" id="{00000000-0008-0000-0000-000084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37" name="Text Box 394360">
          <a:extLst>
            <a:ext uri="{FF2B5EF4-FFF2-40B4-BE49-F238E27FC236}">
              <a16:creationId xmlns="" xmlns:a16="http://schemas.microsoft.com/office/drawing/2014/main" id="{00000000-0008-0000-0000-000085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38" name="Text Box 394744">
          <a:extLst>
            <a:ext uri="{FF2B5EF4-FFF2-40B4-BE49-F238E27FC236}">
              <a16:creationId xmlns="" xmlns:a16="http://schemas.microsoft.com/office/drawing/2014/main" id="{00000000-0008-0000-0000-000086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39" name="Text Box 394360">
          <a:extLst>
            <a:ext uri="{FF2B5EF4-FFF2-40B4-BE49-F238E27FC236}">
              <a16:creationId xmlns="" xmlns:a16="http://schemas.microsoft.com/office/drawing/2014/main" id="{00000000-0008-0000-0000-000087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40" name="Text Box 394744">
          <a:extLst>
            <a:ext uri="{FF2B5EF4-FFF2-40B4-BE49-F238E27FC236}">
              <a16:creationId xmlns="" xmlns:a16="http://schemas.microsoft.com/office/drawing/2014/main" id="{00000000-0008-0000-0000-000088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41" name="Text Box 394360">
          <a:extLst>
            <a:ext uri="{FF2B5EF4-FFF2-40B4-BE49-F238E27FC236}">
              <a16:creationId xmlns="" xmlns:a16="http://schemas.microsoft.com/office/drawing/2014/main" id="{00000000-0008-0000-0000-000089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42" name="Text Box 394744">
          <a:extLst>
            <a:ext uri="{FF2B5EF4-FFF2-40B4-BE49-F238E27FC236}">
              <a16:creationId xmlns="" xmlns:a16="http://schemas.microsoft.com/office/drawing/2014/main" id="{00000000-0008-0000-0000-00008A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43" name="Text Box 394360">
          <a:extLst>
            <a:ext uri="{FF2B5EF4-FFF2-40B4-BE49-F238E27FC236}">
              <a16:creationId xmlns="" xmlns:a16="http://schemas.microsoft.com/office/drawing/2014/main" id="{00000000-0008-0000-0000-00008B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44" name="Text Box 394744">
          <a:extLst>
            <a:ext uri="{FF2B5EF4-FFF2-40B4-BE49-F238E27FC236}">
              <a16:creationId xmlns="" xmlns:a16="http://schemas.microsoft.com/office/drawing/2014/main" id="{00000000-0008-0000-0000-00008C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245" name="Text Box 394360">
          <a:extLst>
            <a:ext uri="{FF2B5EF4-FFF2-40B4-BE49-F238E27FC236}">
              <a16:creationId xmlns="" xmlns:a16="http://schemas.microsoft.com/office/drawing/2014/main" id="{00000000-0008-0000-0000-00008D0B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246" name="Text Box 394744">
          <a:extLst>
            <a:ext uri="{FF2B5EF4-FFF2-40B4-BE49-F238E27FC236}">
              <a16:creationId xmlns="" xmlns:a16="http://schemas.microsoft.com/office/drawing/2014/main" id="{00000000-0008-0000-0000-00008E0B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247" name="Text Box 394360">
          <a:extLst>
            <a:ext uri="{FF2B5EF4-FFF2-40B4-BE49-F238E27FC236}">
              <a16:creationId xmlns="" xmlns:a16="http://schemas.microsoft.com/office/drawing/2014/main" id="{00000000-0008-0000-0000-00008F0B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248" name="Text Box 394744">
          <a:extLst>
            <a:ext uri="{FF2B5EF4-FFF2-40B4-BE49-F238E27FC236}">
              <a16:creationId xmlns="" xmlns:a16="http://schemas.microsoft.com/office/drawing/2014/main" id="{00000000-0008-0000-0000-0000900B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249" name="Text Box 394360">
          <a:extLst>
            <a:ext uri="{FF2B5EF4-FFF2-40B4-BE49-F238E27FC236}">
              <a16:creationId xmlns="" xmlns:a16="http://schemas.microsoft.com/office/drawing/2014/main" id="{00000000-0008-0000-0000-0000910B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0"/>
    <xdr:sp macro="" textlink="">
      <xdr:nvSpPr>
        <xdr:cNvPr id="8250" name="Text Box 394744">
          <a:extLst>
            <a:ext uri="{FF2B5EF4-FFF2-40B4-BE49-F238E27FC236}">
              <a16:creationId xmlns="" xmlns:a16="http://schemas.microsoft.com/office/drawing/2014/main" id="{00000000-0008-0000-0000-0000920B0000}"/>
            </a:ext>
          </a:extLst>
        </xdr:cNvPr>
        <xdr:cNvSpPr txBox="1">
          <a:spLocks noChangeArrowheads="1"/>
        </xdr:cNvSpPr>
      </xdr:nvSpPr>
      <xdr:spPr bwMode="auto">
        <a:xfrm>
          <a:off x="922020" y="481736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51" name="Text Box 394360">
          <a:extLst>
            <a:ext uri="{FF2B5EF4-FFF2-40B4-BE49-F238E27FC236}">
              <a16:creationId xmlns="" xmlns:a16="http://schemas.microsoft.com/office/drawing/2014/main" id="{00000000-0008-0000-0000-000093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52" name="Text Box 394744">
          <a:extLst>
            <a:ext uri="{FF2B5EF4-FFF2-40B4-BE49-F238E27FC236}">
              <a16:creationId xmlns="" xmlns:a16="http://schemas.microsoft.com/office/drawing/2014/main" id="{00000000-0008-0000-0000-000094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53" name="Text Box 394360">
          <a:extLst>
            <a:ext uri="{FF2B5EF4-FFF2-40B4-BE49-F238E27FC236}">
              <a16:creationId xmlns="" xmlns:a16="http://schemas.microsoft.com/office/drawing/2014/main" id="{00000000-0008-0000-0000-000095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54" name="Text Box 394744">
          <a:extLst>
            <a:ext uri="{FF2B5EF4-FFF2-40B4-BE49-F238E27FC236}">
              <a16:creationId xmlns="" xmlns:a16="http://schemas.microsoft.com/office/drawing/2014/main" id="{00000000-0008-0000-0000-000096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55" name="Text Box 394360">
          <a:extLst>
            <a:ext uri="{FF2B5EF4-FFF2-40B4-BE49-F238E27FC236}">
              <a16:creationId xmlns="" xmlns:a16="http://schemas.microsoft.com/office/drawing/2014/main" id="{00000000-0008-0000-0000-000097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56" name="Text Box 394744">
          <a:extLst>
            <a:ext uri="{FF2B5EF4-FFF2-40B4-BE49-F238E27FC236}">
              <a16:creationId xmlns="" xmlns:a16="http://schemas.microsoft.com/office/drawing/2014/main" id="{00000000-0008-0000-0000-000098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57" name="Text Box 394360">
          <a:extLst>
            <a:ext uri="{FF2B5EF4-FFF2-40B4-BE49-F238E27FC236}">
              <a16:creationId xmlns="" xmlns:a16="http://schemas.microsoft.com/office/drawing/2014/main" id="{00000000-0008-0000-0000-000099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58" name="Text Box 394744">
          <a:extLst>
            <a:ext uri="{FF2B5EF4-FFF2-40B4-BE49-F238E27FC236}">
              <a16:creationId xmlns="" xmlns:a16="http://schemas.microsoft.com/office/drawing/2014/main" id="{00000000-0008-0000-0000-00009A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59" name="Text Box 394360">
          <a:extLst>
            <a:ext uri="{FF2B5EF4-FFF2-40B4-BE49-F238E27FC236}">
              <a16:creationId xmlns="" xmlns:a16="http://schemas.microsoft.com/office/drawing/2014/main" id="{00000000-0008-0000-0000-00009B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60" name="Text Box 394744">
          <a:extLst>
            <a:ext uri="{FF2B5EF4-FFF2-40B4-BE49-F238E27FC236}">
              <a16:creationId xmlns="" xmlns:a16="http://schemas.microsoft.com/office/drawing/2014/main" id="{00000000-0008-0000-0000-00009C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61" name="Text Box 394360">
          <a:extLst>
            <a:ext uri="{FF2B5EF4-FFF2-40B4-BE49-F238E27FC236}">
              <a16:creationId xmlns="" xmlns:a16="http://schemas.microsoft.com/office/drawing/2014/main" id="{00000000-0008-0000-0000-00009D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62" name="Text Box 394744">
          <a:extLst>
            <a:ext uri="{FF2B5EF4-FFF2-40B4-BE49-F238E27FC236}">
              <a16:creationId xmlns="" xmlns:a16="http://schemas.microsoft.com/office/drawing/2014/main" id="{00000000-0008-0000-0000-00009E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63" name="Text Box 394360">
          <a:extLst>
            <a:ext uri="{FF2B5EF4-FFF2-40B4-BE49-F238E27FC236}">
              <a16:creationId xmlns="" xmlns:a16="http://schemas.microsoft.com/office/drawing/2014/main" id="{00000000-0008-0000-0000-00009F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64" name="Text Box 394744">
          <a:extLst>
            <a:ext uri="{FF2B5EF4-FFF2-40B4-BE49-F238E27FC236}">
              <a16:creationId xmlns="" xmlns:a16="http://schemas.microsoft.com/office/drawing/2014/main" id="{00000000-0008-0000-0000-0000A0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65" name="Text Box 394360">
          <a:extLst>
            <a:ext uri="{FF2B5EF4-FFF2-40B4-BE49-F238E27FC236}">
              <a16:creationId xmlns="" xmlns:a16="http://schemas.microsoft.com/office/drawing/2014/main" id="{00000000-0008-0000-0000-0000A1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66" name="Text Box 394744">
          <a:extLst>
            <a:ext uri="{FF2B5EF4-FFF2-40B4-BE49-F238E27FC236}">
              <a16:creationId xmlns="" xmlns:a16="http://schemas.microsoft.com/office/drawing/2014/main" id="{00000000-0008-0000-0000-0000A2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67" name="Text Box 394360">
          <a:extLst>
            <a:ext uri="{FF2B5EF4-FFF2-40B4-BE49-F238E27FC236}">
              <a16:creationId xmlns="" xmlns:a16="http://schemas.microsoft.com/office/drawing/2014/main" id="{00000000-0008-0000-0000-0000A3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68" name="Text Box 394744">
          <a:extLst>
            <a:ext uri="{FF2B5EF4-FFF2-40B4-BE49-F238E27FC236}">
              <a16:creationId xmlns="" xmlns:a16="http://schemas.microsoft.com/office/drawing/2014/main" id="{00000000-0008-0000-0000-0000A4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69" name="Text Box 394360">
          <a:extLst>
            <a:ext uri="{FF2B5EF4-FFF2-40B4-BE49-F238E27FC236}">
              <a16:creationId xmlns="" xmlns:a16="http://schemas.microsoft.com/office/drawing/2014/main" id="{00000000-0008-0000-0000-0000A5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70" name="Text Box 394744">
          <a:extLst>
            <a:ext uri="{FF2B5EF4-FFF2-40B4-BE49-F238E27FC236}">
              <a16:creationId xmlns="" xmlns:a16="http://schemas.microsoft.com/office/drawing/2014/main" id="{00000000-0008-0000-0000-0000A6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71" name="Text Box 394360">
          <a:extLst>
            <a:ext uri="{FF2B5EF4-FFF2-40B4-BE49-F238E27FC236}">
              <a16:creationId xmlns="" xmlns:a16="http://schemas.microsoft.com/office/drawing/2014/main" id="{00000000-0008-0000-0000-0000A7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72" name="Text Box 394744">
          <a:extLst>
            <a:ext uri="{FF2B5EF4-FFF2-40B4-BE49-F238E27FC236}">
              <a16:creationId xmlns="" xmlns:a16="http://schemas.microsoft.com/office/drawing/2014/main" id="{00000000-0008-0000-0000-0000A8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73" name="Text Box 394360">
          <a:extLst>
            <a:ext uri="{FF2B5EF4-FFF2-40B4-BE49-F238E27FC236}">
              <a16:creationId xmlns="" xmlns:a16="http://schemas.microsoft.com/office/drawing/2014/main" id="{00000000-0008-0000-0000-0000A9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74" name="Text Box 394744">
          <a:extLst>
            <a:ext uri="{FF2B5EF4-FFF2-40B4-BE49-F238E27FC236}">
              <a16:creationId xmlns="" xmlns:a16="http://schemas.microsoft.com/office/drawing/2014/main" id="{00000000-0008-0000-0000-0000AA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75" name="Text Box 394360">
          <a:extLst>
            <a:ext uri="{FF2B5EF4-FFF2-40B4-BE49-F238E27FC236}">
              <a16:creationId xmlns="" xmlns:a16="http://schemas.microsoft.com/office/drawing/2014/main" id="{00000000-0008-0000-0000-0000AB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76" name="Text Box 394744">
          <a:extLst>
            <a:ext uri="{FF2B5EF4-FFF2-40B4-BE49-F238E27FC236}">
              <a16:creationId xmlns="" xmlns:a16="http://schemas.microsoft.com/office/drawing/2014/main" id="{00000000-0008-0000-0000-0000AC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77" name="Text Box 394360">
          <a:extLst>
            <a:ext uri="{FF2B5EF4-FFF2-40B4-BE49-F238E27FC236}">
              <a16:creationId xmlns="" xmlns:a16="http://schemas.microsoft.com/office/drawing/2014/main" id="{00000000-0008-0000-0000-0000AD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78" name="Text Box 394744">
          <a:extLst>
            <a:ext uri="{FF2B5EF4-FFF2-40B4-BE49-F238E27FC236}">
              <a16:creationId xmlns="" xmlns:a16="http://schemas.microsoft.com/office/drawing/2014/main" id="{00000000-0008-0000-0000-0000AE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79" name="Text Box 394360">
          <a:extLst>
            <a:ext uri="{FF2B5EF4-FFF2-40B4-BE49-F238E27FC236}">
              <a16:creationId xmlns="" xmlns:a16="http://schemas.microsoft.com/office/drawing/2014/main" id="{00000000-0008-0000-0000-0000AF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80" name="Text Box 394744">
          <a:extLst>
            <a:ext uri="{FF2B5EF4-FFF2-40B4-BE49-F238E27FC236}">
              <a16:creationId xmlns="" xmlns:a16="http://schemas.microsoft.com/office/drawing/2014/main" id="{00000000-0008-0000-0000-0000B0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81" name="Text Box 394360">
          <a:extLst>
            <a:ext uri="{FF2B5EF4-FFF2-40B4-BE49-F238E27FC236}">
              <a16:creationId xmlns="" xmlns:a16="http://schemas.microsoft.com/office/drawing/2014/main" id="{00000000-0008-0000-0000-0000B1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82" name="Text Box 394744">
          <a:extLst>
            <a:ext uri="{FF2B5EF4-FFF2-40B4-BE49-F238E27FC236}">
              <a16:creationId xmlns="" xmlns:a16="http://schemas.microsoft.com/office/drawing/2014/main" id="{00000000-0008-0000-0000-0000B2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83" name="Text Box 394360">
          <a:extLst>
            <a:ext uri="{FF2B5EF4-FFF2-40B4-BE49-F238E27FC236}">
              <a16:creationId xmlns="" xmlns:a16="http://schemas.microsoft.com/office/drawing/2014/main" id="{00000000-0008-0000-0000-0000B3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84" name="Text Box 394744">
          <a:extLst>
            <a:ext uri="{FF2B5EF4-FFF2-40B4-BE49-F238E27FC236}">
              <a16:creationId xmlns="" xmlns:a16="http://schemas.microsoft.com/office/drawing/2014/main" id="{00000000-0008-0000-0000-0000B4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85" name="Text Box 394360">
          <a:extLst>
            <a:ext uri="{FF2B5EF4-FFF2-40B4-BE49-F238E27FC236}">
              <a16:creationId xmlns="" xmlns:a16="http://schemas.microsoft.com/office/drawing/2014/main" id="{00000000-0008-0000-0000-0000B5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86" name="Text Box 394744">
          <a:extLst>
            <a:ext uri="{FF2B5EF4-FFF2-40B4-BE49-F238E27FC236}">
              <a16:creationId xmlns="" xmlns:a16="http://schemas.microsoft.com/office/drawing/2014/main" id="{00000000-0008-0000-0000-0000B6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87" name="Text Box 394360">
          <a:extLst>
            <a:ext uri="{FF2B5EF4-FFF2-40B4-BE49-F238E27FC236}">
              <a16:creationId xmlns="" xmlns:a16="http://schemas.microsoft.com/office/drawing/2014/main" id="{00000000-0008-0000-0000-0000B7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88" name="Text Box 394744">
          <a:extLst>
            <a:ext uri="{FF2B5EF4-FFF2-40B4-BE49-F238E27FC236}">
              <a16:creationId xmlns="" xmlns:a16="http://schemas.microsoft.com/office/drawing/2014/main" id="{00000000-0008-0000-0000-0000B8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89" name="Text Box 394360">
          <a:extLst>
            <a:ext uri="{FF2B5EF4-FFF2-40B4-BE49-F238E27FC236}">
              <a16:creationId xmlns="" xmlns:a16="http://schemas.microsoft.com/office/drawing/2014/main" id="{00000000-0008-0000-0000-0000B9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90" name="Text Box 394744">
          <a:extLst>
            <a:ext uri="{FF2B5EF4-FFF2-40B4-BE49-F238E27FC236}">
              <a16:creationId xmlns="" xmlns:a16="http://schemas.microsoft.com/office/drawing/2014/main" id="{00000000-0008-0000-0000-0000BA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91" name="Text Box 394360">
          <a:extLst>
            <a:ext uri="{FF2B5EF4-FFF2-40B4-BE49-F238E27FC236}">
              <a16:creationId xmlns="" xmlns:a16="http://schemas.microsoft.com/office/drawing/2014/main" id="{00000000-0008-0000-0000-0000BB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92" name="Text Box 394744">
          <a:extLst>
            <a:ext uri="{FF2B5EF4-FFF2-40B4-BE49-F238E27FC236}">
              <a16:creationId xmlns="" xmlns:a16="http://schemas.microsoft.com/office/drawing/2014/main" id="{00000000-0008-0000-0000-0000BC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93" name="Text Box 394360">
          <a:extLst>
            <a:ext uri="{FF2B5EF4-FFF2-40B4-BE49-F238E27FC236}">
              <a16:creationId xmlns="" xmlns:a16="http://schemas.microsoft.com/office/drawing/2014/main" id="{00000000-0008-0000-0000-0000BD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94" name="Text Box 394744">
          <a:extLst>
            <a:ext uri="{FF2B5EF4-FFF2-40B4-BE49-F238E27FC236}">
              <a16:creationId xmlns="" xmlns:a16="http://schemas.microsoft.com/office/drawing/2014/main" id="{00000000-0008-0000-0000-0000BE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95" name="Text Box 394360">
          <a:extLst>
            <a:ext uri="{FF2B5EF4-FFF2-40B4-BE49-F238E27FC236}">
              <a16:creationId xmlns="" xmlns:a16="http://schemas.microsoft.com/office/drawing/2014/main" id="{00000000-0008-0000-0000-0000BF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96" name="Text Box 394744">
          <a:extLst>
            <a:ext uri="{FF2B5EF4-FFF2-40B4-BE49-F238E27FC236}">
              <a16:creationId xmlns="" xmlns:a16="http://schemas.microsoft.com/office/drawing/2014/main" id="{00000000-0008-0000-0000-0000C0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97" name="Text Box 394360">
          <a:extLst>
            <a:ext uri="{FF2B5EF4-FFF2-40B4-BE49-F238E27FC236}">
              <a16:creationId xmlns="" xmlns:a16="http://schemas.microsoft.com/office/drawing/2014/main" id="{00000000-0008-0000-0000-0000C1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298" name="Text Box 394744">
          <a:extLst>
            <a:ext uri="{FF2B5EF4-FFF2-40B4-BE49-F238E27FC236}">
              <a16:creationId xmlns="" xmlns:a16="http://schemas.microsoft.com/office/drawing/2014/main" id="{00000000-0008-0000-0000-0000C2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299" name="Text Box 394360">
          <a:extLst>
            <a:ext uri="{FF2B5EF4-FFF2-40B4-BE49-F238E27FC236}">
              <a16:creationId xmlns="" xmlns:a16="http://schemas.microsoft.com/office/drawing/2014/main" id="{00000000-0008-0000-0000-0000C3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00" name="Text Box 394744">
          <a:extLst>
            <a:ext uri="{FF2B5EF4-FFF2-40B4-BE49-F238E27FC236}">
              <a16:creationId xmlns="" xmlns:a16="http://schemas.microsoft.com/office/drawing/2014/main" id="{00000000-0008-0000-0000-0000C4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01" name="Text Box 394360">
          <a:extLst>
            <a:ext uri="{FF2B5EF4-FFF2-40B4-BE49-F238E27FC236}">
              <a16:creationId xmlns="" xmlns:a16="http://schemas.microsoft.com/office/drawing/2014/main" id="{00000000-0008-0000-0000-0000C5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02" name="Text Box 394744">
          <a:extLst>
            <a:ext uri="{FF2B5EF4-FFF2-40B4-BE49-F238E27FC236}">
              <a16:creationId xmlns="" xmlns:a16="http://schemas.microsoft.com/office/drawing/2014/main" id="{00000000-0008-0000-0000-0000C6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03" name="Text Box 394360">
          <a:extLst>
            <a:ext uri="{FF2B5EF4-FFF2-40B4-BE49-F238E27FC236}">
              <a16:creationId xmlns="" xmlns:a16="http://schemas.microsoft.com/office/drawing/2014/main" id="{00000000-0008-0000-0000-0000C7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04" name="Text Box 394744">
          <a:extLst>
            <a:ext uri="{FF2B5EF4-FFF2-40B4-BE49-F238E27FC236}">
              <a16:creationId xmlns="" xmlns:a16="http://schemas.microsoft.com/office/drawing/2014/main" id="{00000000-0008-0000-0000-0000C8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05" name="Text Box 394360">
          <a:extLst>
            <a:ext uri="{FF2B5EF4-FFF2-40B4-BE49-F238E27FC236}">
              <a16:creationId xmlns="" xmlns:a16="http://schemas.microsoft.com/office/drawing/2014/main" id="{00000000-0008-0000-0000-0000C9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06" name="Text Box 394744">
          <a:extLst>
            <a:ext uri="{FF2B5EF4-FFF2-40B4-BE49-F238E27FC236}">
              <a16:creationId xmlns="" xmlns:a16="http://schemas.microsoft.com/office/drawing/2014/main" id="{00000000-0008-0000-0000-0000CA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07" name="Text Box 394360">
          <a:extLst>
            <a:ext uri="{FF2B5EF4-FFF2-40B4-BE49-F238E27FC236}">
              <a16:creationId xmlns="" xmlns:a16="http://schemas.microsoft.com/office/drawing/2014/main" id="{00000000-0008-0000-0000-0000CB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08" name="Text Box 394744">
          <a:extLst>
            <a:ext uri="{FF2B5EF4-FFF2-40B4-BE49-F238E27FC236}">
              <a16:creationId xmlns="" xmlns:a16="http://schemas.microsoft.com/office/drawing/2014/main" id="{00000000-0008-0000-0000-0000CC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09" name="Text Box 394360">
          <a:extLst>
            <a:ext uri="{FF2B5EF4-FFF2-40B4-BE49-F238E27FC236}">
              <a16:creationId xmlns="" xmlns:a16="http://schemas.microsoft.com/office/drawing/2014/main" id="{00000000-0008-0000-0000-0000CD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10" name="Text Box 394744">
          <a:extLst>
            <a:ext uri="{FF2B5EF4-FFF2-40B4-BE49-F238E27FC236}">
              <a16:creationId xmlns="" xmlns:a16="http://schemas.microsoft.com/office/drawing/2014/main" id="{00000000-0008-0000-0000-0000CE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11" name="Text Box 394360">
          <a:extLst>
            <a:ext uri="{FF2B5EF4-FFF2-40B4-BE49-F238E27FC236}">
              <a16:creationId xmlns="" xmlns:a16="http://schemas.microsoft.com/office/drawing/2014/main" id="{00000000-0008-0000-0000-0000CF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12" name="Text Box 394744">
          <a:extLst>
            <a:ext uri="{FF2B5EF4-FFF2-40B4-BE49-F238E27FC236}">
              <a16:creationId xmlns="" xmlns:a16="http://schemas.microsoft.com/office/drawing/2014/main" id="{00000000-0008-0000-0000-0000D0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13" name="Text Box 394360">
          <a:extLst>
            <a:ext uri="{FF2B5EF4-FFF2-40B4-BE49-F238E27FC236}">
              <a16:creationId xmlns="" xmlns:a16="http://schemas.microsoft.com/office/drawing/2014/main" id="{00000000-0008-0000-0000-0000D1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14" name="Text Box 394744">
          <a:extLst>
            <a:ext uri="{FF2B5EF4-FFF2-40B4-BE49-F238E27FC236}">
              <a16:creationId xmlns="" xmlns:a16="http://schemas.microsoft.com/office/drawing/2014/main" id="{00000000-0008-0000-0000-0000D2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15" name="Text Box 394360">
          <a:extLst>
            <a:ext uri="{FF2B5EF4-FFF2-40B4-BE49-F238E27FC236}">
              <a16:creationId xmlns="" xmlns:a16="http://schemas.microsoft.com/office/drawing/2014/main" id="{00000000-0008-0000-0000-0000D3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16" name="Text Box 394744">
          <a:extLst>
            <a:ext uri="{FF2B5EF4-FFF2-40B4-BE49-F238E27FC236}">
              <a16:creationId xmlns="" xmlns:a16="http://schemas.microsoft.com/office/drawing/2014/main" id="{00000000-0008-0000-0000-0000D4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17" name="Text Box 394360">
          <a:extLst>
            <a:ext uri="{FF2B5EF4-FFF2-40B4-BE49-F238E27FC236}">
              <a16:creationId xmlns="" xmlns:a16="http://schemas.microsoft.com/office/drawing/2014/main" id="{00000000-0008-0000-0000-0000D5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18" name="Text Box 394744">
          <a:extLst>
            <a:ext uri="{FF2B5EF4-FFF2-40B4-BE49-F238E27FC236}">
              <a16:creationId xmlns="" xmlns:a16="http://schemas.microsoft.com/office/drawing/2014/main" id="{00000000-0008-0000-0000-0000D6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19" name="Text Box 394360">
          <a:extLst>
            <a:ext uri="{FF2B5EF4-FFF2-40B4-BE49-F238E27FC236}">
              <a16:creationId xmlns="" xmlns:a16="http://schemas.microsoft.com/office/drawing/2014/main" id="{00000000-0008-0000-0000-0000D7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20" name="Text Box 394744">
          <a:extLst>
            <a:ext uri="{FF2B5EF4-FFF2-40B4-BE49-F238E27FC236}">
              <a16:creationId xmlns="" xmlns:a16="http://schemas.microsoft.com/office/drawing/2014/main" id="{00000000-0008-0000-0000-0000D8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21" name="Text Box 394360">
          <a:extLst>
            <a:ext uri="{FF2B5EF4-FFF2-40B4-BE49-F238E27FC236}">
              <a16:creationId xmlns="" xmlns:a16="http://schemas.microsoft.com/office/drawing/2014/main" id="{00000000-0008-0000-0000-0000D9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22" name="Text Box 394744">
          <a:extLst>
            <a:ext uri="{FF2B5EF4-FFF2-40B4-BE49-F238E27FC236}">
              <a16:creationId xmlns="" xmlns:a16="http://schemas.microsoft.com/office/drawing/2014/main" id="{00000000-0008-0000-0000-0000DA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23" name="Text Box 394744">
          <a:extLst>
            <a:ext uri="{FF2B5EF4-FFF2-40B4-BE49-F238E27FC236}">
              <a16:creationId xmlns="" xmlns:a16="http://schemas.microsoft.com/office/drawing/2014/main" id="{00000000-0008-0000-0000-0000DB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24" name="Text Box 394360">
          <a:extLst>
            <a:ext uri="{FF2B5EF4-FFF2-40B4-BE49-F238E27FC236}">
              <a16:creationId xmlns="" xmlns:a16="http://schemas.microsoft.com/office/drawing/2014/main" id="{00000000-0008-0000-0000-0000DC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25" name="Text Box 394744">
          <a:extLst>
            <a:ext uri="{FF2B5EF4-FFF2-40B4-BE49-F238E27FC236}">
              <a16:creationId xmlns="" xmlns:a16="http://schemas.microsoft.com/office/drawing/2014/main" id="{00000000-0008-0000-0000-0000DD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26" name="Text Box 394360">
          <a:extLst>
            <a:ext uri="{FF2B5EF4-FFF2-40B4-BE49-F238E27FC236}">
              <a16:creationId xmlns="" xmlns:a16="http://schemas.microsoft.com/office/drawing/2014/main" id="{00000000-0008-0000-0000-0000DE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27" name="Text Box 394744">
          <a:extLst>
            <a:ext uri="{FF2B5EF4-FFF2-40B4-BE49-F238E27FC236}">
              <a16:creationId xmlns="" xmlns:a16="http://schemas.microsoft.com/office/drawing/2014/main" id="{00000000-0008-0000-0000-0000DF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28" name="Text Box 394360">
          <a:extLst>
            <a:ext uri="{FF2B5EF4-FFF2-40B4-BE49-F238E27FC236}">
              <a16:creationId xmlns="" xmlns:a16="http://schemas.microsoft.com/office/drawing/2014/main" id="{00000000-0008-0000-0000-0000E0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29" name="Text Box 394744">
          <a:extLst>
            <a:ext uri="{FF2B5EF4-FFF2-40B4-BE49-F238E27FC236}">
              <a16:creationId xmlns="" xmlns:a16="http://schemas.microsoft.com/office/drawing/2014/main" id="{00000000-0008-0000-0000-0000E1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30" name="Text Box 394360">
          <a:extLst>
            <a:ext uri="{FF2B5EF4-FFF2-40B4-BE49-F238E27FC236}">
              <a16:creationId xmlns="" xmlns:a16="http://schemas.microsoft.com/office/drawing/2014/main" id="{00000000-0008-0000-0000-0000E2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31" name="Text Box 394744">
          <a:extLst>
            <a:ext uri="{FF2B5EF4-FFF2-40B4-BE49-F238E27FC236}">
              <a16:creationId xmlns="" xmlns:a16="http://schemas.microsoft.com/office/drawing/2014/main" id="{00000000-0008-0000-0000-0000E3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32" name="Text Box 394360">
          <a:extLst>
            <a:ext uri="{FF2B5EF4-FFF2-40B4-BE49-F238E27FC236}">
              <a16:creationId xmlns="" xmlns:a16="http://schemas.microsoft.com/office/drawing/2014/main" id="{00000000-0008-0000-0000-0000E4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33" name="Text Box 394744">
          <a:extLst>
            <a:ext uri="{FF2B5EF4-FFF2-40B4-BE49-F238E27FC236}">
              <a16:creationId xmlns="" xmlns:a16="http://schemas.microsoft.com/office/drawing/2014/main" id="{00000000-0008-0000-0000-0000E5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34" name="Text Box 394360">
          <a:extLst>
            <a:ext uri="{FF2B5EF4-FFF2-40B4-BE49-F238E27FC236}">
              <a16:creationId xmlns="" xmlns:a16="http://schemas.microsoft.com/office/drawing/2014/main" id="{00000000-0008-0000-0000-0000E6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35" name="Text Box 394744">
          <a:extLst>
            <a:ext uri="{FF2B5EF4-FFF2-40B4-BE49-F238E27FC236}">
              <a16:creationId xmlns="" xmlns:a16="http://schemas.microsoft.com/office/drawing/2014/main" id="{00000000-0008-0000-0000-0000E7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36" name="Text Box 394360">
          <a:extLst>
            <a:ext uri="{FF2B5EF4-FFF2-40B4-BE49-F238E27FC236}">
              <a16:creationId xmlns="" xmlns:a16="http://schemas.microsoft.com/office/drawing/2014/main" id="{00000000-0008-0000-0000-0000E8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37" name="Text Box 394744">
          <a:extLst>
            <a:ext uri="{FF2B5EF4-FFF2-40B4-BE49-F238E27FC236}">
              <a16:creationId xmlns="" xmlns:a16="http://schemas.microsoft.com/office/drawing/2014/main" id="{00000000-0008-0000-0000-0000E9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38" name="Text Box 394360">
          <a:extLst>
            <a:ext uri="{FF2B5EF4-FFF2-40B4-BE49-F238E27FC236}">
              <a16:creationId xmlns="" xmlns:a16="http://schemas.microsoft.com/office/drawing/2014/main" id="{00000000-0008-0000-0000-0000EA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39" name="Text Box 394744">
          <a:extLst>
            <a:ext uri="{FF2B5EF4-FFF2-40B4-BE49-F238E27FC236}">
              <a16:creationId xmlns="" xmlns:a16="http://schemas.microsoft.com/office/drawing/2014/main" id="{00000000-0008-0000-0000-0000EB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40" name="Text Box 394360">
          <a:extLst>
            <a:ext uri="{FF2B5EF4-FFF2-40B4-BE49-F238E27FC236}">
              <a16:creationId xmlns="" xmlns:a16="http://schemas.microsoft.com/office/drawing/2014/main" id="{00000000-0008-0000-0000-0000EC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41" name="Text Box 394744">
          <a:extLst>
            <a:ext uri="{FF2B5EF4-FFF2-40B4-BE49-F238E27FC236}">
              <a16:creationId xmlns="" xmlns:a16="http://schemas.microsoft.com/office/drawing/2014/main" id="{00000000-0008-0000-0000-0000ED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42" name="Text Box 394360">
          <a:extLst>
            <a:ext uri="{FF2B5EF4-FFF2-40B4-BE49-F238E27FC236}">
              <a16:creationId xmlns="" xmlns:a16="http://schemas.microsoft.com/office/drawing/2014/main" id="{00000000-0008-0000-0000-0000EE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43" name="Text Box 394744">
          <a:extLst>
            <a:ext uri="{FF2B5EF4-FFF2-40B4-BE49-F238E27FC236}">
              <a16:creationId xmlns="" xmlns:a16="http://schemas.microsoft.com/office/drawing/2014/main" id="{00000000-0008-0000-0000-0000EF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44" name="Text Box 394360">
          <a:extLst>
            <a:ext uri="{FF2B5EF4-FFF2-40B4-BE49-F238E27FC236}">
              <a16:creationId xmlns="" xmlns:a16="http://schemas.microsoft.com/office/drawing/2014/main" id="{00000000-0008-0000-0000-0000F0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45" name="Text Box 394744">
          <a:extLst>
            <a:ext uri="{FF2B5EF4-FFF2-40B4-BE49-F238E27FC236}">
              <a16:creationId xmlns="" xmlns:a16="http://schemas.microsoft.com/office/drawing/2014/main" id="{00000000-0008-0000-0000-0000F1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46" name="Text Box 394360">
          <a:extLst>
            <a:ext uri="{FF2B5EF4-FFF2-40B4-BE49-F238E27FC236}">
              <a16:creationId xmlns="" xmlns:a16="http://schemas.microsoft.com/office/drawing/2014/main" id="{00000000-0008-0000-0000-0000F2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47" name="Text Box 394744">
          <a:extLst>
            <a:ext uri="{FF2B5EF4-FFF2-40B4-BE49-F238E27FC236}">
              <a16:creationId xmlns="" xmlns:a16="http://schemas.microsoft.com/office/drawing/2014/main" id="{00000000-0008-0000-0000-0000F3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48" name="Text Box 394360">
          <a:extLst>
            <a:ext uri="{FF2B5EF4-FFF2-40B4-BE49-F238E27FC236}">
              <a16:creationId xmlns="" xmlns:a16="http://schemas.microsoft.com/office/drawing/2014/main" id="{00000000-0008-0000-0000-0000F4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49" name="Text Box 394744">
          <a:extLst>
            <a:ext uri="{FF2B5EF4-FFF2-40B4-BE49-F238E27FC236}">
              <a16:creationId xmlns="" xmlns:a16="http://schemas.microsoft.com/office/drawing/2014/main" id="{00000000-0008-0000-0000-0000F5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50" name="Text Box 394360">
          <a:extLst>
            <a:ext uri="{FF2B5EF4-FFF2-40B4-BE49-F238E27FC236}">
              <a16:creationId xmlns="" xmlns:a16="http://schemas.microsoft.com/office/drawing/2014/main" id="{00000000-0008-0000-0000-0000F6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51" name="Text Box 394744">
          <a:extLst>
            <a:ext uri="{FF2B5EF4-FFF2-40B4-BE49-F238E27FC236}">
              <a16:creationId xmlns="" xmlns:a16="http://schemas.microsoft.com/office/drawing/2014/main" id="{00000000-0008-0000-0000-0000F7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52" name="Text Box 394360">
          <a:extLst>
            <a:ext uri="{FF2B5EF4-FFF2-40B4-BE49-F238E27FC236}">
              <a16:creationId xmlns="" xmlns:a16="http://schemas.microsoft.com/office/drawing/2014/main" id="{00000000-0008-0000-0000-0000F8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53" name="Text Box 394744">
          <a:extLst>
            <a:ext uri="{FF2B5EF4-FFF2-40B4-BE49-F238E27FC236}">
              <a16:creationId xmlns="" xmlns:a16="http://schemas.microsoft.com/office/drawing/2014/main" id="{00000000-0008-0000-0000-0000F9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54" name="Text Box 394360">
          <a:extLst>
            <a:ext uri="{FF2B5EF4-FFF2-40B4-BE49-F238E27FC236}">
              <a16:creationId xmlns="" xmlns:a16="http://schemas.microsoft.com/office/drawing/2014/main" id="{00000000-0008-0000-0000-0000FA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55" name="Text Box 394744">
          <a:extLst>
            <a:ext uri="{FF2B5EF4-FFF2-40B4-BE49-F238E27FC236}">
              <a16:creationId xmlns="" xmlns:a16="http://schemas.microsoft.com/office/drawing/2014/main" id="{00000000-0008-0000-0000-0000FB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56" name="Text Box 394360">
          <a:extLst>
            <a:ext uri="{FF2B5EF4-FFF2-40B4-BE49-F238E27FC236}">
              <a16:creationId xmlns="" xmlns:a16="http://schemas.microsoft.com/office/drawing/2014/main" id="{00000000-0008-0000-0000-0000FC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57" name="Text Box 394744">
          <a:extLst>
            <a:ext uri="{FF2B5EF4-FFF2-40B4-BE49-F238E27FC236}">
              <a16:creationId xmlns="" xmlns:a16="http://schemas.microsoft.com/office/drawing/2014/main" id="{00000000-0008-0000-0000-0000FD0B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58" name="Text Box 394360">
          <a:extLst>
            <a:ext uri="{FF2B5EF4-FFF2-40B4-BE49-F238E27FC236}">
              <a16:creationId xmlns="" xmlns:a16="http://schemas.microsoft.com/office/drawing/2014/main" id="{00000000-0008-0000-0000-0000FE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59" name="Text Box 394744">
          <a:extLst>
            <a:ext uri="{FF2B5EF4-FFF2-40B4-BE49-F238E27FC236}">
              <a16:creationId xmlns="" xmlns:a16="http://schemas.microsoft.com/office/drawing/2014/main" id="{00000000-0008-0000-0000-0000FF0B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60" name="Text Box 394360">
          <a:extLst>
            <a:ext uri="{FF2B5EF4-FFF2-40B4-BE49-F238E27FC236}">
              <a16:creationId xmlns="" xmlns:a16="http://schemas.microsoft.com/office/drawing/2014/main" id="{00000000-0008-0000-0000-0000000C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61" name="Text Box 394744">
          <a:extLst>
            <a:ext uri="{FF2B5EF4-FFF2-40B4-BE49-F238E27FC236}">
              <a16:creationId xmlns="" xmlns:a16="http://schemas.microsoft.com/office/drawing/2014/main" id="{00000000-0008-0000-0000-0000010C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62" name="Text Box 394360">
          <a:extLst>
            <a:ext uri="{FF2B5EF4-FFF2-40B4-BE49-F238E27FC236}">
              <a16:creationId xmlns="" xmlns:a16="http://schemas.microsoft.com/office/drawing/2014/main" id="{00000000-0008-0000-0000-0000020C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2326"/>
    <xdr:sp macro="" textlink="">
      <xdr:nvSpPr>
        <xdr:cNvPr id="8363" name="Text Box 394744">
          <a:extLst>
            <a:ext uri="{FF2B5EF4-FFF2-40B4-BE49-F238E27FC236}">
              <a16:creationId xmlns="" xmlns:a16="http://schemas.microsoft.com/office/drawing/2014/main" id="{00000000-0008-0000-0000-0000030C0000}"/>
            </a:ext>
          </a:extLst>
        </xdr:cNvPr>
        <xdr:cNvSpPr txBox="1">
          <a:spLocks noChangeArrowheads="1"/>
        </xdr:cNvSpPr>
      </xdr:nvSpPr>
      <xdr:spPr bwMode="auto">
        <a:xfrm>
          <a:off x="922020" y="481736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64" name="Text Box 394360">
          <a:extLst>
            <a:ext uri="{FF2B5EF4-FFF2-40B4-BE49-F238E27FC236}">
              <a16:creationId xmlns="" xmlns:a16="http://schemas.microsoft.com/office/drawing/2014/main" id="{00000000-0008-0000-0000-0000040C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65" name="Text Box 394744">
          <a:extLst>
            <a:ext uri="{FF2B5EF4-FFF2-40B4-BE49-F238E27FC236}">
              <a16:creationId xmlns="" xmlns:a16="http://schemas.microsoft.com/office/drawing/2014/main" id="{00000000-0008-0000-0000-0000050C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66" name="Text Box 394360">
          <a:extLst>
            <a:ext uri="{FF2B5EF4-FFF2-40B4-BE49-F238E27FC236}">
              <a16:creationId xmlns="" xmlns:a16="http://schemas.microsoft.com/office/drawing/2014/main" id="{00000000-0008-0000-0000-0000060C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67" name="Text Box 394744">
          <a:extLst>
            <a:ext uri="{FF2B5EF4-FFF2-40B4-BE49-F238E27FC236}">
              <a16:creationId xmlns="" xmlns:a16="http://schemas.microsoft.com/office/drawing/2014/main" id="{00000000-0008-0000-0000-0000070C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68" name="Text Box 394360">
          <a:extLst>
            <a:ext uri="{FF2B5EF4-FFF2-40B4-BE49-F238E27FC236}">
              <a16:creationId xmlns="" xmlns:a16="http://schemas.microsoft.com/office/drawing/2014/main" id="{00000000-0008-0000-0000-0000080C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0</xdr:rowOff>
    </xdr:from>
    <xdr:ext cx="57150" cy="81461"/>
    <xdr:sp macro="" textlink="">
      <xdr:nvSpPr>
        <xdr:cNvPr id="8369" name="Text Box 394744">
          <a:extLst>
            <a:ext uri="{FF2B5EF4-FFF2-40B4-BE49-F238E27FC236}">
              <a16:creationId xmlns="" xmlns:a16="http://schemas.microsoft.com/office/drawing/2014/main" id="{00000000-0008-0000-0000-0000090C0000}"/>
            </a:ext>
          </a:extLst>
        </xdr:cNvPr>
        <xdr:cNvSpPr txBox="1">
          <a:spLocks noChangeArrowheads="1"/>
        </xdr:cNvSpPr>
      </xdr:nvSpPr>
      <xdr:spPr bwMode="auto">
        <a:xfrm>
          <a:off x="922020" y="481736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2326"/>
    <xdr:sp macro="" textlink="">
      <xdr:nvSpPr>
        <xdr:cNvPr id="8370" name="Text Box 394360">
          <a:extLst>
            <a:ext uri="{FF2B5EF4-FFF2-40B4-BE49-F238E27FC236}">
              <a16:creationId xmlns="" xmlns:a16="http://schemas.microsoft.com/office/drawing/2014/main" id="{00000000-0008-0000-0000-000069010000}"/>
            </a:ext>
          </a:extLst>
        </xdr:cNvPr>
        <xdr:cNvSpPr txBox="1">
          <a:spLocks noChangeArrowheads="1"/>
        </xdr:cNvSpPr>
      </xdr:nvSpPr>
      <xdr:spPr bwMode="auto">
        <a:xfrm>
          <a:off x="922020" y="2462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2326"/>
    <xdr:sp macro="" textlink="">
      <xdr:nvSpPr>
        <xdr:cNvPr id="8371" name="Text Box 394744">
          <a:extLst>
            <a:ext uri="{FF2B5EF4-FFF2-40B4-BE49-F238E27FC236}">
              <a16:creationId xmlns="" xmlns:a16="http://schemas.microsoft.com/office/drawing/2014/main" id="{00000000-0008-0000-0000-00006A010000}"/>
            </a:ext>
          </a:extLst>
        </xdr:cNvPr>
        <xdr:cNvSpPr txBox="1">
          <a:spLocks noChangeArrowheads="1"/>
        </xdr:cNvSpPr>
      </xdr:nvSpPr>
      <xdr:spPr bwMode="auto">
        <a:xfrm>
          <a:off x="922020" y="2462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2326"/>
    <xdr:sp macro="" textlink="">
      <xdr:nvSpPr>
        <xdr:cNvPr id="8372" name="Text Box 394360">
          <a:extLst>
            <a:ext uri="{FF2B5EF4-FFF2-40B4-BE49-F238E27FC236}">
              <a16:creationId xmlns="" xmlns:a16="http://schemas.microsoft.com/office/drawing/2014/main" id="{00000000-0008-0000-0000-00006B010000}"/>
            </a:ext>
          </a:extLst>
        </xdr:cNvPr>
        <xdr:cNvSpPr txBox="1">
          <a:spLocks noChangeArrowheads="1"/>
        </xdr:cNvSpPr>
      </xdr:nvSpPr>
      <xdr:spPr bwMode="auto">
        <a:xfrm>
          <a:off x="922020" y="2462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2326"/>
    <xdr:sp macro="" textlink="">
      <xdr:nvSpPr>
        <xdr:cNvPr id="8373" name="Text Box 394744">
          <a:extLst>
            <a:ext uri="{FF2B5EF4-FFF2-40B4-BE49-F238E27FC236}">
              <a16:creationId xmlns="" xmlns:a16="http://schemas.microsoft.com/office/drawing/2014/main" id="{00000000-0008-0000-0000-00006C010000}"/>
            </a:ext>
          </a:extLst>
        </xdr:cNvPr>
        <xdr:cNvSpPr txBox="1">
          <a:spLocks noChangeArrowheads="1"/>
        </xdr:cNvSpPr>
      </xdr:nvSpPr>
      <xdr:spPr bwMode="auto">
        <a:xfrm>
          <a:off x="922020" y="2462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2326"/>
    <xdr:sp macro="" textlink="">
      <xdr:nvSpPr>
        <xdr:cNvPr id="8374" name="Text Box 394360">
          <a:extLst>
            <a:ext uri="{FF2B5EF4-FFF2-40B4-BE49-F238E27FC236}">
              <a16:creationId xmlns="" xmlns:a16="http://schemas.microsoft.com/office/drawing/2014/main" id="{00000000-0008-0000-0000-00006D010000}"/>
            </a:ext>
          </a:extLst>
        </xdr:cNvPr>
        <xdr:cNvSpPr txBox="1">
          <a:spLocks noChangeArrowheads="1"/>
        </xdr:cNvSpPr>
      </xdr:nvSpPr>
      <xdr:spPr bwMode="auto">
        <a:xfrm>
          <a:off x="922020" y="2462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2326"/>
    <xdr:sp macro="" textlink="">
      <xdr:nvSpPr>
        <xdr:cNvPr id="8375" name="Text Box 394744">
          <a:extLst>
            <a:ext uri="{FF2B5EF4-FFF2-40B4-BE49-F238E27FC236}">
              <a16:creationId xmlns="" xmlns:a16="http://schemas.microsoft.com/office/drawing/2014/main" id="{00000000-0008-0000-0000-00006E010000}"/>
            </a:ext>
          </a:extLst>
        </xdr:cNvPr>
        <xdr:cNvSpPr txBox="1">
          <a:spLocks noChangeArrowheads="1"/>
        </xdr:cNvSpPr>
      </xdr:nvSpPr>
      <xdr:spPr bwMode="auto">
        <a:xfrm>
          <a:off x="922020" y="2462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1461"/>
    <xdr:sp macro="" textlink="">
      <xdr:nvSpPr>
        <xdr:cNvPr id="8376" name="Text Box 394360">
          <a:extLst>
            <a:ext uri="{FF2B5EF4-FFF2-40B4-BE49-F238E27FC236}">
              <a16:creationId xmlns="" xmlns:a16="http://schemas.microsoft.com/office/drawing/2014/main" id="{00000000-0008-0000-0000-00006F010000}"/>
            </a:ext>
          </a:extLst>
        </xdr:cNvPr>
        <xdr:cNvSpPr txBox="1">
          <a:spLocks noChangeArrowheads="1"/>
        </xdr:cNvSpPr>
      </xdr:nvSpPr>
      <xdr:spPr bwMode="auto">
        <a:xfrm>
          <a:off x="922020" y="2462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1461"/>
    <xdr:sp macro="" textlink="">
      <xdr:nvSpPr>
        <xdr:cNvPr id="8377" name="Text Box 394744">
          <a:extLst>
            <a:ext uri="{FF2B5EF4-FFF2-40B4-BE49-F238E27FC236}">
              <a16:creationId xmlns="" xmlns:a16="http://schemas.microsoft.com/office/drawing/2014/main" id="{00000000-0008-0000-0000-000070010000}"/>
            </a:ext>
          </a:extLst>
        </xdr:cNvPr>
        <xdr:cNvSpPr txBox="1">
          <a:spLocks noChangeArrowheads="1"/>
        </xdr:cNvSpPr>
      </xdr:nvSpPr>
      <xdr:spPr bwMode="auto">
        <a:xfrm>
          <a:off x="922020" y="2462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1461"/>
    <xdr:sp macro="" textlink="">
      <xdr:nvSpPr>
        <xdr:cNvPr id="8378" name="Text Box 394360">
          <a:extLst>
            <a:ext uri="{FF2B5EF4-FFF2-40B4-BE49-F238E27FC236}">
              <a16:creationId xmlns="" xmlns:a16="http://schemas.microsoft.com/office/drawing/2014/main" id="{00000000-0008-0000-0000-000071010000}"/>
            </a:ext>
          </a:extLst>
        </xdr:cNvPr>
        <xdr:cNvSpPr txBox="1">
          <a:spLocks noChangeArrowheads="1"/>
        </xdr:cNvSpPr>
      </xdr:nvSpPr>
      <xdr:spPr bwMode="auto">
        <a:xfrm>
          <a:off x="922020" y="2462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1461"/>
    <xdr:sp macro="" textlink="">
      <xdr:nvSpPr>
        <xdr:cNvPr id="8379" name="Text Box 394744">
          <a:extLst>
            <a:ext uri="{FF2B5EF4-FFF2-40B4-BE49-F238E27FC236}">
              <a16:creationId xmlns="" xmlns:a16="http://schemas.microsoft.com/office/drawing/2014/main" id="{00000000-0008-0000-0000-000072010000}"/>
            </a:ext>
          </a:extLst>
        </xdr:cNvPr>
        <xdr:cNvSpPr txBox="1">
          <a:spLocks noChangeArrowheads="1"/>
        </xdr:cNvSpPr>
      </xdr:nvSpPr>
      <xdr:spPr bwMode="auto">
        <a:xfrm>
          <a:off x="922020" y="2462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1461"/>
    <xdr:sp macro="" textlink="">
      <xdr:nvSpPr>
        <xdr:cNvPr id="8380" name="Text Box 394360">
          <a:extLst>
            <a:ext uri="{FF2B5EF4-FFF2-40B4-BE49-F238E27FC236}">
              <a16:creationId xmlns="" xmlns:a16="http://schemas.microsoft.com/office/drawing/2014/main" id="{00000000-0008-0000-0000-000073010000}"/>
            </a:ext>
          </a:extLst>
        </xdr:cNvPr>
        <xdr:cNvSpPr txBox="1">
          <a:spLocks noChangeArrowheads="1"/>
        </xdr:cNvSpPr>
      </xdr:nvSpPr>
      <xdr:spPr bwMode="auto">
        <a:xfrm>
          <a:off x="922020" y="2462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1461"/>
    <xdr:sp macro="" textlink="">
      <xdr:nvSpPr>
        <xdr:cNvPr id="8381" name="Text Box 394744">
          <a:extLst>
            <a:ext uri="{FF2B5EF4-FFF2-40B4-BE49-F238E27FC236}">
              <a16:creationId xmlns="" xmlns:a16="http://schemas.microsoft.com/office/drawing/2014/main" id="{00000000-0008-0000-0000-000074010000}"/>
            </a:ext>
          </a:extLst>
        </xdr:cNvPr>
        <xdr:cNvSpPr txBox="1">
          <a:spLocks noChangeArrowheads="1"/>
        </xdr:cNvSpPr>
      </xdr:nvSpPr>
      <xdr:spPr bwMode="auto">
        <a:xfrm>
          <a:off x="922020" y="2462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2326"/>
    <xdr:sp macro="" textlink="">
      <xdr:nvSpPr>
        <xdr:cNvPr id="8382" name="Text Box 394360">
          <a:extLst>
            <a:ext uri="{FF2B5EF4-FFF2-40B4-BE49-F238E27FC236}">
              <a16:creationId xmlns="" xmlns:a16="http://schemas.microsoft.com/office/drawing/2014/main" id="{00000000-0008-0000-0000-000075010000}"/>
            </a:ext>
          </a:extLst>
        </xdr:cNvPr>
        <xdr:cNvSpPr txBox="1">
          <a:spLocks noChangeArrowheads="1"/>
        </xdr:cNvSpPr>
      </xdr:nvSpPr>
      <xdr:spPr bwMode="auto">
        <a:xfrm>
          <a:off x="922020" y="2462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2326"/>
    <xdr:sp macro="" textlink="">
      <xdr:nvSpPr>
        <xdr:cNvPr id="8383" name="Text Box 394744">
          <a:extLst>
            <a:ext uri="{FF2B5EF4-FFF2-40B4-BE49-F238E27FC236}">
              <a16:creationId xmlns="" xmlns:a16="http://schemas.microsoft.com/office/drawing/2014/main" id="{00000000-0008-0000-0000-000076010000}"/>
            </a:ext>
          </a:extLst>
        </xdr:cNvPr>
        <xdr:cNvSpPr txBox="1">
          <a:spLocks noChangeArrowheads="1"/>
        </xdr:cNvSpPr>
      </xdr:nvSpPr>
      <xdr:spPr bwMode="auto">
        <a:xfrm>
          <a:off x="922020" y="2462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2326"/>
    <xdr:sp macro="" textlink="">
      <xdr:nvSpPr>
        <xdr:cNvPr id="8384" name="Text Box 394360">
          <a:extLst>
            <a:ext uri="{FF2B5EF4-FFF2-40B4-BE49-F238E27FC236}">
              <a16:creationId xmlns="" xmlns:a16="http://schemas.microsoft.com/office/drawing/2014/main" id="{00000000-0008-0000-0000-000077010000}"/>
            </a:ext>
          </a:extLst>
        </xdr:cNvPr>
        <xdr:cNvSpPr txBox="1">
          <a:spLocks noChangeArrowheads="1"/>
        </xdr:cNvSpPr>
      </xdr:nvSpPr>
      <xdr:spPr bwMode="auto">
        <a:xfrm>
          <a:off x="922020" y="2462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2326"/>
    <xdr:sp macro="" textlink="">
      <xdr:nvSpPr>
        <xdr:cNvPr id="8385" name="Text Box 394744">
          <a:extLst>
            <a:ext uri="{FF2B5EF4-FFF2-40B4-BE49-F238E27FC236}">
              <a16:creationId xmlns="" xmlns:a16="http://schemas.microsoft.com/office/drawing/2014/main" id="{00000000-0008-0000-0000-000078010000}"/>
            </a:ext>
          </a:extLst>
        </xdr:cNvPr>
        <xdr:cNvSpPr txBox="1">
          <a:spLocks noChangeArrowheads="1"/>
        </xdr:cNvSpPr>
      </xdr:nvSpPr>
      <xdr:spPr bwMode="auto">
        <a:xfrm>
          <a:off x="922020" y="2462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2326"/>
    <xdr:sp macro="" textlink="">
      <xdr:nvSpPr>
        <xdr:cNvPr id="8386" name="Text Box 394360">
          <a:extLst>
            <a:ext uri="{FF2B5EF4-FFF2-40B4-BE49-F238E27FC236}">
              <a16:creationId xmlns="" xmlns:a16="http://schemas.microsoft.com/office/drawing/2014/main" id="{00000000-0008-0000-0000-000079010000}"/>
            </a:ext>
          </a:extLst>
        </xdr:cNvPr>
        <xdr:cNvSpPr txBox="1">
          <a:spLocks noChangeArrowheads="1"/>
        </xdr:cNvSpPr>
      </xdr:nvSpPr>
      <xdr:spPr bwMode="auto">
        <a:xfrm>
          <a:off x="922020" y="2462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2326"/>
    <xdr:sp macro="" textlink="">
      <xdr:nvSpPr>
        <xdr:cNvPr id="8387" name="Text Box 394744">
          <a:extLst>
            <a:ext uri="{FF2B5EF4-FFF2-40B4-BE49-F238E27FC236}">
              <a16:creationId xmlns="" xmlns:a16="http://schemas.microsoft.com/office/drawing/2014/main" id="{00000000-0008-0000-0000-00007A010000}"/>
            </a:ext>
          </a:extLst>
        </xdr:cNvPr>
        <xdr:cNvSpPr txBox="1">
          <a:spLocks noChangeArrowheads="1"/>
        </xdr:cNvSpPr>
      </xdr:nvSpPr>
      <xdr:spPr bwMode="auto">
        <a:xfrm>
          <a:off x="922020" y="2462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1461"/>
    <xdr:sp macro="" textlink="">
      <xdr:nvSpPr>
        <xdr:cNvPr id="8388" name="Text Box 394360">
          <a:extLst>
            <a:ext uri="{FF2B5EF4-FFF2-40B4-BE49-F238E27FC236}">
              <a16:creationId xmlns="" xmlns:a16="http://schemas.microsoft.com/office/drawing/2014/main" id="{00000000-0008-0000-0000-00007B010000}"/>
            </a:ext>
          </a:extLst>
        </xdr:cNvPr>
        <xdr:cNvSpPr txBox="1">
          <a:spLocks noChangeArrowheads="1"/>
        </xdr:cNvSpPr>
      </xdr:nvSpPr>
      <xdr:spPr bwMode="auto">
        <a:xfrm>
          <a:off x="922020" y="2462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1461"/>
    <xdr:sp macro="" textlink="">
      <xdr:nvSpPr>
        <xdr:cNvPr id="8389" name="Text Box 394744">
          <a:extLst>
            <a:ext uri="{FF2B5EF4-FFF2-40B4-BE49-F238E27FC236}">
              <a16:creationId xmlns="" xmlns:a16="http://schemas.microsoft.com/office/drawing/2014/main" id="{00000000-0008-0000-0000-00007C010000}"/>
            </a:ext>
          </a:extLst>
        </xdr:cNvPr>
        <xdr:cNvSpPr txBox="1">
          <a:spLocks noChangeArrowheads="1"/>
        </xdr:cNvSpPr>
      </xdr:nvSpPr>
      <xdr:spPr bwMode="auto">
        <a:xfrm>
          <a:off x="922020" y="2462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1461"/>
    <xdr:sp macro="" textlink="">
      <xdr:nvSpPr>
        <xdr:cNvPr id="8390" name="Text Box 394360">
          <a:extLst>
            <a:ext uri="{FF2B5EF4-FFF2-40B4-BE49-F238E27FC236}">
              <a16:creationId xmlns="" xmlns:a16="http://schemas.microsoft.com/office/drawing/2014/main" id="{00000000-0008-0000-0000-00007D010000}"/>
            </a:ext>
          </a:extLst>
        </xdr:cNvPr>
        <xdr:cNvSpPr txBox="1">
          <a:spLocks noChangeArrowheads="1"/>
        </xdr:cNvSpPr>
      </xdr:nvSpPr>
      <xdr:spPr bwMode="auto">
        <a:xfrm>
          <a:off x="922020" y="2462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1461"/>
    <xdr:sp macro="" textlink="">
      <xdr:nvSpPr>
        <xdr:cNvPr id="8391" name="Text Box 394744">
          <a:extLst>
            <a:ext uri="{FF2B5EF4-FFF2-40B4-BE49-F238E27FC236}">
              <a16:creationId xmlns="" xmlns:a16="http://schemas.microsoft.com/office/drawing/2014/main" id="{00000000-0008-0000-0000-00007E010000}"/>
            </a:ext>
          </a:extLst>
        </xdr:cNvPr>
        <xdr:cNvSpPr txBox="1">
          <a:spLocks noChangeArrowheads="1"/>
        </xdr:cNvSpPr>
      </xdr:nvSpPr>
      <xdr:spPr bwMode="auto">
        <a:xfrm>
          <a:off x="922020" y="2462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1461"/>
    <xdr:sp macro="" textlink="">
      <xdr:nvSpPr>
        <xdr:cNvPr id="8392" name="Text Box 394360">
          <a:extLst>
            <a:ext uri="{FF2B5EF4-FFF2-40B4-BE49-F238E27FC236}">
              <a16:creationId xmlns="" xmlns:a16="http://schemas.microsoft.com/office/drawing/2014/main" id="{00000000-0008-0000-0000-00007F010000}"/>
            </a:ext>
          </a:extLst>
        </xdr:cNvPr>
        <xdr:cNvSpPr txBox="1">
          <a:spLocks noChangeArrowheads="1"/>
        </xdr:cNvSpPr>
      </xdr:nvSpPr>
      <xdr:spPr bwMode="auto">
        <a:xfrm>
          <a:off x="922020" y="2462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1990725</xdr:rowOff>
    </xdr:from>
    <xdr:ext cx="57150" cy="81461"/>
    <xdr:sp macro="" textlink="">
      <xdr:nvSpPr>
        <xdr:cNvPr id="8393" name="Text Box 394744">
          <a:extLst>
            <a:ext uri="{FF2B5EF4-FFF2-40B4-BE49-F238E27FC236}">
              <a16:creationId xmlns="" xmlns:a16="http://schemas.microsoft.com/office/drawing/2014/main" id="{00000000-0008-0000-0000-000080010000}"/>
            </a:ext>
          </a:extLst>
        </xdr:cNvPr>
        <xdr:cNvSpPr txBox="1">
          <a:spLocks noChangeArrowheads="1"/>
        </xdr:cNvSpPr>
      </xdr:nvSpPr>
      <xdr:spPr bwMode="auto">
        <a:xfrm>
          <a:off x="922020" y="2462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394"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395"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396"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397"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398"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399"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00"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01"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02"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03"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04"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05"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06"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07"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08"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09"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10"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11"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12"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13"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14"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15"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16"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17"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0"/>
    <xdr:sp macro="" textlink="">
      <xdr:nvSpPr>
        <xdr:cNvPr id="8418"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4220908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0"/>
    <xdr:sp macro="" textlink="">
      <xdr:nvSpPr>
        <xdr:cNvPr id="8419"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4220908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0"/>
    <xdr:sp macro="" textlink="">
      <xdr:nvSpPr>
        <xdr:cNvPr id="8420"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4220908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0"/>
    <xdr:sp macro="" textlink="">
      <xdr:nvSpPr>
        <xdr:cNvPr id="8421"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4220908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0"/>
    <xdr:sp macro="" textlink="">
      <xdr:nvSpPr>
        <xdr:cNvPr id="8422"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4220908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0"/>
    <xdr:sp macro="" textlink="">
      <xdr:nvSpPr>
        <xdr:cNvPr id="8423"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4220908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24"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25"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26"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27"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28"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29"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30"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31"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32"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33"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34"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35"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36"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37"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38"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39"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40"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41"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42"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43"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44"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45"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46"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47"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48"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49"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50"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51"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52"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53"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54"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55"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56"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57"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58"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59"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60"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61"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62"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63"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64"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65"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66"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67"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68"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69"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70"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71"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72"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73"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74"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75"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76"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77"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78"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79"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80"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81"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82"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83"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84"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85"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86"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87"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88"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489"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90"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91"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92"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93"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94"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495"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0"/>
    <xdr:sp macro="" textlink="">
      <xdr:nvSpPr>
        <xdr:cNvPr id="8496" name="Text Box 394360">
          <a:extLst>
            <a:ext uri="{FF2B5EF4-FFF2-40B4-BE49-F238E27FC236}">
              <a16:creationId xmlns="" xmlns:a16="http://schemas.microsoft.com/office/drawing/2014/main" id="{00000000-0008-0000-0000-000094070000}"/>
            </a:ext>
          </a:extLst>
        </xdr:cNvPr>
        <xdr:cNvSpPr txBox="1">
          <a:spLocks noChangeArrowheads="1"/>
        </xdr:cNvSpPr>
      </xdr:nvSpPr>
      <xdr:spPr bwMode="auto">
        <a:xfrm>
          <a:off x="922020" y="422071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0"/>
    <xdr:sp macro="" textlink="">
      <xdr:nvSpPr>
        <xdr:cNvPr id="8497" name="Text Box 394744">
          <a:extLst>
            <a:ext uri="{FF2B5EF4-FFF2-40B4-BE49-F238E27FC236}">
              <a16:creationId xmlns="" xmlns:a16="http://schemas.microsoft.com/office/drawing/2014/main" id="{00000000-0008-0000-0000-000095070000}"/>
            </a:ext>
          </a:extLst>
        </xdr:cNvPr>
        <xdr:cNvSpPr txBox="1">
          <a:spLocks noChangeArrowheads="1"/>
        </xdr:cNvSpPr>
      </xdr:nvSpPr>
      <xdr:spPr bwMode="auto">
        <a:xfrm>
          <a:off x="922020" y="422071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0"/>
    <xdr:sp macro="" textlink="">
      <xdr:nvSpPr>
        <xdr:cNvPr id="8498" name="Text Box 394360">
          <a:extLst>
            <a:ext uri="{FF2B5EF4-FFF2-40B4-BE49-F238E27FC236}">
              <a16:creationId xmlns="" xmlns:a16="http://schemas.microsoft.com/office/drawing/2014/main" id="{00000000-0008-0000-0000-000096070000}"/>
            </a:ext>
          </a:extLst>
        </xdr:cNvPr>
        <xdr:cNvSpPr txBox="1">
          <a:spLocks noChangeArrowheads="1"/>
        </xdr:cNvSpPr>
      </xdr:nvSpPr>
      <xdr:spPr bwMode="auto">
        <a:xfrm>
          <a:off x="922020" y="422071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0"/>
    <xdr:sp macro="" textlink="">
      <xdr:nvSpPr>
        <xdr:cNvPr id="8499" name="Text Box 394744">
          <a:extLst>
            <a:ext uri="{FF2B5EF4-FFF2-40B4-BE49-F238E27FC236}">
              <a16:creationId xmlns="" xmlns:a16="http://schemas.microsoft.com/office/drawing/2014/main" id="{00000000-0008-0000-0000-000097070000}"/>
            </a:ext>
          </a:extLst>
        </xdr:cNvPr>
        <xdr:cNvSpPr txBox="1">
          <a:spLocks noChangeArrowheads="1"/>
        </xdr:cNvSpPr>
      </xdr:nvSpPr>
      <xdr:spPr bwMode="auto">
        <a:xfrm>
          <a:off x="922020" y="422071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0"/>
    <xdr:sp macro="" textlink="">
      <xdr:nvSpPr>
        <xdr:cNvPr id="8500" name="Text Box 394360">
          <a:extLst>
            <a:ext uri="{FF2B5EF4-FFF2-40B4-BE49-F238E27FC236}">
              <a16:creationId xmlns="" xmlns:a16="http://schemas.microsoft.com/office/drawing/2014/main" id="{00000000-0008-0000-0000-000098070000}"/>
            </a:ext>
          </a:extLst>
        </xdr:cNvPr>
        <xdr:cNvSpPr txBox="1">
          <a:spLocks noChangeArrowheads="1"/>
        </xdr:cNvSpPr>
      </xdr:nvSpPr>
      <xdr:spPr bwMode="auto">
        <a:xfrm>
          <a:off x="922020" y="422071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0"/>
    <xdr:sp macro="" textlink="">
      <xdr:nvSpPr>
        <xdr:cNvPr id="8501" name="Text Box 394744">
          <a:extLst>
            <a:ext uri="{FF2B5EF4-FFF2-40B4-BE49-F238E27FC236}">
              <a16:creationId xmlns="" xmlns:a16="http://schemas.microsoft.com/office/drawing/2014/main" id="{00000000-0008-0000-0000-000099070000}"/>
            </a:ext>
          </a:extLst>
        </xdr:cNvPr>
        <xdr:cNvSpPr txBox="1">
          <a:spLocks noChangeArrowheads="1"/>
        </xdr:cNvSpPr>
      </xdr:nvSpPr>
      <xdr:spPr bwMode="auto">
        <a:xfrm>
          <a:off x="922020" y="422071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02" name="Text Box 394360">
          <a:extLst>
            <a:ext uri="{FF2B5EF4-FFF2-40B4-BE49-F238E27FC236}">
              <a16:creationId xmlns="" xmlns:a16="http://schemas.microsoft.com/office/drawing/2014/main" id="{00000000-0008-0000-0000-00009A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03" name="Text Box 394744">
          <a:extLst>
            <a:ext uri="{FF2B5EF4-FFF2-40B4-BE49-F238E27FC236}">
              <a16:creationId xmlns="" xmlns:a16="http://schemas.microsoft.com/office/drawing/2014/main" id="{00000000-0008-0000-0000-00009B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04" name="Text Box 394360">
          <a:extLst>
            <a:ext uri="{FF2B5EF4-FFF2-40B4-BE49-F238E27FC236}">
              <a16:creationId xmlns="" xmlns:a16="http://schemas.microsoft.com/office/drawing/2014/main" id="{00000000-0008-0000-0000-00009C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05" name="Text Box 394744">
          <a:extLst>
            <a:ext uri="{FF2B5EF4-FFF2-40B4-BE49-F238E27FC236}">
              <a16:creationId xmlns="" xmlns:a16="http://schemas.microsoft.com/office/drawing/2014/main" id="{00000000-0008-0000-0000-00009D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06" name="Text Box 394360">
          <a:extLst>
            <a:ext uri="{FF2B5EF4-FFF2-40B4-BE49-F238E27FC236}">
              <a16:creationId xmlns="" xmlns:a16="http://schemas.microsoft.com/office/drawing/2014/main" id="{00000000-0008-0000-0000-00009E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07" name="Text Box 394744">
          <a:extLst>
            <a:ext uri="{FF2B5EF4-FFF2-40B4-BE49-F238E27FC236}">
              <a16:creationId xmlns="" xmlns:a16="http://schemas.microsoft.com/office/drawing/2014/main" id="{00000000-0008-0000-0000-00009F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08" name="Text Box 394360">
          <a:extLst>
            <a:ext uri="{FF2B5EF4-FFF2-40B4-BE49-F238E27FC236}">
              <a16:creationId xmlns="" xmlns:a16="http://schemas.microsoft.com/office/drawing/2014/main" id="{00000000-0008-0000-0000-0000A0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09" name="Text Box 394744">
          <a:extLst>
            <a:ext uri="{FF2B5EF4-FFF2-40B4-BE49-F238E27FC236}">
              <a16:creationId xmlns="" xmlns:a16="http://schemas.microsoft.com/office/drawing/2014/main" id="{00000000-0008-0000-0000-0000A1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10" name="Text Box 394360">
          <a:extLst>
            <a:ext uri="{FF2B5EF4-FFF2-40B4-BE49-F238E27FC236}">
              <a16:creationId xmlns="" xmlns:a16="http://schemas.microsoft.com/office/drawing/2014/main" id="{00000000-0008-0000-0000-0000A2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11" name="Text Box 394744">
          <a:extLst>
            <a:ext uri="{FF2B5EF4-FFF2-40B4-BE49-F238E27FC236}">
              <a16:creationId xmlns="" xmlns:a16="http://schemas.microsoft.com/office/drawing/2014/main" id="{00000000-0008-0000-0000-0000A3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12" name="Text Box 394360">
          <a:extLst>
            <a:ext uri="{FF2B5EF4-FFF2-40B4-BE49-F238E27FC236}">
              <a16:creationId xmlns="" xmlns:a16="http://schemas.microsoft.com/office/drawing/2014/main" id="{00000000-0008-0000-0000-0000A4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13" name="Text Box 394744">
          <a:extLst>
            <a:ext uri="{FF2B5EF4-FFF2-40B4-BE49-F238E27FC236}">
              <a16:creationId xmlns="" xmlns:a16="http://schemas.microsoft.com/office/drawing/2014/main" id="{00000000-0008-0000-0000-0000A5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14" name="Text Box 394360">
          <a:extLst>
            <a:ext uri="{FF2B5EF4-FFF2-40B4-BE49-F238E27FC236}">
              <a16:creationId xmlns="" xmlns:a16="http://schemas.microsoft.com/office/drawing/2014/main" id="{00000000-0008-0000-0000-0000A6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15" name="Text Box 394744">
          <a:extLst>
            <a:ext uri="{FF2B5EF4-FFF2-40B4-BE49-F238E27FC236}">
              <a16:creationId xmlns="" xmlns:a16="http://schemas.microsoft.com/office/drawing/2014/main" id="{00000000-0008-0000-0000-0000A7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16" name="Text Box 394360">
          <a:extLst>
            <a:ext uri="{FF2B5EF4-FFF2-40B4-BE49-F238E27FC236}">
              <a16:creationId xmlns="" xmlns:a16="http://schemas.microsoft.com/office/drawing/2014/main" id="{00000000-0008-0000-0000-0000A8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17" name="Text Box 394744">
          <a:extLst>
            <a:ext uri="{FF2B5EF4-FFF2-40B4-BE49-F238E27FC236}">
              <a16:creationId xmlns="" xmlns:a16="http://schemas.microsoft.com/office/drawing/2014/main" id="{00000000-0008-0000-0000-0000A9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18" name="Text Box 394360">
          <a:extLst>
            <a:ext uri="{FF2B5EF4-FFF2-40B4-BE49-F238E27FC236}">
              <a16:creationId xmlns="" xmlns:a16="http://schemas.microsoft.com/office/drawing/2014/main" id="{00000000-0008-0000-0000-0000AA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19" name="Text Box 394744">
          <a:extLst>
            <a:ext uri="{FF2B5EF4-FFF2-40B4-BE49-F238E27FC236}">
              <a16:creationId xmlns="" xmlns:a16="http://schemas.microsoft.com/office/drawing/2014/main" id="{00000000-0008-0000-0000-0000AB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20" name="Text Box 394360">
          <a:extLst>
            <a:ext uri="{FF2B5EF4-FFF2-40B4-BE49-F238E27FC236}">
              <a16:creationId xmlns="" xmlns:a16="http://schemas.microsoft.com/office/drawing/2014/main" id="{00000000-0008-0000-0000-0000AC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21" name="Text Box 394744">
          <a:extLst>
            <a:ext uri="{FF2B5EF4-FFF2-40B4-BE49-F238E27FC236}">
              <a16:creationId xmlns="" xmlns:a16="http://schemas.microsoft.com/office/drawing/2014/main" id="{00000000-0008-0000-0000-0000AD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22" name="Text Box 394360">
          <a:extLst>
            <a:ext uri="{FF2B5EF4-FFF2-40B4-BE49-F238E27FC236}">
              <a16:creationId xmlns="" xmlns:a16="http://schemas.microsoft.com/office/drawing/2014/main" id="{00000000-0008-0000-0000-0000AE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23" name="Text Box 394744">
          <a:extLst>
            <a:ext uri="{FF2B5EF4-FFF2-40B4-BE49-F238E27FC236}">
              <a16:creationId xmlns="" xmlns:a16="http://schemas.microsoft.com/office/drawing/2014/main" id="{00000000-0008-0000-0000-0000AF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24" name="Text Box 394360">
          <a:extLst>
            <a:ext uri="{FF2B5EF4-FFF2-40B4-BE49-F238E27FC236}">
              <a16:creationId xmlns="" xmlns:a16="http://schemas.microsoft.com/office/drawing/2014/main" id="{00000000-0008-0000-0000-0000B0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25" name="Text Box 394744">
          <a:extLst>
            <a:ext uri="{FF2B5EF4-FFF2-40B4-BE49-F238E27FC236}">
              <a16:creationId xmlns="" xmlns:a16="http://schemas.microsoft.com/office/drawing/2014/main" id="{00000000-0008-0000-0000-0000B1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26" name="Text Box 394360">
          <a:extLst>
            <a:ext uri="{FF2B5EF4-FFF2-40B4-BE49-F238E27FC236}">
              <a16:creationId xmlns="" xmlns:a16="http://schemas.microsoft.com/office/drawing/2014/main" id="{00000000-0008-0000-0000-0000B2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27" name="Text Box 394744">
          <a:extLst>
            <a:ext uri="{FF2B5EF4-FFF2-40B4-BE49-F238E27FC236}">
              <a16:creationId xmlns="" xmlns:a16="http://schemas.microsoft.com/office/drawing/2014/main" id="{00000000-0008-0000-0000-0000B3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28" name="Text Box 394360">
          <a:extLst>
            <a:ext uri="{FF2B5EF4-FFF2-40B4-BE49-F238E27FC236}">
              <a16:creationId xmlns="" xmlns:a16="http://schemas.microsoft.com/office/drawing/2014/main" id="{00000000-0008-0000-0000-0000B4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29" name="Text Box 394744">
          <a:extLst>
            <a:ext uri="{FF2B5EF4-FFF2-40B4-BE49-F238E27FC236}">
              <a16:creationId xmlns="" xmlns:a16="http://schemas.microsoft.com/office/drawing/2014/main" id="{00000000-0008-0000-0000-0000B5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30" name="Text Box 394360">
          <a:extLst>
            <a:ext uri="{FF2B5EF4-FFF2-40B4-BE49-F238E27FC236}">
              <a16:creationId xmlns="" xmlns:a16="http://schemas.microsoft.com/office/drawing/2014/main" id="{00000000-0008-0000-0000-0000B6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31" name="Text Box 394744">
          <a:extLst>
            <a:ext uri="{FF2B5EF4-FFF2-40B4-BE49-F238E27FC236}">
              <a16:creationId xmlns="" xmlns:a16="http://schemas.microsoft.com/office/drawing/2014/main" id="{00000000-0008-0000-0000-0000B7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32" name="Text Box 394360">
          <a:extLst>
            <a:ext uri="{FF2B5EF4-FFF2-40B4-BE49-F238E27FC236}">
              <a16:creationId xmlns="" xmlns:a16="http://schemas.microsoft.com/office/drawing/2014/main" id="{00000000-0008-0000-0000-0000B8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33" name="Text Box 394744">
          <a:extLst>
            <a:ext uri="{FF2B5EF4-FFF2-40B4-BE49-F238E27FC236}">
              <a16:creationId xmlns="" xmlns:a16="http://schemas.microsoft.com/office/drawing/2014/main" id="{00000000-0008-0000-0000-0000B9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34" name="Text Box 394360">
          <a:extLst>
            <a:ext uri="{FF2B5EF4-FFF2-40B4-BE49-F238E27FC236}">
              <a16:creationId xmlns="" xmlns:a16="http://schemas.microsoft.com/office/drawing/2014/main" id="{00000000-0008-0000-0000-0000BA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35" name="Text Box 394744">
          <a:extLst>
            <a:ext uri="{FF2B5EF4-FFF2-40B4-BE49-F238E27FC236}">
              <a16:creationId xmlns="" xmlns:a16="http://schemas.microsoft.com/office/drawing/2014/main" id="{00000000-0008-0000-0000-0000BB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36" name="Text Box 394360">
          <a:extLst>
            <a:ext uri="{FF2B5EF4-FFF2-40B4-BE49-F238E27FC236}">
              <a16:creationId xmlns="" xmlns:a16="http://schemas.microsoft.com/office/drawing/2014/main" id="{00000000-0008-0000-0000-0000BC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37" name="Text Box 394744">
          <a:extLst>
            <a:ext uri="{FF2B5EF4-FFF2-40B4-BE49-F238E27FC236}">
              <a16:creationId xmlns="" xmlns:a16="http://schemas.microsoft.com/office/drawing/2014/main" id="{00000000-0008-0000-0000-0000BD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38" name="Text Box 394360">
          <a:extLst>
            <a:ext uri="{FF2B5EF4-FFF2-40B4-BE49-F238E27FC236}">
              <a16:creationId xmlns="" xmlns:a16="http://schemas.microsoft.com/office/drawing/2014/main" id="{00000000-0008-0000-0000-0000BE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39" name="Text Box 394744">
          <a:extLst>
            <a:ext uri="{FF2B5EF4-FFF2-40B4-BE49-F238E27FC236}">
              <a16:creationId xmlns="" xmlns:a16="http://schemas.microsoft.com/office/drawing/2014/main" id="{00000000-0008-0000-0000-0000BF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40" name="Text Box 394360">
          <a:extLst>
            <a:ext uri="{FF2B5EF4-FFF2-40B4-BE49-F238E27FC236}">
              <a16:creationId xmlns="" xmlns:a16="http://schemas.microsoft.com/office/drawing/2014/main" id="{00000000-0008-0000-0000-0000C0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41" name="Text Box 394744">
          <a:extLst>
            <a:ext uri="{FF2B5EF4-FFF2-40B4-BE49-F238E27FC236}">
              <a16:creationId xmlns="" xmlns:a16="http://schemas.microsoft.com/office/drawing/2014/main" id="{00000000-0008-0000-0000-0000C1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42" name="Text Box 394360">
          <a:extLst>
            <a:ext uri="{FF2B5EF4-FFF2-40B4-BE49-F238E27FC236}">
              <a16:creationId xmlns="" xmlns:a16="http://schemas.microsoft.com/office/drawing/2014/main" id="{00000000-0008-0000-0000-0000C2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43" name="Text Box 394744">
          <a:extLst>
            <a:ext uri="{FF2B5EF4-FFF2-40B4-BE49-F238E27FC236}">
              <a16:creationId xmlns="" xmlns:a16="http://schemas.microsoft.com/office/drawing/2014/main" id="{00000000-0008-0000-0000-0000C3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44" name="Text Box 394360">
          <a:extLst>
            <a:ext uri="{FF2B5EF4-FFF2-40B4-BE49-F238E27FC236}">
              <a16:creationId xmlns="" xmlns:a16="http://schemas.microsoft.com/office/drawing/2014/main" id="{00000000-0008-0000-0000-0000C4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45" name="Text Box 394744">
          <a:extLst>
            <a:ext uri="{FF2B5EF4-FFF2-40B4-BE49-F238E27FC236}">
              <a16:creationId xmlns="" xmlns:a16="http://schemas.microsoft.com/office/drawing/2014/main" id="{00000000-0008-0000-0000-0000C5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46" name="Text Box 394360">
          <a:extLst>
            <a:ext uri="{FF2B5EF4-FFF2-40B4-BE49-F238E27FC236}">
              <a16:creationId xmlns="" xmlns:a16="http://schemas.microsoft.com/office/drawing/2014/main" id="{00000000-0008-0000-0000-0000C6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47" name="Text Box 394744">
          <a:extLst>
            <a:ext uri="{FF2B5EF4-FFF2-40B4-BE49-F238E27FC236}">
              <a16:creationId xmlns="" xmlns:a16="http://schemas.microsoft.com/office/drawing/2014/main" id="{00000000-0008-0000-0000-0000C7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48" name="Text Box 394360">
          <a:extLst>
            <a:ext uri="{FF2B5EF4-FFF2-40B4-BE49-F238E27FC236}">
              <a16:creationId xmlns="" xmlns:a16="http://schemas.microsoft.com/office/drawing/2014/main" id="{00000000-0008-0000-0000-0000C8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49" name="Text Box 394744">
          <a:extLst>
            <a:ext uri="{FF2B5EF4-FFF2-40B4-BE49-F238E27FC236}">
              <a16:creationId xmlns="" xmlns:a16="http://schemas.microsoft.com/office/drawing/2014/main" id="{00000000-0008-0000-0000-0000C9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50" name="Text Box 394360">
          <a:extLst>
            <a:ext uri="{FF2B5EF4-FFF2-40B4-BE49-F238E27FC236}">
              <a16:creationId xmlns="" xmlns:a16="http://schemas.microsoft.com/office/drawing/2014/main" id="{00000000-0008-0000-0000-0000CA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51" name="Text Box 394744">
          <a:extLst>
            <a:ext uri="{FF2B5EF4-FFF2-40B4-BE49-F238E27FC236}">
              <a16:creationId xmlns="" xmlns:a16="http://schemas.microsoft.com/office/drawing/2014/main" id="{00000000-0008-0000-0000-0000CB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52" name="Text Box 394360">
          <a:extLst>
            <a:ext uri="{FF2B5EF4-FFF2-40B4-BE49-F238E27FC236}">
              <a16:creationId xmlns="" xmlns:a16="http://schemas.microsoft.com/office/drawing/2014/main" id="{00000000-0008-0000-0000-0000CC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53" name="Text Box 394744">
          <a:extLst>
            <a:ext uri="{FF2B5EF4-FFF2-40B4-BE49-F238E27FC236}">
              <a16:creationId xmlns="" xmlns:a16="http://schemas.microsoft.com/office/drawing/2014/main" id="{00000000-0008-0000-0000-0000CD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54" name="Text Box 394360">
          <a:extLst>
            <a:ext uri="{FF2B5EF4-FFF2-40B4-BE49-F238E27FC236}">
              <a16:creationId xmlns="" xmlns:a16="http://schemas.microsoft.com/office/drawing/2014/main" id="{00000000-0008-0000-0000-0000CE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55" name="Text Box 394744">
          <a:extLst>
            <a:ext uri="{FF2B5EF4-FFF2-40B4-BE49-F238E27FC236}">
              <a16:creationId xmlns="" xmlns:a16="http://schemas.microsoft.com/office/drawing/2014/main" id="{00000000-0008-0000-0000-0000CF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56" name="Text Box 394360">
          <a:extLst>
            <a:ext uri="{FF2B5EF4-FFF2-40B4-BE49-F238E27FC236}">
              <a16:creationId xmlns="" xmlns:a16="http://schemas.microsoft.com/office/drawing/2014/main" id="{00000000-0008-0000-0000-0000D0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57" name="Text Box 394744">
          <a:extLst>
            <a:ext uri="{FF2B5EF4-FFF2-40B4-BE49-F238E27FC236}">
              <a16:creationId xmlns="" xmlns:a16="http://schemas.microsoft.com/office/drawing/2014/main" id="{00000000-0008-0000-0000-0000D1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58" name="Text Box 394360">
          <a:extLst>
            <a:ext uri="{FF2B5EF4-FFF2-40B4-BE49-F238E27FC236}">
              <a16:creationId xmlns="" xmlns:a16="http://schemas.microsoft.com/office/drawing/2014/main" id="{00000000-0008-0000-0000-0000D2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59" name="Text Box 394744">
          <a:extLst>
            <a:ext uri="{FF2B5EF4-FFF2-40B4-BE49-F238E27FC236}">
              <a16:creationId xmlns="" xmlns:a16="http://schemas.microsoft.com/office/drawing/2014/main" id="{00000000-0008-0000-0000-0000D3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60" name="Text Box 394360">
          <a:extLst>
            <a:ext uri="{FF2B5EF4-FFF2-40B4-BE49-F238E27FC236}">
              <a16:creationId xmlns="" xmlns:a16="http://schemas.microsoft.com/office/drawing/2014/main" id="{00000000-0008-0000-0000-0000D4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61" name="Text Box 394744">
          <a:extLst>
            <a:ext uri="{FF2B5EF4-FFF2-40B4-BE49-F238E27FC236}">
              <a16:creationId xmlns="" xmlns:a16="http://schemas.microsoft.com/office/drawing/2014/main" id="{00000000-0008-0000-0000-0000D5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62" name="Text Box 394360">
          <a:extLst>
            <a:ext uri="{FF2B5EF4-FFF2-40B4-BE49-F238E27FC236}">
              <a16:creationId xmlns="" xmlns:a16="http://schemas.microsoft.com/office/drawing/2014/main" id="{00000000-0008-0000-0000-0000D6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63" name="Text Box 394744">
          <a:extLst>
            <a:ext uri="{FF2B5EF4-FFF2-40B4-BE49-F238E27FC236}">
              <a16:creationId xmlns="" xmlns:a16="http://schemas.microsoft.com/office/drawing/2014/main" id="{00000000-0008-0000-0000-0000D7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64" name="Text Box 394360">
          <a:extLst>
            <a:ext uri="{FF2B5EF4-FFF2-40B4-BE49-F238E27FC236}">
              <a16:creationId xmlns="" xmlns:a16="http://schemas.microsoft.com/office/drawing/2014/main" id="{00000000-0008-0000-0000-0000D8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65" name="Text Box 394744">
          <a:extLst>
            <a:ext uri="{FF2B5EF4-FFF2-40B4-BE49-F238E27FC236}">
              <a16:creationId xmlns="" xmlns:a16="http://schemas.microsoft.com/office/drawing/2014/main" id="{00000000-0008-0000-0000-0000D9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66" name="Text Box 394360">
          <a:extLst>
            <a:ext uri="{FF2B5EF4-FFF2-40B4-BE49-F238E27FC236}">
              <a16:creationId xmlns="" xmlns:a16="http://schemas.microsoft.com/office/drawing/2014/main" id="{00000000-0008-0000-0000-0000DA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567" name="Text Box 394744">
          <a:extLst>
            <a:ext uri="{FF2B5EF4-FFF2-40B4-BE49-F238E27FC236}">
              <a16:creationId xmlns="" xmlns:a16="http://schemas.microsoft.com/office/drawing/2014/main" id="{00000000-0008-0000-0000-0000DB07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68" name="Text Box 394360">
          <a:extLst>
            <a:ext uri="{FF2B5EF4-FFF2-40B4-BE49-F238E27FC236}">
              <a16:creationId xmlns="" xmlns:a16="http://schemas.microsoft.com/office/drawing/2014/main" id="{00000000-0008-0000-0000-0000DC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69" name="Text Box 394744">
          <a:extLst>
            <a:ext uri="{FF2B5EF4-FFF2-40B4-BE49-F238E27FC236}">
              <a16:creationId xmlns="" xmlns:a16="http://schemas.microsoft.com/office/drawing/2014/main" id="{00000000-0008-0000-0000-0000DD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70" name="Text Box 394360">
          <a:extLst>
            <a:ext uri="{FF2B5EF4-FFF2-40B4-BE49-F238E27FC236}">
              <a16:creationId xmlns="" xmlns:a16="http://schemas.microsoft.com/office/drawing/2014/main" id="{00000000-0008-0000-0000-0000DE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71" name="Text Box 394744">
          <a:extLst>
            <a:ext uri="{FF2B5EF4-FFF2-40B4-BE49-F238E27FC236}">
              <a16:creationId xmlns="" xmlns:a16="http://schemas.microsoft.com/office/drawing/2014/main" id="{00000000-0008-0000-0000-0000DF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72" name="Text Box 394360">
          <a:extLst>
            <a:ext uri="{FF2B5EF4-FFF2-40B4-BE49-F238E27FC236}">
              <a16:creationId xmlns="" xmlns:a16="http://schemas.microsoft.com/office/drawing/2014/main" id="{00000000-0008-0000-0000-0000E0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573" name="Text Box 394744">
          <a:extLst>
            <a:ext uri="{FF2B5EF4-FFF2-40B4-BE49-F238E27FC236}">
              <a16:creationId xmlns="" xmlns:a16="http://schemas.microsoft.com/office/drawing/2014/main" id="{00000000-0008-0000-0000-0000E107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574"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575"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576"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577"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578"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579"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580"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581"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582"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583"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584"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585"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586"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587"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588"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589"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590"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591"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592"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593"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594"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595"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596"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597"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0"/>
    <xdr:sp macro="" textlink="">
      <xdr:nvSpPr>
        <xdr:cNvPr id="8598"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4220908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0"/>
    <xdr:sp macro="" textlink="">
      <xdr:nvSpPr>
        <xdr:cNvPr id="8599"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4220908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0"/>
    <xdr:sp macro="" textlink="">
      <xdr:nvSpPr>
        <xdr:cNvPr id="8600"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4220908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0"/>
    <xdr:sp macro="" textlink="">
      <xdr:nvSpPr>
        <xdr:cNvPr id="8601"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4220908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0"/>
    <xdr:sp macro="" textlink="">
      <xdr:nvSpPr>
        <xdr:cNvPr id="8602"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4220908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0"/>
    <xdr:sp macro="" textlink="">
      <xdr:nvSpPr>
        <xdr:cNvPr id="8603"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4220908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04"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05"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06"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07"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08"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09"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10"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11"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12"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13"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14"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15"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16"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17"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18"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19"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20"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21"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22"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23"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24"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25"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26"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27"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28"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29"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30"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31"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32"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33"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34"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35"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36"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37"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38"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39"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40"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41"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42"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43"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44"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45"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46"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47"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48"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49"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50"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51"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52"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53"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54"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55"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56"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57"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58"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59"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60"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61"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62"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63"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64"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65"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66"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67"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68"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2326"/>
    <xdr:sp macro="" textlink="">
      <xdr:nvSpPr>
        <xdr:cNvPr id="8669"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4220908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70"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71"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72"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73"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74"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130</xdr:row>
      <xdr:rowOff>1990725</xdr:rowOff>
    </xdr:from>
    <xdr:ext cx="57150" cy="81461"/>
    <xdr:sp macro="" textlink="">
      <xdr:nvSpPr>
        <xdr:cNvPr id="8675"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4220908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676" name="Text Box 394744">
          <a:extLst>
            <a:ext uri="{FF2B5EF4-FFF2-40B4-BE49-F238E27FC236}">
              <a16:creationId xmlns="" xmlns:a16="http://schemas.microsoft.com/office/drawing/2014/main" id="{00000000-0008-0000-0000-00004808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677" name="Text Box 394360">
          <a:extLst>
            <a:ext uri="{FF2B5EF4-FFF2-40B4-BE49-F238E27FC236}">
              <a16:creationId xmlns="" xmlns:a16="http://schemas.microsoft.com/office/drawing/2014/main" id="{00000000-0008-0000-0000-00004908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678" name="Text Box 394744">
          <a:extLst>
            <a:ext uri="{FF2B5EF4-FFF2-40B4-BE49-F238E27FC236}">
              <a16:creationId xmlns="" xmlns:a16="http://schemas.microsoft.com/office/drawing/2014/main" id="{00000000-0008-0000-0000-00004A08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679" name="Text Box 394360">
          <a:extLst>
            <a:ext uri="{FF2B5EF4-FFF2-40B4-BE49-F238E27FC236}">
              <a16:creationId xmlns="" xmlns:a16="http://schemas.microsoft.com/office/drawing/2014/main" id="{00000000-0008-0000-0000-00004B08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680" name="Text Box 394744">
          <a:extLst>
            <a:ext uri="{FF2B5EF4-FFF2-40B4-BE49-F238E27FC236}">
              <a16:creationId xmlns="" xmlns:a16="http://schemas.microsoft.com/office/drawing/2014/main" id="{00000000-0008-0000-0000-00004C08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681" name="Text Box 394360">
          <a:extLst>
            <a:ext uri="{FF2B5EF4-FFF2-40B4-BE49-F238E27FC236}">
              <a16:creationId xmlns="" xmlns:a16="http://schemas.microsoft.com/office/drawing/2014/main" id="{00000000-0008-0000-0000-00004D08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682" name="Text Box 394744">
          <a:extLst>
            <a:ext uri="{FF2B5EF4-FFF2-40B4-BE49-F238E27FC236}">
              <a16:creationId xmlns="" xmlns:a16="http://schemas.microsoft.com/office/drawing/2014/main" id="{00000000-0008-0000-0000-00004E08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683" name="Text Box 394360">
          <a:extLst>
            <a:ext uri="{FF2B5EF4-FFF2-40B4-BE49-F238E27FC236}">
              <a16:creationId xmlns="" xmlns:a16="http://schemas.microsoft.com/office/drawing/2014/main" id="{00000000-0008-0000-0000-00004F08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684" name="Text Box 394744">
          <a:extLst>
            <a:ext uri="{FF2B5EF4-FFF2-40B4-BE49-F238E27FC236}">
              <a16:creationId xmlns="" xmlns:a16="http://schemas.microsoft.com/office/drawing/2014/main" id="{00000000-0008-0000-0000-00005008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685" name="Text Box 394360">
          <a:extLst>
            <a:ext uri="{FF2B5EF4-FFF2-40B4-BE49-F238E27FC236}">
              <a16:creationId xmlns="" xmlns:a16="http://schemas.microsoft.com/office/drawing/2014/main" id="{00000000-0008-0000-0000-00005108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686" name="Text Box 394744">
          <a:extLst>
            <a:ext uri="{FF2B5EF4-FFF2-40B4-BE49-F238E27FC236}">
              <a16:creationId xmlns="" xmlns:a16="http://schemas.microsoft.com/office/drawing/2014/main" id="{00000000-0008-0000-0000-00005208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687" name="Text Box 394360">
          <a:extLst>
            <a:ext uri="{FF2B5EF4-FFF2-40B4-BE49-F238E27FC236}">
              <a16:creationId xmlns="" xmlns:a16="http://schemas.microsoft.com/office/drawing/2014/main" id="{00000000-0008-0000-0000-00005308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688" name="Text Box 394744">
          <a:extLst>
            <a:ext uri="{FF2B5EF4-FFF2-40B4-BE49-F238E27FC236}">
              <a16:creationId xmlns="" xmlns:a16="http://schemas.microsoft.com/office/drawing/2014/main" id="{00000000-0008-0000-0000-00005408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689" name="Text Box 394360">
          <a:extLst>
            <a:ext uri="{FF2B5EF4-FFF2-40B4-BE49-F238E27FC236}">
              <a16:creationId xmlns="" xmlns:a16="http://schemas.microsoft.com/office/drawing/2014/main" id="{00000000-0008-0000-0000-00005508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690" name="Text Box 394744">
          <a:extLst>
            <a:ext uri="{FF2B5EF4-FFF2-40B4-BE49-F238E27FC236}">
              <a16:creationId xmlns="" xmlns:a16="http://schemas.microsoft.com/office/drawing/2014/main" id="{00000000-0008-0000-0000-00005608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691" name="Text Box 394360">
          <a:extLst>
            <a:ext uri="{FF2B5EF4-FFF2-40B4-BE49-F238E27FC236}">
              <a16:creationId xmlns="" xmlns:a16="http://schemas.microsoft.com/office/drawing/2014/main" id="{00000000-0008-0000-0000-00005708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2326"/>
    <xdr:sp macro="" textlink="">
      <xdr:nvSpPr>
        <xdr:cNvPr id="8692" name="Text Box 394744">
          <a:extLst>
            <a:ext uri="{FF2B5EF4-FFF2-40B4-BE49-F238E27FC236}">
              <a16:creationId xmlns="" xmlns:a16="http://schemas.microsoft.com/office/drawing/2014/main" id="{00000000-0008-0000-0000-000058080000}"/>
            </a:ext>
          </a:extLst>
        </xdr:cNvPr>
        <xdr:cNvSpPr txBox="1">
          <a:spLocks noChangeArrowheads="1"/>
        </xdr:cNvSpPr>
      </xdr:nvSpPr>
      <xdr:spPr bwMode="auto">
        <a:xfrm>
          <a:off x="922020" y="422071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693" name="Text Box 394360">
          <a:extLst>
            <a:ext uri="{FF2B5EF4-FFF2-40B4-BE49-F238E27FC236}">
              <a16:creationId xmlns="" xmlns:a16="http://schemas.microsoft.com/office/drawing/2014/main" id="{00000000-0008-0000-0000-00005908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694" name="Text Box 394744">
          <a:extLst>
            <a:ext uri="{FF2B5EF4-FFF2-40B4-BE49-F238E27FC236}">
              <a16:creationId xmlns="" xmlns:a16="http://schemas.microsoft.com/office/drawing/2014/main" id="{00000000-0008-0000-0000-00005A08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695" name="Text Box 394360">
          <a:extLst>
            <a:ext uri="{FF2B5EF4-FFF2-40B4-BE49-F238E27FC236}">
              <a16:creationId xmlns="" xmlns:a16="http://schemas.microsoft.com/office/drawing/2014/main" id="{00000000-0008-0000-0000-00005B08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696" name="Text Box 394744">
          <a:extLst>
            <a:ext uri="{FF2B5EF4-FFF2-40B4-BE49-F238E27FC236}">
              <a16:creationId xmlns="" xmlns:a16="http://schemas.microsoft.com/office/drawing/2014/main" id="{00000000-0008-0000-0000-00005C08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697" name="Text Box 394360">
          <a:extLst>
            <a:ext uri="{FF2B5EF4-FFF2-40B4-BE49-F238E27FC236}">
              <a16:creationId xmlns="" xmlns:a16="http://schemas.microsoft.com/office/drawing/2014/main" id="{00000000-0008-0000-0000-00005D08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0</xdr:rowOff>
    </xdr:from>
    <xdr:ext cx="57150" cy="81461"/>
    <xdr:sp macro="" textlink="">
      <xdr:nvSpPr>
        <xdr:cNvPr id="8698" name="Text Box 394744">
          <a:extLst>
            <a:ext uri="{FF2B5EF4-FFF2-40B4-BE49-F238E27FC236}">
              <a16:creationId xmlns="" xmlns:a16="http://schemas.microsoft.com/office/drawing/2014/main" id="{00000000-0008-0000-0000-00005E080000}"/>
            </a:ext>
          </a:extLst>
        </xdr:cNvPr>
        <xdr:cNvSpPr txBox="1">
          <a:spLocks noChangeArrowheads="1"/>
        </xdr:cNvSpPr>
      </xdr:nvSpPr>
      <xdr:spPr bwMode="auto">
        <a:xfrm>
          <a:off x="922020" y="422071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699"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00"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01"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02"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03"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04"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05"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06"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07"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08"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09"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10"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11"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12"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13"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14"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15"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16"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17"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18"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19"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20"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21"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22"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0"/>
    <xdr:sp macro="" textlink="">
      <xdr:nvSpPr>
        <xdr:cNvPr id="8723"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4253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0"/>
    <xdr:sp macro="" textlink="">
      <xdr:nvSpPr>
        <xdr:cNvPr id="8724"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4253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0"/>
    <xdr:sp macro="" textlink="">
      <xdr:nvSpPr>
        <xdr:cNvPr id="8725"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4253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0"/>
    <xdr:sp macro="" textlink="">
      <xdr:nvSpPr>
        <xdr:cNvPr id="8726"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4253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0"/>
    <xdr:sp macro="" textlink="">
      <xdr:nvSpPr>
        <xdr:cNvPr id="8727"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4253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0"/>
    <xdr:sp macro="" textlink="">
      <xdr:nvSpPr>
        <xdr:cNvPr id="8728"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4253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29"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30"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31"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32"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33"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34"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35"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36"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37"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38"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39"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40"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41"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42"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43"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44"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45"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46"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47"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48"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49"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50"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51"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52"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53"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54"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55"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56"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57"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58"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59"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60"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61"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62"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63"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64"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65"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66"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67"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68"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69"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70"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71"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72"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73"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74"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75"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76"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77"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78"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79"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80"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81"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82"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83"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84"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85"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86"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87"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88"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89"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90"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91"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92"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93"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794"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95"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96"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97"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98"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799"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800"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8801" name="Text Box 394360">
          <a:extLst>
            <a:ext uri="{FF2B5EF4-FFF2-40B4-BE49-F238E27FC236}">
              <a16:creationId xmlns="" xmlns:a16="http://schemas.microsoft.com/office/drawing/2014/main" id="{00000000-0008-0000-0000-000094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8802" name="Text Box 394744">
          <a:extLst>
            <a:ext uri="{FF2B5EF4-FFF2-40B4-BE49-F238E27FC236}">
              <a16:creationId xmlns="" xmlns:a16="http://schemas.microsoft.com/office/drawing/2014/main" id="{00000000-0008-0000-0000-000095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8803" name="Text Box 394360">
          <a:extLst>
            <a:ext uri="{FF2B5EF4-FFF2-40B4-BE49-F238E27FC236}">
              <a16:creationId xmlns="" xmlns:a16="http://schemas.microsoft.com/office/drawing/2014/main" id="{00000000-0008-0000-0000-000096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8804" name="Text Box 394744">
          <a:extLst>
            <a:ext uri="{FF2B5EF4-FFF2-40B4-BE49-F238E27FC236}">
              <a16:creationId xmlns="" xmlns:a16="http://schemas.microsoft.com/office/drawing/2014/main" id="{00000000-0008-0000-0000-000097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8805" name="Text Box 394360">
          <a:extLst>
            <a:ext uri="{FF2B5EF4-FFF2-40B4-BE49-F238E27FC236}">
              <a16:creationId xmlns="" xmlns:a16="http://schemas.microsoft.com/office/drawing/2014/main" id="{00000000-0008-0000-0000-000098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8806" name="Text Box 394744">
          <a:extLst>
            <a:ext uri="{FF2B5EF4-FFF2-40B4-BE49-F238E27FC236}">
              <a16:creationId xmlns="" xmlns:a16="http://schemas.microsoft.com/office/drawing/2014/main" id="{00000000-0008-0000-0000-000099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07" name="Text Box 394360">
          <a:extLst>
            <a:ext uri="{FF2B5EF4-FFF2-40B4-BE49-F238E27FC236}">
              <a16:creationId xmlns="" xmlns:a16="http://schemas.microsoft.com/office/drawing/2014/main" id="{00000000-0008-0000-0000-00009A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08" name="Text Box 394744">
          <a:extLst>
            <a:ext uri="{FF2B5EF4-FFF2-40B4-BE49-F238E27FC236}">
              <a16:creationId xmlns="" xmlns:a16="http://schemas.microsoft.com/office/drawing/2014/main" id="{00000000-0008-0000-0000-00009B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09" name="Text Box 394360">
          <a:extLst>
            <a:ext uri="{FF2B5EF4-FFF2-40B4-BE49-F238E27FC236}">
              <a16:creationId xmlns="" xmlns:a16="http://schemas.microsoft.com/office/drawing/2014/main" id="{00000000-0008-0000-0000-00009C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10" name="Text Box 394744">
          <a:extLst>
            <a:ext uri="{FF2B5EF4-FFF2-40B4-BE49-F238E27FC236}">
              <a16:creationId xmlns="" xmlns:a16="http://schemas.microsoft.com/office/drawing/2014/main" id="{00000000-0008-0000-0000-00009D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11" name="Text Box 394360">
          <a:extLst>
            <a:ext uri="{FF2B5EF4-FFF2-40B4-BE49-F238E27FC236}">
              <a16:creationId xmlns="" xmlns:a16="http://schemas.microsoft.com/office/drawing/2014/main" id="{00000000-0008-0000-0000-00009E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12" name="Text Box 394744">
          <a:extLst>
            <a:ext uri="{FF2B5EF4-FFF2-40B4-BE49-F238E27FC236}">
              <a16:creationId xmlns="" xmlns:a16="http://schemas.microsoft.com/office/drawing/2014/main" id="{00000000-0008-0000-0000-00009F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13" name="Text Box 394360">
          <a:extLst>
            <a:ext uri="{FF2B5EF4-FFF2-40B4-BE49-F238E27FC236}">
              <a16:creationId xmlns="" xmlns:a16="http://schemas.microsoft.com/office/drawing/2014/main" id="{00000000-0008-0000-0000-0000A0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14" name="Text Box 394744">
          <a:extLst>
            <a:ext uri="{FF2B5EF4-FFF2-40B4-BE49-F238E27FC236}">
              <a16:creationId xmlns="" xmlns:a16="http://schemas.microsoft.com/office/drawing/2014/main" id="{00000000-0008-0000-0000-0000A1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15" name="Text Box 394360">
          <a:extLst>
            <a:ext uri="{FF2B5EF4-FFF2-40B4-BE49-F238E27FC236}">
              <a16:creationId xmlns="" xmlns:a16="http://schemas.microsoft.com/office/drawing/2014/main" id="{00000000-0008-0000-0000-0000A2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16" name="Text Box 394744">
          <a:extLst>
            <a:ext uri="{FF2B5EF4-FFF2-40B4-BE49-F238E27FC236}">
              <a16:creationId xmlns="" xmlns:a16="http://schemas.microsoft.com/office/drawing/2014/main" id="{00000000-0008-0000-0000-0000A3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17" name="Text Box 394360">
          <a:extLst>
            <a:ext uri="{FF2B5EF4-FFF2-40B4-BE49-F238E27FC236}">
              <a16:creationId xmlns="" xmlns:a16="http://schemas.microsoft.com/office/drawing/2014/main" id="{00000000-0008-0000-0000-0000A4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18" name="Text Box 394744">
          <a:extLst>
            <a:ext uri="{FF2B5EF4-FFF2-40B4-BE49-F238E27FC236}">
              <a16:creationId xmlns="" xmlns:a16="http://schemas.microsoft.com/office/drawing/2014/main" id="{00000000-0008-0000-0000-0000A5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19" name="Text Box 394360">
          <a:extLst>
            <a:ext uri="{FF2B5EF4-FFF2-40B4-BE49-F238E27FC236}">
              <a16:creationId xmlns="" xmlns:a16="http://schemas.microsoft.com/office/drawing/2014/main" id="{00000000-0008-0000-0000-0000A6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20" name="Text Box 394744">
          <a:extLst>
            <a:ext uri="{FF2B5EF4-FFF2-40B4-BE49-F238E27FC236}">
              <a16:creationId xmlns="" xmlns:a16="http://schemas.microsoft.com/office/drawing/2014/main" id="{00000000-0008-0000-0000-0000A7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21" name="Text Box 394360">
          <a:extLst>
            <a:ext uri="{FF2B5EF4-FFF2-40B4-BE49-F238E27FC236}">
              <a16:creationId xmlns="" xmlns:a16="http://schemas.microsoft.com/office/drawing/2014/main" id="{00000000-0008-0000-0000-0000A8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22" name="Text Box 394744">
          <a:extLst>
            <a:ext uri="{FF2B5EF4-FFF2-40B4-BE49-F238E27FC236}">
              <a16:creationId xmlns="" xmlns:a16="http://schemas.microsoft.com/office/drawing/2014/main" id="{00000000-0008-0000-0000-0000A9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23" name="Text Box 394360">
          <a:extLst>
            <a:ext uri="{FF2B5EF4-FFF2-40B4-BE49-F238E27FC236}">
              <a16:creationId xmlns="" xmlns:a16="http://schemas.microsoft.com/office/drawing/2014/main" id="{00000000-0008-0000-0000-0000AA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24" name="Text Box 394744">
          <a:extLst>
            <a:ext uri="{FF2B5EF4-FFF2-40B4-BE49-F238E27FC236}">
              <a16:creationId xmlns="" xmlns:a16="http://schemas.microsoft.com/office/drawing/2014/main" id="{00000000-0008-0000-0000-0000AB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25" name="Text Box 394360">
          <a:extLst>
            <a:ext uri="{FF2B5EF4-FFF2-40B4-BE49-F238E27FC236}">
              <a16:creationId xmlns="" xmlns:a16="http://schemas.microsoft.com/office/drawing/2014/main" id="{00000000-0008-0000-0000-0000AC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26" name="Text Box 394744">
          <a:extLst>
            <a:ext uri="{FF2B5EF4-FFF2-40B4-BE49-F238E27FC236}">
              <a16:creationId xmlns="" xmlns:a16="http://schemas.microsoft.com/office/drawing/2014/main" id="{00000000-0008-0000-0000-0000AD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27" name="Text Box 394360">
          <a:extLst>
            <a:ext uri="{FF2B5EF4-FFF2-40B4-BE49-F238E27FC236}">
              <a16:creationId xmlns="" xmlns:a16="http://schemas.microsoft.com/office/drawing/2014/main" id="{00000000-0008-0000-0000-0000AE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28" name="Text Box 394744">
          <a:extLst>
            <a:ext uri="{FF2B5EF4-FFF2-40B4-BE49-F238E27FC236}">
              <a16:creationId xmlns="" xmlns:a16="http://schemas.microsoft.com/office/drawing/2014/main" id="{00000000-0008-0000-0000-0000AF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29" name="Text Box 394360">
          <a:extLst>
            <a:ext uri="{FF2B5EF4-FFF2-40B4-BE49-F238E27FC236}">
              <a16:creationId xmlns="" xmlns:a16="http://schemas.microsoft.com/office/drawing/2014/main" id="{00000000-0008-0000-0000-0000B0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30" name="Text Box 394744">
          <a:extLst>
            <a:ext uri="{FF2B5EF4-FFF2-40B4-BE49-F238E27FC236}">
              <a16:creationId xmlns="" xmlns:a16="http://schemas.microsoft.com/office/drawing/2014/main" id="{00000000-0008-0000-0000-0000B1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31" name="Text Box 394360">
          <a:extLst>
            <a:ext uri="{FF2B5EF4-FFF2-40B4-BE49-F238E27FC236}">
              <a16:creationId xmlns="" xmlns:a16="http://schemas.microsoft.com/office/drawing/2014/main" id="{00000000-0008-0000-0000-0000B2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32" name="Text Box 394744">
          <a:extLst>
            <a:ext uri="{FF2B5EF4-FFF2-40B4-BE49-F238E27FC236}">
              <a16:creationId xmlns="" xmlns:a16="http://schemas.microsoft.com/office/drawing/2014/main" id="{00000000-0008-0000-0000-0000B3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33" name="Text Box 394360">
          <a:extLst>
            <a:ext uri="{FF2B5EF4-FFF2-40B4-BE49-F238E27FC236}">
              <a16:creationId xmlns="" xmlns:a16="http://schemas.microsoft.com/office/drawing/2014/main" id="{00000000-0008-0000-0000-0000B4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34" name="Text Box 394744">
          <a:extLst>
            <a:ext uri="{FF2B5EF4-FFF2-40B4-BE49-F238E27FC236}">
              <a16:creationId xmlns="" xmlns:a16="http://schemas.microsoft.com/office/drawing/2014/main" id="{00000000-0008-0000-0000-0000B5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35" name="Text Box 394360">
          <a:extLst>
            <a:ext uri="{FF2B5EF4-FFF2-40B4-BE49-F238E27FC236}">
              <a16:creationId xmlns="" xmlns:a16="http://schemas.microsoft.com/office/drawing/2014/main" id="{00000000-0008-0000-0000-0000B6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36" name="Text Box 394744">
          <a:extLst>
            <a:ext uri="{FF2B5EF4-FFF2-40B4-BE49-F238E27FC236}">
              <a16:creationId xmlns="" xmlns:a16="http://schemas.microsoft.com/office/drawing/2014/main" id="{00000000-0008-0000-0000-0000B7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37" name="Text Box 394360">
          <a:extLst>
            <a:ext uri="{FF2B5EF4-FFF2-40B4-BE49-F238E27FC236}">
              <a16:creationId xmlns="" xmlns:a16="http://schemas.microsoft.com/office/drawing/2014/main" id="{00000000-0008-0000-0000-0000B8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38" name="Text Box 394744">
          <a:extLst>
            <a:ext uri="{FF2B5EF4-FFF2-40B4-BE49-F238E27FC236}">
              <a16:creationId xmlns="" xmlns:a16="http://schemas.microsoft.com/office/drawing/2014/main" id="{00000000-0008-0000-0000-0000B9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39" name="Text Box 394360">
          <a:extLst>
            <a:ext uri="{FF2B5EF4-FFF2-40B4-BE49-F238E27FC236}">
              <a16:creationId xmlns="" xmlns:a16="http://schemas.microsoft.com/office/drawing/2014/main" id="{00000000-0008-0000-0000-0000BA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40" name="Text Box 394744">
          <a:extLst>
            <a:ext uri="{FF2B5EF4-FFF2-40B4-BE49-F238E27FC236}">
              <a16:creationId xmlns="" xmlns:a16="http://schemas.microsoft.com/office/drawing/2014/main" id="{00000000-0008-0000-0000-0000BB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41" name="Text Box 394360">
          <a:extLst>
            <a:ext uri="{FF2B5EF4-FFF2-40B4-BE49-F238E27FC236}">
              <a16:creationId xmlns="" xmlns:a16="http://schemas.microsoft.com/office/drawing/2014/main" id="{00000000-0008-0000-0000-0000BC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42" name="Text Box 394744">
          <a:extLst>
            <a:ext uri="{FF2B5EF4-FFF2-40B4-BE49-F238E27FC236}">
              <a16:creationId xmlns="" xmlns:a16="http://schemas.microsoft.com/office/drawing/2014/main" id="{00000000-0008-0000-0000-0000BD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43" name="Text Box 394360">
          <a:extLst>
            <a:ext uri="{FF2B5EF4-FFF2-40B4-BE49-F238E27FC236}">
              <a16:creationId xmlns="" xmlns:a16="http://schemas.microsoft.com/office/drawing/2014/main" id="{00000000-0008-0000-0000-0000BE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44" name="Text Box 394744">
          <a:extLst>
            <a:ext uri="{FF2B5EF4-FFF2-40B4-BE49-F238E27FC236}">
              <a16:creationId xmlns="" xmlns:a16="http://schemas.microsoft.com/office/drawing/2014/main" id="{00000000-0008-0000-0000-0000BF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45" name="Text Box 394360">
          <a:extLst>
            <a:ext uri="{FF2B5EF4-FFF2-40B4-BE49-F238E27FC236}">
              <a16:creationId xmlns="" xmlns:a16="http://schemas.microsoft.com/office/drawing/2014/main" id="{00000000-0008-0000-0000-0000C0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46" name="Text Box 394744">
          <a:extLst>
            <a:ext uri="{FF2B5EF4-FFF2-40B4-BE49-F238E27FC236}">
              <a16:creationId xmlns="" xmlns:a16="http://schemas.microsoft.com/office/drawing/2014/main" id="{00000000-0008-0000-0000-0000C1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47" name="Text Box 394360">
          <a:extLst>
            <a:ext uri="{FF2B5EF4-FFF2-40B4-BE49-F238E27FC236}">
              <a16:creationId xmlns="" xmlns:a16="http://schemas.microsoft.com/office/drawing/2014/main" id="{00000000-0008-0000-0000-0000C2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48" name="Text Box 394744">
          <a:extLst>
            <a:ext uri="{FF2B5EF4-FFF2-40B4-BE49-F238E27FC236}">
              <a16:creationId xmlns="" xmlns:a16="http://schemas.microsoft.com/office/drawing/2014/main" id="{00000000-0008-0000-0000-0000C3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49" name="Text Box 394360">
          <a:extLst>
            <a:ext uri="{FF2B5EF4-FFF2-40B4-BE49-F238E27FC236}">
              <a16:creationId xmlns="" xmlns:a16="http://schemas.microsoft.com/office/drawing/2014/main" id="{00000000-0008-0000-0000-0000C4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50" name="Text Box 394744">
          <a:extLst>
            <a:ext uri="{FF2B5EF4-FFF2-40B4-BE49-F238E27FC236}">
              <a16:creationId xmlns="" xmlns:a16="http://schemas.microsoft.com/office/drawing/2014/main" id="{00000000-0008-0000-0000-0000C5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51" name="Text Box 394360">
          <a:extLst>
            <a:ext uri="{FF2B5EF4-FFF2-40B4-BE49-F238E27FC236}">
              <a16:creationId xmlns="" xmlns:a16="http://schemas.microsoft.com/office/drawing/2014/main" id="{00000000-0008-0000-0000-0000C6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52" name="Text Box 394744">
          <a:extLst>
            <a:ext uri="{FF2B5EF4-FFF2-40B4-BE49-F238E27FC236}">
              <a16:creationId xmlns="" xmlns:a16="http://schemas.microsoft.com/office/drawing/2014/main" id="{00000000-0008-0000-0000-0000C7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53" name="Text Box 394360">
          <a:extLst>
            <a:ext uri="{FF2B5EF4-FFF2-40B4-BE49-F238E27FC236}">
              <a16:creationId xmlns="" xmlns:a16="http://schemas.microsoft.com/office/drawing/2014/main" id="{00000000-0008-0000-0000-0000C8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54" name="Text Box 394744">
          <a:extLst>
            <a:ext uri="{FF2B5EF4-FFF2-40B4-BE49-F238E27FC236}">
              <a16:creationId xmlns="" xmlns:a16="http://schemas.microsoft.com/office/drawing/2014/main" id="{00000000-0008-0000-0000-0000C9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55" name="Text Box 394360">
          <a:extLst>
            <a:ext uri="{FF2B5EF4-FFF2-40B4-BE49-F238E27FC236}">
              <a16:creationId xmlns="" xmlns:a16="http://schemas.microsoft.com/office/drawing/2014/main" id="{00000000-0008-0000-0000-0000CA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56" name="Text Box 394744">
          <a:extLst>
            <a:ext uri="{FF2B5EF4-FFF2-40B4-BE49-F238E27FC236}">
              <a16:creationId xmlns="" xmlns:a16="http://schemas.microsoft.com/office/drawing/2014/main" id="{00000000-0008-0000-0000-0000CB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57" name="Text Box 394360">
          <a:extLst>
            <a:ext uri="{FF2B5EF4-FFF2-40B4-BE49-F238E27FC236}">
              <a16:creationId xmlns="" xmlns:a16="http://schemas.microsoft.com/office/drawing/2014/main" id="{00000000-0008-0000-0000-0000CC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58" name="Text Box 394744">
          <a:extLst>
            <a:ext uri="{FF2B5EF4-FFF2-40B4-BE49-F238E27FC236}">
              <a16:creationId xmlns="" xmlns:a16="http://schemas.microsoft.com/office/drawing/2014/main" id="{00000000-0008-0000-0000-0000CD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59" name="Text Box 394360">
          <a:extLst>
            <a:ext uri="{FF2B5EF4-FFF2-40B4-BE49-F238E27FC236}">
              <a16:creationId xmlns="" xmlns:a16="http://schemas.microsoft.com/office/drawing/2014/main" id="{00000000-0008-0000-0000-0000CE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60" name="Text Box 394744">
          <a:extLst>
            <a:ext uri="{FF2B5EF4-FFF2-40B4-BE49-F238E27FC236}">
              <a16:creationId xmlns="" xmlns:a16="http://schemas.microsoft.com/office/drawing/2014/main" id="{00000000-0008-0000-0000-0000CF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61" name="Text Box 394360">
          <a:extLst>
            <a:ext uri="{FF2B5EF4-FFF2-40B4-BE49-F238E27FC236}">
              <a16:creationId xmlns="" xmlns:a16="http://schemas.microsoft.com/office/drawing/2014/main" id="{00000000-0008-0000-0000-0000D0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62" name="Text Box 394744">
          <a:extLst>
            <a:ext uri="{FF2B5EF4-FFF2-40B4-BE49-F238E27FC236}">
              <a16:creationId xmlns="" xmlns:a16="http://schemas.microsoft.com/office/drawing/2014/main" id="{00000000-0008-0000-0000-0000D1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63" name="Text Box 394360">
          <a:extLst>
            <a:ext uri="{FF2B5EF4-FFF2-40B4-BE49-F238E27FC236}">
              <a16:creationId xmlns="" xmlns:a16="http://schemas.microsoft.com/office/drawing/2014/main" id="{00000000-0008-0000-0000-0000D2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64" name="Text Box 394744">
          <a:extLst>
            <a:ext uri="{FF2B5EF4-FFF2-40B4-BE49-F238E27FC236}">
              <a16:creationId xmlns="" xmlns:a16="http://schemas.microsoft.com/office/drawing/2014/main" id="{00000000-0008-0000-0000-0000D3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65" name="Text Box 394360">
          <a:extLst>
            <a:ext uri="{FF2B5EF4-FFF2-40B4-BE49-F238E27FC236}">
              <a16:creationId xmlns="" xmlns:a16="http://schemas.microsoft.com/office/drawing/2014/main" id="{00000000-0008-0000-0000-0000D4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66" name="Text Box 394744">
          <a:extLst>
            <a:ext uri="{FF2B5EF4-FFF2-40B4-BE49-F238E27FC236}">
              <a16:creationId xmlns="" xmlns:a16="http://schemas.microsoft.com/office/drawing/2014/main" id="{00000000-0008-0000-0000-0000D5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67" name="Text Box 394360">
          <a:extLst>
            <a:ext uri="{FF2B5EF4-FFF2-40B4-BE49-F238E27FC236}">
              <a16:creationId xmlns="" xmlns:a16="http://schemas.microsoft.com/office/drawing/2014/main" id="{00000000-0008-0000-0000-0000D6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68" name="Text Box 394744">
          <a:extLst>
            <a:ext uri="{FF2B5EF4-FFF2-40B4-BE49-F238E27FC236}">
              <a16:creationId xmlns="" xmlns:a16="http://schemas.microsoft.com/office/drawing/2014/main" id="{00000000-0008-0000-0000-0000D7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69" name="Text Box 394360">
          <a:extLst>
            <a:ext uri="{FF2B5EF4-FFF2-40B4-BE49-F238E27FC236}">
              <a16:creationId xmlns="" xmlns:a16="http://schemas.microsoft.com/office/drawing/2014/main" id="{00000000-0008-0000-0000-0000D8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70" name="Text Box 394744">
          <a:extLst>
            <a:ext uri="{FF2B5EF4-FFF2-40B4-BE49-F238E27FC236}">
              <a16:creationId xmlns="" xmlns:a16="http://schemas.microsoft.com/office/drawing/2014/main" id="{00000000-0008-0000-0000-0000D9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71" name="Text Box 394360">
          <a:extLst>
            <a:ext uri="{FF2B5EF4-FFF2-40B4-BE49-F238E27FC236}">
              <a16:creationId xmlns="" xmlns:a16="http://schemas.microsoft.com/office/drawing/2014/main" id="{00000000-0008-0000-0000-0000DA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872" name="Text Box 394744">
          <a:extLst>
            <a:ext uri="{FF2B5EF4-FFF2-40B4-BE49-F238E27FC236}">
              <a16:creationId xmlns="" xmlns:a16="http://schemas.microsoft.com/office/drawing/2014/main" id="{00000000-0008-0000-0000-0000DB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73" name="Text Box 394360">
          <a:extLst>
            <a:ext uri="{FF2B5EF4-FFF2-40B4-BE49-F238E27FC236}">
              <a16:creationId xmlns="" xmlns:a16="http://schemas.microsoft.com/office/drawing/2014/main" id="{00000000-0008-0000-0000-0000DC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74" name="Text Box 394744">
          <a:extLst>
            <a:ext uri="{FF2B5EF4-FFF2-40B4-BE49-F238E27FC236}">
              <a16:creationId xmlns="" xmlns:a16="http://schemas.microsoft.com/office/drawing/2014/main" id="{00000000-0008-0000-0000-0000DD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75" name="Text Box 394360">
          <a:extLst>
            <a:ext uri="{FF2B5EF4-FFF2-40B4-BE49-F238E27FC236}">
              <a16:creationId xmlns="" xmlns:a16="http://schemas.microsoft.com/office/drawing/2014/main" id="{00000000-0008-0000-0000-0000DE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76" name="Text Box 394744">
          <a:extLst>
            <a:ext uri="{FF2B5EF4-FFF2-40B4-BE49-F238E27FC236}">
              <a16:creationId xmlns="" xmlns:a16="http://schemas.microsoft.com/office/drawing/2014/main" id="{00000000-0008-0000-0000-0000DF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77" name="Text Box 394360">
          <a:extLst>
            <a:ext uri="{FF2B5EF4-FFF2-40B4-BE49-F238E27FC236}">
              <a16:creationId xmlns="" xmlns:a16="http://schemas.microsoft.com/office/drawing/2014/main" id="{00000000-0008-0000-0000-0000E0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878" name="Text Box 394744">
          <a:extLst>
            <a:ext uri="{FF2B5EF4-FFF2-40B4-BE49-F238E27FC236}">
              <a16:creationId xmlns="" xmlns:a16="http://schemas.microsoft.com/office/drawing/2014/main" id="{00000000-0008-0000-0000-0000E1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879"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880"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881"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882"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883"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884"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885"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886"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887"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888"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889"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890"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891"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892"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893"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894"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895"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896"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897"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898"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899"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00"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01"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02"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0"/>
    <xdr:sp macro="" textlink="">
      <xdr:nvSpPr>
        <xdr:cNvPr id="8903"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4253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0"/>
    <xdr:sp macro="" textlink="">
      <xdr:nvSpPr>
        <xdr:cNvPr id="8904"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4253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0"/>
    <xdr:sp macro="" textlink="">
      <xdr:nvSpPr>
        <xdr:cNvPr id="8905"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4253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0"/>
    <xdr:sp macro="" textlink="">
      <xdr:nvSpPr>
        <xdr:cNvPr id="8906"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4253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0"/>
    <xdr:sp macro="" textlink="">
      <xdr:nvSpPr>
        <xdr:cNvPr id="8907"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4253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0"/>
    <xdr:sp macro="" textlink="">
      <xdr:nvSpPr>
        <xdr:cNvPr id="8908"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4253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09"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10"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11"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12"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13"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14"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15"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16"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17"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18"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19"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20"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21"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22"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23"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24"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25"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26"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27"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28"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29"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30"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31"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32"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33"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34"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35"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36"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37"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38"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39"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40"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41"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42"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43"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44"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45"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46"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47"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48"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49"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50"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51"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52"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53"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54"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55"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56"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57"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58"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59"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60"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61"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62"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63"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64"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65"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66"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67"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68"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69"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70"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71"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72"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73"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2326"/>
    <xdr:sp macro="" textlink="">
      <xdr:nvSpPr>
        <xdr:cNvPr id="8974"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4253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75"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76"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77"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78"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79"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131</xdr:row>
      <xdr:rowOff>1990725</xdr:rowOff>
    </xdr:from>
    <xdr:ext cx="57150" cy="81461"/>
    <xdr:sp macro="" textlink="">
      <xdr:nvSpPr>
        <xdr:cNvPr id="8980"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4253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981" name="Text Box 394744">
          <a:extLst>
            <a:ext uri="{FF2B5EF4-FFF2-40B4-BE49-F238E27FC236}">
              <a16:creationId xmlns="" xmlns:a16="http://schemas.microsoft.com/office/drawing/2014/main" id="{00000000-0008-0000-0000-000048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982" name="Text Box 394360">
          <a:extLst>
            <a:ext uri="{FF2B5EF4-FFF2-40B4-BE49-F238E27FC236}">
              <a16:creationId xmlns="" xmlns:a16="http://schemas.microsoft.com/office/drawing/2014/main" id="{00000000-0008-0000-0000-000049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983" name="Text Box 394744">
          <a:extLst>
            <a:ext uri="{FF2B5EF4-FFF2-40B4-BE49-F238E27FC236}">
              <a16:creationId xmlns="" xmlns:a16="http://schemas.microsoft.com/office/drawing/2014/main" id="{00000000-0008-0000-0000-00004A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984" name="Text Box 394360">
          <a:extLst>
            <a:ext uri="{FF2B5EF4-FFF2-40B4-BE49-F238E27FC236}">
              <a16:creationId xmlns="" xmlns:a16="http://schemas.microsoft.com/office/drawing/2014/main" id="{00000000-0008-0000-0000-00004B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985" name="Text Box 394744">
          <a:extLst>
            <a:ext uri="{FF2B5EF4-FFF2-40B4-BE49-F238E27FC236}">
              <a16:creationId xmlns="" xmlns:a16="http://schemas.microsoft.com/office/drawing/2014/main" id="{00000000-0008-0000-0000-00004C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986" name="Text Box 394360">
          <a:extLst>
            <a:ext uri="{FF2B5EF4-FFF2-40B4-BE49-F238E27FC236}">
              <a16:creationId xmlns="" xmlns:a16="http://schemas.microsoft.com/office/drawing/2014/main" id="{00000000-0008-0000-0000-00004D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987" name="Text Box 394744">
          <a:extLst>
            <a:ext uri="{FF2B5EF4-FFF2-40B4-BE49-F238E27FC236}">
              <a16:creationId xmlns="" xmlns:a16="http://schemas.microsoft.com/office/drawing/2014/main" id="{00000000-0008-0000-0000-00004E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988" name="Text Box 394360">
          <a:extLst>
            <a:ext uri="{FF2B5EF4-FFF2-40B4-BE49-F238E27FC236}">
              <a16:creationId xmlns="" xmlns:a16="http://schemas.microsoft.com/office/drawing/2014/main" id="{00000000-0008-0000-0000-00004F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989" name="Text Box 394744">
          <a:extLst>
            <a:ext uri="{FF2B5EF4-FFF2-40B4-BE49-F238E27FC236}">
              <a16:creationId xmlns="" xmlns:a16="http://schemas.microsoft.com/office/drawing/2014/main" id="{00000000-0008-0000-0000-000050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990" name="Text Box 394360">
          <a:extLst>
            <a:ext uri="{FF2B5EF4-FFF2-40B4-BE49-F238E27FC236}">
              <a16:creationId xmlns="" xmlns:a16="http://schemas.microsoft.com/office/drawing/2014/main" id="{00000000-0008-0000-0000-000051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991" name="Text Box 394744">
          <a:extLst>
            <a:ext uri="{FF2B5EF4-FFF2-40B4-BE49-F238E27FC236}">
              <a16:creationId xmlns="" xmlns:a16="http://schemas.microsoft.com/office/drawing/2014/main" id="{00000000-0008-0000-0000-000052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992" name="Text Box 394360">
          <a:extLst>
            <a:ext uri="{FF2B5EF4-FFF2-40B4-BE49-F238E27FC236}">
              <a16:creationId xmlns="" xmlns:a16="http://schemas.microsoft.com/office/drawing/2014/main" id="{00000000-0008-0000-0000-000053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993" name="Text Box 394744">
          <a:extLst>
            <a:ext uri="{FF2B5EF4-FFF2-40B4-BE49-F238E27FC236}">
              <a16:creationId xmlns="" xmlns:a16="http://schemas.microsoft.com/office/drawing/2014/main" id="{00000000-0008-0000-0000-000054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994" name="Text Box 394360">
          <a:extLst>
            <a:ext uri="{FF2B5EF4-FFF2-40B4-BE49-F238E27FC236}">
              <a16:creationId xmlns="" xmlns:a16="http://schemas.microsoft.com/office/drawing/2014/main" id="{00000000-0008-0000-0000-000055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995" name="Text Box 394744">
          <a:extLst>
            <a:ext uri="{FF2B5EF4-FFF2-40B4-BE49-F238E27FC236}">
              <a16:creationId xmlns="" xmlns:a16="http://schemas.microsoft.com/office/drawing/2014/main" id="{00000000-0008-0000-0000-000056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996" name="Text Box 394360">
          <a:extLst>
            <a:ext uri="{FF2B5EF4-FFF2-40B4-BE49-F238E27FC236}">
              <a16:creationId xmlns="" xmlns:a16="http://schemas.microsoft.com/office/drawing/2014/main" id="{00000000-0008-0000-0000-000057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8997" name="Text Box 394744">
          <a:extLst>
            <a:ext uri="{FF2B5EF4-FFF2-40B4-BE49-F238E27FC236}">
              <a16:creationId xmlns="" xmlns:a16="http://schemas.microsoft.com/office/drawing/2014/main" id="{00000000-0008-0000-0000-000058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998" name="Text Box 394360">
          <a:extLst>
            <a:ext uri="{FF2B5EF4-FFF2-40B4-BE49-F238E27FC236}">
              <a16:creationId xmlns="" xmlns:a16="http://schemas.microsoft.com/office/drawing/2014/main" id="{00000000-0008-0000-0000-000059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8999" name="Text Box 394744">
          <a:extLst>
            <a:ext uri="{FF2B5EF4-FFF2-40B4-BE49-F238E27FC236}">
              <a16:creationId xmlns="" xmlns:a16="http://schemas.microsoft.com/office/drawing/2014/main" id="{00000000-0008-0000-0000-00005A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000" name="Text Box 394360">
          <a:extLst>
            <a:ext uri="{FF2B5EF4-FFF2-40B4-BE49-F238E27FC236}">
              <a16:creationId xmlns="" xmlns:a16="http://schemas.microsoft.com/office/drawing/2014/main" id="{00000000-0008-0000-0000-00005B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001" name="Text Box 394744">
          <a:extLst>
            <a:ext uri="{FF2B5EF4-FFF2-40B4-BE49-F238E27FC236}">
              <a16:creationId xmlns="" xmlns:a16="http://schemas.microsoft.com/office/drawing/2014/main" id="{00000000-0008-0000-0000-00005C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002" name="Text Box 394360">
          <a:extLst>
            <a:ext uri="{FF2B5EF4-FFF2-40B4-BE49-F238E27FC236}">
              <a16:creationId xmlns="" xmlns:a16="http://schemas.microsoft.com/office/drawing/2014/main" id="{00000000-0008-0000-0000-00005D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003" name="Text Box 394744">
          <a:extLst>
            <a:ext uri="{FF2B5EF4-FFF2-40B4-BE49-F238E27FC236}">
              <a16:creationId xmlns="" xmlns:a16="http://schemas.microsoft.com/office/drawing/2014/main" id="{00000000-0008-0000-0000-00005E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0"/>
    <xdr:sp macro="" textlink="">
      <xdr:nvSpPr>
        <xdr:cNvPr id="9004" name="Text Box 394360">
          <a:extLst>
            <a:ext uri="{FF2B5EF4-FFF2-40B4-BE49-F238E27FC236}">
              <a16:creationId xmlns="" xmlns:a16="http://schemas.microsoft.com/office/drawing/2014/main" id="{00000000-0008-0000-0000-000081010000}"/>
            </a:ext>
          </a:extLst>
        </xdr:cNvPr>
        <xdr:cNvSpPr txBox="1">
          <a:spLocks noChangeArrowheads="1"/>
        </xdr:cNvSpPr>
      </xdr:nvSpPr>
      <xdr:spPr bwMode="auto">
        <a:xfrm>
          <a:off x="922020" y="533571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0"/>
    <xdr:sp macro="" textlink="">
      <xdr:nvSpPr>
        <xdr:cNvPr id="9005" name="Text Box 394744">
          <a:extLst>
            <a:ext uri="{FF2B5EF4-FFF2-40B4-BE49-F238E27FC236}">
              <a16:creationId xmlns="" xmlns:a16="http://schemas.microsoft.com/office/drawing/2014/main" id="{00000000-0008-0000-0000-000082010000}"/>
            </a:ext>
          </a:extLst>
        </xdr:cNvPr>
        <xdr:cNvSpPr txBox="1">
          <a:spLocks noChangeArrowheads="1"/>
        </xdr:cNvSpPr>
      </xdr:nvSpPr>
      <xdr:spPr bwMode="auto">
        <a:xfrm>
          <a:off x="922020" y="533571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0"/>
    <xdr:sp macro="" textlink="">
      <xdr:nvSpPr>
        <xdr:cNvPr id="9006" name="Text Box 394360">
          <a:extLst>
            <a:ext uri="{FF2B5EF4-FFF2-40B4-BE49-F238E27FC236}">
              <a16:creationId xmlns="" xmlns:a16="http://schemas.microsoft.com/office/drawing/2014/main" id="{00000000-0008-0000-0000-000083010000}"/>
            </a:ext>
          </a:extLst>
        </xdr:cNvPr>
        <xdr:cNvSpPr txBox="1">
          <a:spLocks noChangeArrowheads="1"/>
        </xdr:cNvSpPr>
      </xdr:nvSpPr>
      <xdr:spPr bwMode="auto">
        <a:xfrm>
          <a:off x="922020" y="533571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0"/>
    <xdr:sp macro="" textlink="">
      <xdr:nvSpPr>
        <xdr:cNvPr id="9007" name="Text Box 394744">
          <a:extLst>
            <a:ext uri="{FF2B5EF4-FFF2-40B4-BE49-F238E27FC236}">
              <a16:creationId xmlns="" xmlns:a16="http://schemas.microsoft.com/office/drawing/2014/main" id="{00000000-0008-0000-0000-000084010000}"/>
            </a:ext>
          </a:extLst>
        </xdr:cNvPr>
        <xdr:cNvSpPr txBox="1">
          <a:spLocks noChangeArrowheads="1"/>
        </xdr:cNvSpPr>
      </xdr:nvSpPr>
      <xdr:spPr bwMode="auto">
        <a:xfrm>
          <a:off x="922020" y="533571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0"/>
    <xdr:sp macro="" textlink="">
      <xdr:nvSpPr>
        <xdr:cNvPr id="9008" name="Text Box 394360">
          <a:extLst>
            <a:ext uri="{FF2B5EF4-FFF2-40B4-BE49-F238E27FC236}">
              <a16:creationId xmlns="" xmlns:a16="http://schemas.microsoft.com/office/drawing/2014/main" id="{00000000-0008-0000-0000-000085010000}"/>
            </a:ext>
          </a:extLst>
        </xdr:cNvPr>
        <xdr:cNvSpPr txBox="1">
          <a:spLocks noChangeArrowheads="1"/>
        </xdr:cNvSpPr>
      </xdr:nvSpPr>
      <xdr:spPr bwMode="auto">
        <a:xfrm>
          <a:off x="922020" y="533571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0"/>
    <xdr:sp macro="" textlink="">
      <xdr:nvSpPr>
        <xdr:cNvPr id="9009" name="Text Box 394744">
          <a:extLst>
            <a:ext uri="{FF2B5EF4-FFF2-40B4-BE49-F238E27FC236}">
              <a16:creationId xmlns="" xmlns:a16="http://schemas.microsoft.com/office/drawing/2014/main" id="{00000000-0008-0000-0000-000086010000}"/>
            </a:ext>
          </a:extLst>
        </xdr:cNvPr>
        <xdr:cNvSpPr txBox="1">
          <a:spLocks noChangeArrowheads="1"/>
        </xdr:cNvSpPr>
      </xdr:nvSpPr>
      <xdr:spPr bwMode="auto">
        <a:xfrm>
          <a:off x="922020" y="533571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10" name="Text Box 394360">
          <a:extLst>
            <a:ext uri="{FF2B5EF4-FFF2-40B4-BE49-F238E27FC236}">
              <a16:creationId xmlns="" xmlns:a16="http://schemas.microsoft.com/office/drawing/2014/main" id="{00000000-0008-0000-0000-000087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11" name="Text Box 394744">
          <a:extLst>
            <a:ext uri="{FF2B5EF4-FFF2-40B4-BE49-F238E27FC236}">
              <a16:creationId xmlns="" xmlns:a16="http://schemas.microsoft.com/office/drawing/2014/main" id="{00000000-0008-0000-0000-000088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12" name="Text Box 394360">
          <a:extLst>
            <a:ext uri="{FF2B5EF4-FFF2-40B4-BE49-F238E27FC236}">
              <a16:creationId xmlns="" xmlns:a16="http://schemas.microsoft.com/office/drawing/2014/main" id="{00000000-0008-0000-0000-000089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13" name="Text Box 394744">
          <a:extLst>
            <a:ext uri="{FF2B5EF4-FFF2-40B4-BE49-F238E27FC236}">
              <a16:creationId xmlns="" xmlns:a16="http://schemas.microsoft.com/office/drawing/2014/main" id="{00000000-0008-0000-0000-00008A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14" name="Text Box 394360">
          <a:extLst>
            <a:ext uri="{FF2B5EF4-FFF2-40B4-BE49-F238E27FC236}">
              <a16:creationId xmlns="" xmlns:a16="http://schemas.microsoft.com/office/drawing/2014/main" id="{00000000-0008-0000-0000-00008B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15" name="Text Box 394744">
          <a:extLst>
            <a:ext uri="{FF2B5EF4-FFF2-40B4-BE49-F238E27FC236}">
              <a16:creationId xmlns="" xmlns:a16="http://schemas.microsoft.com/office/drawing/2014/main" id="{00000000-0008-0000-0000-00008C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16" name="Text Box 394360">
          <a:extLst>
            <a:ext uri="{FF2B5EF4-FFF2-40B4-BE49-F238E27FC236}">
              <a16:creationId xmlns="" xmlns:a16="http://schemas.microsoft.com/office/drawing/2014/main" id="{00000000-0008-0000-0000-00008D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17" name="Text Box 394744">
          <a:extLst>
            <a:ext uri="{FF2B5EF4-FFF2-40B4-BE49-F238E27FC236}">
              <a16:creationId xmlns="" xmlns:a16="http://schemas.microsoft.com/office/drawing/2014/main" id="{00000000-0008-0000-0000-00008E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18" name="Text Box 394360">
          <a:extLst>
            <a:ext uri="{FF2B5EF4-FFF2-40B4-BE49-F238E27FC236}">
              <a16:creationId xmlns="" xmlns:a16="http://schemas.microsoft.com/office/drawing/2014/main" id="{00000000-0008-0000-0000-00008F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19" name="Text Box 394744">
          <a:extLst>
            <a:ext uri="{FF2B5EF4-FFF2-40B4-BE49-F238E27FC236}">
              <a16:creationId xmlns="" xmlns:a16="http://schemas.microsoft.com/office/drawing/2014/main" id="{00000000-0008-0000-0000-000090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20" name="Text Box 394360">
          <a:extLst>
            <a:ext uri="{FF2B5EF4-FFF2-40B4-BE49-F238E27FC236}">
              <a16:creationId xmlns="" xmlns:a16="http://schemas.microsoft.com/office/drawing/2014/main" id="{00000000-0008-0000-0000-000091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21" name="Text Box 394744">
          <a:extLst>
            <a:ext uri="{FF2B5EF4-FFF2-40B4-BE49-F238E27FC236}">
              <a16:creationId xmlns="" xmlns:a16="http://schemas.microsoft.com/office/drawing/2014/main" id="{00000000-0008-0000-0000-000092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22" name="Text Box 394360">
          <a:extLst>
            <a:ext uri="{FF2B5EF4-FFF2-40B4-BE49-F238E27FC236}">
              <a16:creationId xmlns="" xmlns:a16="http://schemas.microsoft.com/office/drawing/2014/main" id="{00000000-0008-0000-0000-000093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23" name="Text Box 394744">
          <a:extLst>
            <a:ext uri="{FF2B5EF4-FFF2-40B4-BE49-F238E27FC236}">
              <a16:creationId xmlns="" xmlns:a16="http://schemas.microsoft.com/office/drawing/2014/main" id="{00000000-0008-0000-0000-000094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24" name="Text Box 394360">
          <a:extLst>
            <a:ext uri="{FF2B5EF4-FFF2-40B4-BE49-F238E27FC236}">
              <a16:creationId xmlns="" xmlns:a16="http://schemas.microsoft.com/office/drawing/2014/main" id="{00000000-0008-0000-0000-000095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25" name="Text Box 394744">
          <a:extLst>
            <a:ext uri="{FF2B5EF4-FFF2-40B4-BE49-F238E27FC236}">
              <a16:creationId xmlns="" xmlns:a16="http://schemas.microsoft.com/office/drawing/2014/main" id="{00000000-0008-0000-0000-000096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26" name="Text Box 394360">
          <a:extLst>
            <a:ext uri="{FF2B5EF4-FFF2-40B4-BE49-F238E27FC236}">
              <a16:creationId xmlns="" xmlns:a16="http://schemas.microsoft.com/office/drawing/2014/main" id="{00000000-0008-0000-0000-000097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27" name="Text Box 394744">
          <a:extLst>
            <a:ext uri="{FF2B5EF4-FFF2-40B4-BE49-F238E27FC236}">
              <a16:creationId xmlns="" xmlns:a16="http://schemas.microsoft.com/office/drawing/2014/main" id="{00000000-0008-0000-0000-000098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28" name="Text Box 394360">
          <a:extLst>
            <a:ext uri="{FF2B5EF4-FFF2-40B4-BE49-F238E27FC236}">
              <a16:creationId xmlns="" xmlns:a16="http://schemas.microsoft.com/office/drawing/2014/main" id="{00000000-0008-0000-0000-000099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29" name="Text Box 394744">
          <a:extLst>
            <a:ext uri="{FF2B5EF4-FFF2-40B4-BE49-F238E27FC236}">
              <a16:creationId xmlns="" xmlns:a16="http://schemas.microsoft.com/office/drawing/2014/main" id="{00000000-0008-0000-0000-00009A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30" name="Text Box 394360">
          <a:extLst>
            <a:ext uri="{FF2B5EF4-FFF2-40B4-BE49-F238E27FC236}">
              <a16:creationId xmlns="" xmlns:a16="http://schemas.microsoft.com/office/drawing/2014/main" id="{00000000-0008-0000-0000-00009B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31" name="Text Box 394744">
          <a:extLst>
            <a:ext uri="{FF2B5EF4-FFF2-40B4-BE49-F238E27FC236}">
              <a16:creationId xmlns="" xmlns:a16="http://schemas.microsoft.com/office/drawing/2014/main" id="{00000000-0008-0000-0000-00009C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32" name="Text Box 394360">
          <a:extLst>
            <a:ext uri="{FF2B5EF4-FFF2-40B4-BE49-F238E27FC236}">
              <a16:creationId xmlns="" xmlns:a16="http://schemas.microsoft.com/office/drawing/2014/main" id="{00000000-0008-0000-0000-00009D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33" name="Text Box 394744">
          <a:extLst>
            <a:ext uri="{FF2B5EF4-FFF2-40B4-BE49-F238E27FC236}">
              <a16:creationId xmlns="" xmlns:a16="http://schemas.microsoft.com/office/drawing/2014/main" id="{00000000-0008-0000-0000-00009E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34" name="Text Box 394360">
          <a:extLst>
            <a:ext uri="{FF2B5EF4-FFF2-40B4-BE49-F238E27FC236}">
              <a16:creationId xmlns="" xmlns:a16="http://schemas.microsoft.com/office/drawing/2014/main" id="{00000000-0008-0000-0000-00009F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35" name="Text Box 394744">
          <a:extLst>
            <a:ext uri="{FF2B5EF4-FFF2-40B4-BE49-F238E27FC236}">
              <a16:creationId xmlns="" xmlns:a16="http://schemas.microsoft.com/office/drawing/2014/main" id="{00000000-0008-0000-0000-0000A0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36" name="Text Box 394360">
          <a:extLst>
            <a:ext uri="{FF2B5EF4-FFF2-40B4-BE49-F238E27FC236}">
              <a16:creationId xmlns="" xmlns:a16="http://schemas.microsoft.com/office/drawing/2014/main" id="{00000000-0008-0000-0000-0000A1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37" name="Text Box 394744">
          <a:extLst>
            <a:ext uri="{FF2B5EF4-FFF2-40B4-BE49-F238E27FC236}">
              <a16:creationId xmlns="" xmlns:a16="http://schemas.microsoft.com/office/drawing/2014/main" id="{00000000-0008-0000-0000-0000A2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38" name="Text Box 394360">
          <a:extLst>
            <a:ext uri="{FF2B5EF4-FFF2-40B4-BE49-F238E27FC236}">
              <a16:creationId xmlns="" xmlns:a16="http://schemas.microsoft.com/office/drawing/2014/main" id="{00000000-0008-0000-0000-0000A3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39" name="Text Box 394744">
          <a:extLst>
            <a:ext uri="{FF2B5EF4-FFF2-40B4-BE49-F238E27FC236}">
              <a16:creationId xmlns="" xmlns:a16="http://schemas.microsoft.com/office/drawing/2014/main" id="{00000000-0008-0000-0000-0000A4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40" name="Text Box 394360">
          <a:extLst>
            <a:ext uri="{FF2B5EF4-FFF2-40B4-BE49-F238E27FC236}">
              <a16:creationId xmlns="" xmlns:a16="http://schemas.microsoft.com/office/drawing/2014/main" id="{00000000-0008-0000-0000-0000A5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41" name="Text Box 394744">
          <a:extLst>
            <a:ext uri="{FF2B5EF4-FFF2-40B4-BE49-F238E27FC236}">
              <a16:creationId xmlns="" xmlns:a16="http://schemas.microsoft.com/office/drawing/2014/main" id="{00000000-0008-0000-0000-0000A6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42" name="Text Box 394360">
          <a:extLst>
            <a:ext uri="{FF2B5EF4-FFF2-40B4-BE49-F238E27FC236}">
              <a16:creationId xmlns="" xmlns:a16="http://schemas.microsoft.com/office/drawing/2014/main" id="{00000000-0008-0000-0000-0000A7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43" name="Text Box 394744">
          <a:extLst>
            <a:ext uri="{FF2B5EF4-FFF2-40B4-BE49-F238E27FC236}">
              <a16:creationId xmlns="" xmlns:a16="http://schemas.microsoft.com/office/drawing/2014/main" id="{00000000-0008-0000-0000-0000A8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44" name="Text Box 394360">
          <a:extLst>
            <a:ext uri="{FF2B5EF4-FFF2-40B4-BE49-F238E27FC236}">
              <a16:creationId xmlns="" xmlns:a16="http://schemas.microsoft.com/office/drawing/2014/main" id="{00000000-0008-0000-0000-0000A9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45" name="Text Box 394744">
          <a:extLst>
            <a:ext uri="{FF2B5EF4-FFF2-40B4-BE49-F238E27FC236}">
              <a16:creationId xmlns="" xmlns:a16="http://schemas.microsoft.com/office/drawing/2014/main" id="{00000000-0008-0000-0000-0000AA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46" name="Text Box 394360">
          <a:extLst>
            <a:ext uri="{FF2B5EF4-FFF2-40B4-BE49-F238E27FC236}">
              <a16:creationId xmlns="" xmlns:a16="http://schemas.microsoft.com/office/drawing/2014/main" id="{00000000-0008-0000-0000-0000AB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47" name="Text Box 394744">
          <a:extLst>
            <a:ext uri="{FF2B5EF4-FFF2-40B4-BE49-F238E27FC236}">
              <a16:creationId xmlns="" xmlns:a16="http://schemas.microsoft.com/office/drawing/2014/main" id="{00000000-0008-0000-0000-0000AC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48" name="Text Box 394360">
          <a:extLst>
            <a:ext uri="{FF2B5EF4-FFF2-40B4-BE49-F238E27FC236}">
              <a16:creationId xmlns="" xmlns:a16="http://schemas.microsoft.com/office/drawing/2014/main" id="{00000000-0008-0000-0000-0000AD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49" name="Text Box 394744">
          <a:extLst>
            <a:ext uri="{FF2B5EF4-FFF2-40B4-BE49-F238E27FC236}">
              <a16:creationId xmlns="" xmlns:a16="http://schemas.microsoft.com/office/drawing/2014/main" id="{00000000-0008-0000-0000-0000AE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50" name="Text Box 394360">
          <a:extLst>
            <a:ext uri="{FF2B5EF4-FFF2-40B4-BE49-F238E27FC236}">
              <a16:creationId xmlns="" xmlns:a16="http://schemas.microsoft.com/office/drawing/2014/main" id="{00000000-0008-0000-0000-0000AF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51" name="Text Box 394744">
          <a:extLst>
            <a:ext uri="{FF2B5EF4-FFF2-40B4-BE49-F238E27FC236}">
              <a16:creationId xmlns="" xmlns:a16="http://schemas.microsoft.com/office/drawing/2014/main" id="{00000000-0008-0000-0000-0000B0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52" name="Text Box 394360">
          <a:extLst>
            <a:ext uri="{FF2B5EF4-FFF2-40B4-BE49-F238E27FC236}">
              <a16:creationId xmlns="" xmlns:a16="http://schemas.microsoft.com/office/drawing/2014/main" id="{00000000-0008-0000-0000-0000B1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53" name="Text Box 394744">
          <a:extLst>
            <a:ext uri="{FF2B5EF4-FFF2-40B4-BE49-F238E27FC236}">
              <a16:creationId xmlns="" xmlns:a16="http://schemas.microsoft.com/office/drawing/2014/main" id="{00000000-0008-0000-0000-0000B2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54" name="Text Box 394360">
          <a:extLst>
            <a:ext uri="{FF2B5EF4-FFF2-40B4-BE49-F238E27FC236}">
              <a16:creationId xmlns="" xmlns:a16="http://schemas.microsoft.com/office/drawing/2014/main" id="{00000000-0008-0000-0000-0000B3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55" name="Text Box 394744">
          <a:extLst>
            <a:ext uri="{FF2B5EF4-FFF2-40B4-BE49-F238E27FC236}">
              <a16:creationId xmlns="" xmlns:a16="http://schemas.microsoft.com/office/drawing/2014/main" id="{00000000-0008-0000-0000-0000B4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56" name="Text Box 394360">
          <a:extLst>
            <a:ext uri="{FF2B5EF4-FFF2-40B4-BE49-F238E27FC236}">
              <a16:creationId xmlns="" xmlns:a16="http://schemas.microsoft.com/office/drawing/2014/main" id="{00000000-0008-0000-0000-0000B5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57" name="Text Box 394744">
          <a:extLst>
            <a:ext uri="{FF2B5EF4-FFF2-40B4-BE49-F238E27FC236}">
              <a16:creationId xmlns="" xmlns:a16="http://schemas.microsoft.com/office/drawing/2014/main" id="{00000000-0008-0000-0000-0000B6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58" name="Text Box 394360">
          <a:extLst>
            <a:ext uri="{FF2B5EF4-FFF2-40B4-BE49-F238E27FC236}">
              <a16:creationId xmlns="" xmlns:a16="http://schemas.microsoft.com/office/drawing/2014/main" id="{00000000-0008-0000-0000-0000B7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59" name="Text Box 394744">
          <a:extLst>
            <a:ext uri="{FF2B5EF4-FFF2-40B4-BE49-F238E27FC236}">
              <a16:creationId xmlns="" xmlns:a16="http://schemas.microsoft.com/office/drawing/2014/main" id="{00000000-0008-0000-0000-0000B8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60" name="Text Box 394360">
          <a:extLst>
            <a:ext uri="{FF2B5EF4-FFF2-40B4-BE49-F238E27FC236}">
              <a16:creationId xmlns="" xmlns:a16="http://schemas.microsoft.com/office/drawing/2014/main" id="{00000000-0008-0000-0000-0000B9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61" name="Text Box 394744">
          <a:extLst>
            <a:ext uri="{FF2B5EF4-FFF2-40B4-BE49-F238E27FC236}">
              <a16:creationId xmlns="" xmlns:a16="http://schemas.microsoft.com/office/drawing/2014/main" id="{00000000-0008-0000-0000-0000BA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62" name="Text Box 394360">
          <a:extLst>
            <a:ext uri="{FF2B5EF4-FFF2-40B4-BE49-F238E27FC236}">
              <a16:creationId xmlns="" xmlns:a16="http://schemas.microsoft.com/office/drawing/2014/main" id="{00000000-0008-0000-0000-0000BB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63" name="Text Box 394744">
          <a:extLst>
            <a:ext uri="{FF2B5EF4-FFF2-40B4-BE49-F238E27FC236}">
              <a16:creationId xmlns="" xmlns:a16="http://schemas.microsoft.com/office/drawing/2014/main" id="{00000000-0008-0000-0000-0000BC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64" name="Text Box 394360">
          <a:extLst>
            <a:ext uri="{FF2B5EF4-FFF2-40B4-BE49-F238E27FC236}">
              <a16:creationId xmlns="" xmlns:a16="http://schemas.microsoft.com/office/drawing/2014/main" id="{00000000-0008-0000-0000-0000BD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65" name="Text Box 394744">
          <a:extLst>
            <a:ext uri="{FF2B5EF4-FFF2-40B4-BE49-F238E27FC236}">
              <a16:creationId xmlns="" xmlns:a16="http://schemas.microsoft.com/office/drawing/2014/main" id="{00000000-0008-0000-0000-0000BE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66" name="Text Box 394360">
          <a:extLst>
            <a:ext uri="{FF2B5EF4-FFF2-40B4-BE49-F238E27FC236}">
              <a16:creationId xmlns="" xmlns:a16="http://schemas.microsoft.com/office/drawing/2014/main" id="{00000000-0008-0000-0000-0000BF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67" name="Text Box 394744">
          <a:extLst>
            <a:ext uri="{FF2B5EF4-FFF2-40B4-BE49-F238E27FC236}">
              <a16:creationId xmlns="" xmlns:a16="http://schemas.microsoft.com/office/drawing/2014/main" id="{00000000-0008-0000-0000-0000C0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68" name="Text Box 394360">
          <a:extLst>
            <a:ext uri="{FF2B5EF4-FFF2-40B4-BE49-F238E27FC236}">
              <a16:creationId xmlns="" xmlns:a16="http://schemas.microsoft.com/office/drawing/2014/main" id="{00000000-0008-0000-0000-0000C1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69" name="Text Box 394744">
          <a:extLst>
            <a:ext uri="{FF2B5EF4-FFF2-40B4-BE49-F238E27FC236}">
              <a16:creationId xmlns="" xmlns:a16="http://schemas.microsoft.com/office/drawing/2014/main" id="{00000000-0008-0000-0000-0000C2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70" name="Text Box 394360">
          <a:extLst>
            <a:ext uri="{FF2B5EF4-FFF2-40B4-BE49-F238E27FC236}">
              <a16:creationId xmlns="" xmlns:a16="http://schemas.microsoft.com/office/drawing/2014/main" id="{00000000-0008-0000-0000-0000C3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71" name="Text Box 394744">
          <a:extLst>
            <a:ext uri="{FF2B5EF4-FFF2-40B4-BE49-F238E27FC236}">
              <a16:creationId xmlns="" xmlns:a16="http://schemas.microsoft.com/office/drawing/2014/main" id="{00000000-0008-0000-0000-0000C4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72" name="Text Box 394360">
          <a:extLst>
            <a:ext uri="{FF2B5EF4-FFF2-40B4-BE49-F238E27FC236}">
              <a16:creationId xmlns="" xmlns:a16="http://schemas.microsoft.com/office/drawing/2014/main" id="{00000000-0008-0000-0000-0000C5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73" name="Text Box 394744">
          <a:extLst>
            <a:ext uri="{FF2B5EF4-FFF2-40B4-BE49-F238E27FC236}">
              <a16:creationId xmlns="" xmlns:a16="http://schemas.microsoft.com/office/drawing/2014/main" id="{00000000-0008-0000-0000-0000C6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74" name="Text Box 394360">
          <a:extLst>
            <a:ext uri="{FF2B5EF4-FFF2-40B4-BE49-F238E27FC236}">
              <a16:creationId xmlns="" xmlns:a16="http://schemas.microsoft.com/office/drawing/2014/main" id="{00000000-0008-0000-0000-0000C7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075" name="Text Box 394744">
          <a:extLst>
            <a:ext uri="{FF2B5EF4-FFF2-40B4-BE49-F238E27FC236}">
              <a16:creationId xmlns="" xmlns:a16="http://schemas.microsoft.com/office/drawing/2014/main" id="{00000000-0008-0000-0000-0000C801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76" name="Text Box 394360">
          <a:extLst>
            <a:ext uri="{FF2B5EF4-FFF2-40B4-BE49-F238E27FC236}">
              <a16:creationId xmlns="" xmlns:a16="http://schemas.microsoft.com/office/drawing/2014/main" id="{00000000-0008-0000-0000-0000C9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77" name="Text Box 394744">
          <a:extLst>
            <a:ext uri="{FF2B5EF4-FFF2-40B4-BE49-F238E27FC236}">
              <a16:creationId xmlns="" xmlns:a16="http://schemas.microsoft.com/office/drawing/2014/main" id="{00000000-0008-0000-0000-0000CA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78" name="Text Box 394360">
          <a:extLst>
            <a:ext uri="{FF2B5EF4-FFF2-40B4-BE49-F238E27FC236}">
              <a16:creationId xmlns="" xmlns:a16="http://schemas.microsoft.com/office/drawing/2014/main" id="{00000000-0008-0000-0000-0000CB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79" name="Text Box 394744">
          <a:extLst>
            <a:ext uri="{FF2B5EF4-FFF2-40B4-BE49-F238E27FC236}">
              <a16:creationId xmlns="" xmlns:a16="http://schemas.microsoft.com/office/drawing/2014/main" id="{00000000-0008-0000-0000-0000CC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80" name="Text Box 394360">
          <a:extLst>
            <a:ext uri="{FF2B5EF4-FFF2-40B4-BE49-F238E27FC236}">
              <a16:creationId xmlns="" xmlns:a16="http://schemas.microsoft.com/office/drawing/2014/main" id="{00000000-0008-0000-0000-0000CD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081" name="Text Box 394744">
          <a:extLst>
            <a:ext uri="{FF2B5EF4-FFF2-40B4-BE49-F238E27FC236}">
              <a16:creationId xmlns="" xmlns:a16="http://schemas.microsoft.com/office/drawing/2014/main" id="{00000000-0008-0000-0000-0000CE01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0"/>
    <xdr:sp macro="" textlink="">
      <xdr:nvSpPr>
        <xdr:cNvPr id="9082" name="Text Box 394360">
          <a:extLst>
            <a:ext uri="{FF2B5EF4-FFF2-40B4-BE49-F238E27FC236}">
              <a16:creationId xmlns="" xmlns:a16="http://schemas.microsoft.com/office/drawing/2014/main" id="{00000000-0008-0000-0000-0000CF010000}"/>
            </a:ext>
          </a:extLst>
        </xdr:cNvPr>
        <xdr:cNvSpPr txBox="1">
          <a:spLocks noChangeArrowheads="1"/>
        </xdr:cNvSpPr>
      </xdr:nvSpPr>
      <xdr:spPr bwMode="auto">
        <a:xfrm>
          <a:off x="922020" y="53355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0"/>
    <xdr:sp macro="" textlink="">
      <xdr:nvSpPr>
        <xdr:cNvPr id="9083" name="Text Box 39474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922020" y="53355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0"/>
    <xdr:sp macro="" textlink="">
      <xdr:nvSpPr>
        <xdr:cNvPr id="9084" name="Text Box 394360">
          <a:extLst>
            <a:ext uri="{FF2B5EF4-FFF2-40B4-BE49-F238E27FC236}">
              <a16:creationId xmlns="" xmlns:a16="http://schemas.microsoft.com/office/drawing/2014/main" id="{00000000-0008-0000-0000-0000D1010000}"/>
            </a:ext>
          </a:extLst>
        </xdr:cNvPr>
        <xdr:cNvSpPr txBox="1">
          <a:spLocks noChangeArrowheads="1"/>
        </xdr:cNvSpPr>
      </xdr:nvSpPr>
      <xdr:spPr bwMode="auto">
        <a:xfrm>
          <a:off x="922020" y="53355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0"/>
    <xdr:sp macro="" textlink="">
      <xdr:nvSpPr>
        <xdr:cNvPr id="9085" name="Text Box 39474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922020" y="53355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0"/>
    <xdr:sp macro="" textlink="">
      <xdr:nvSpPr>
        <xdr:cNvPr id="9086" name="Text Box 394360">
          <a:extLst>
            <a:ext uri="{FF2B5EF4-FFF2-40B4-BE49-F238E27FC236}">
              <a16:creationId xmlns="" xmlns:a16="http://schemas.microsoft.com/office/drawing/2014/main" id="{00000000-0008-0000-0000-0000D3010000}"/>
            </a:ext>
          </a:extLst>
        </xdr:cNvPr>
        <xdr:cNvSpPr txBox="1">
          <a:spLocks noChangeArrowheads="1"/>
        </xdr:cNvSpPr>
      </xdr:nvSpPr>
      <xdr:spPr bwMode="auto">
        <a:xfrm>
          <a:off x="922020" y="53355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0"/>
    <xdr:sp macro="" textlink="">
      <xdr:nvSpPr>
        <xdr:cNvPr id="9087" name="Text Box 39474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922020" y="53355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088" name="Text Box 394360">
          <a:extLst>
            <a:ext uri="{FF2B5EF4-FFF2-40B4-BE49-F238E27FC236}">
              <a16:creationId xmlns="" xmlns:a16="http://schemas.microsoft.com/office/drawing/2014/main" id="{00000000-0008-0000-0000-0000D5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089" name="Text Box 39474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090" name="Text Box 394360">
          <a:extLst>
            <a:ext uri="{FF2B5EF4-FFF2-40B4-BE49-F238E27FC236}">
              <a16:creationId xmlns="" xmlns:a16="http://schemas.microsoft.com/office/drawing/2014/main" id="{00000000-0008-0000-0000-0000D7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091" name="Text Box 39474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092" name="Text Box 394360">
          <a:extLst>
            <a:ext uri="{FF2B5EF4-FFF2-40B4-BE49-F238E27FC236}">
              <a16:creationId xmlns="" xmlns:a16="http://schemas.microsoft.com/office/drawing/2014/main" id="{00000000-0008-0000-0000-0000D9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093" name="Text Box 39474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094" name="Text Box 394360">
          <a:extLst>
            <a:ext uri="{FF2B5EF4-FFF2-40B4-BE49-F238E27FC236}">
              <a16:creationId xmlns="" xmlns:a16="http://schemas.microsoft.com/office/drawing/2014/main" id="{00000000-0008-0000-0000-0000DB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095" name="Text Box 39474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096" name="Text Box 394360">
          <a:extLst>
            <a:ext uri="{FF2B5EF4-FFF2-40B4-BE49-F238E27FC236}">
              <a16:creationId xmlns="" xmlns:a16="http://schemas.microsoft.com/office/drawing/2014/main" id="{00000000-0008-0000-0000-0000DD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097" name="Text Box 39474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098" name="Text Box 394360">
          <a:extLst>
            <a:ext uri="{FF2B5EF4-FFF2-40B4-BE49-F238E27FC236}">
              <a16:creationId xmlns="" xmlns:a16="http://schemas.microsoft.com/office/drawing/2014/main" id="{00000000-0008-0000-0000-0000DF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099" name="Text Box 39474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00" name="Text Box 394360">
          <a:extLst>
            <a:ext uri="{FF2B5EF4-FFF2-40B4-BE49-F238E27FC236}">
              <a16:creationId xmlns="" xmlns:a16="http://schemas.microsoft.com/office/drawing/2014/main" id="{00000000-0008-0000-0000-0000E1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01" name="Text Box 39474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02" name="Text Box 394360">
          <a:extLst>
            <a:ext uri="{FF2B5EF4-FFF2-40B4-BE49-F238E27FC236}">
              <a16:creationId xmlns="" xmlns:a16="http://schemas.microsoft.com/office/drawing/2014/main" id="{00000000-0008-0000-0000-0000E3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03" name="Text Box 39474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04" name="Text Box 394360">
          <a:extLst>
            <a:ext uri="{FF2B5EF4-FFF2-40B4-BE49-F238E27FC236}">
              <a16:creationId xmlns="" xmlns:a16="http://schemas.microsoft.com/office/drawing/2014/main" id="{00000000-0008-0000-0000-0000E5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05" name="Text Box 39474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06" name="Text Box 394360">
          <a:extLst>
            <a:ext uri="{FF2B5EF4-FFF2-40B4-BE49-F238E27FC236}">
              <a16:creationId xmlns="" xmlns:a16="http://schemas.microsoft.com/office/drawing/2014/main" id="{00000000-0008-0000-0000-0000E7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07" name="Text Box 39474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08" name="Text Box 394360">
          <a:extLst>
            <a:ext uri="{FF2B5EF4-FFF2-40B4-BE49-F238E27FC236}">
              <a16:creationId xmlns="" xmlns:a16="http://schemas.microsoft.com/office/drawing/2014/main" id="{00000000-0008-0000-0000-0000E9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09" name="Text Box 39474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10" name="Text Box 394360">
          <a:extLst>
            <a:ext uri="{FF2B5EF4-FFF2-40B4-BE49-F238E27FC236}">
              <a16:creationId xmlns="" xmlns:a16="http://schemas.microsoft.com/office/drawing/2014/main" id="{00000000-0008-0000-0000-0000EB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11" name="Text Box 39474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12" name="Text Box 394360">
          <a:extLst>
            <a:ext uri="{FF2B5EF4-FFF2-40B4-BE49-F238E27FC236}">
              <a16:creationId xmlns="" xmlns:a16="http://schemas.microsoft.com/office/drawing/2014/main" id="{00000000-0008-0000-0000-0000ED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13" name="Text Box 39474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14" name="Text Box 394360">
          <a:extLst>
            <a:ext uri="{FF2B5EF4-FFF2-40B4-BE49-F238E27FC236}">
              <a16:creationId xmlns="" xmlns:a16="http://schemas.microsoft.com/office/drawing/2014/main" id="{00000000-0008-0000-0000-0000EF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15" name="Text Box 39474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16" name="Text Box 394360">
          <a:extLst>
            <a:ext uri="{FF2B5EF4-FFF2-40B4-BE49-F238E27FC236}">
              <a16:creationId xmlns="" xmlns:a16="http://schemas.microsoft.com/office/drawing/2014/main" id="{00000000-0008-0000-0000-0000F1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17" name="Text Box 39474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18" name="Text Box 394360">
          <a:extLst>
            <a:ext uri="{FF2B5EF4-FFF2-40B4-BE49-F238E27FC236}">
              <a16:creationId xmlns="" xmlns:a16="http://schemas.microsoft.com/office/drawing/2014/main" id="{00000000-0008-0000-0000-0000F3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19" name="Text Box 39474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20" name="Text Box 394360">
          <a:extLst>
            <a:ext uri="{FF2B5EF4-FFF2-40B4-BE49-F238E27FC236}">
              <a16:creationId xmlns="" xmlns:a16="http://schemas.microsoft.com/office/drawing/2014/main" id="{00000000-0008-0000-0000-0000F5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21" name="Text Box 39474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22" name="Text Box 394360">
          <a:extLst>
            <a:ext uri="{FF2B5EF4-FFF2-40B4-BE49-F238E27FC236}">
              <a16:creationId xmlns="" xmlns:a16="http://schemas.microsoft.com/office/drawing/2014/main" id="{00000000-0008-0000-0000-0000F7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23" name="Text Box 39474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24" name="Text Box 394360">
          <a:extLst>
            <a:ext uri="{FF2B5EF4-FFF2-40B4-BE49-F238E27FC236}">
              <a16:creationId xmlns="" xmlns:a16="http://schemas.microsoft.com/office/drawing/2014/main" id="{00000000-0008-0000-0000-0000F9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25" name="Text Box 39474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26" name="Text Box 394360">
          <a:extLst>
            <a:ext uri="{FF2B5EF4-FFF2-40B4-BE49-F238E27FC236}">
              <a16:creationId xmlns="" xmlns:a16="http://schemas.microsoft.com/office/drawing/2014/main" id="{00000000-0008-0000-0000-0000FB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27" name="Text Box 39474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28" name="Text Box 394360">
          <a:extLst>
            <a:ext uri="{FF2B5EF4-FFF2-40B4-BE49-F238E27FC236}">
              <a16:creationId xmlns="" xmlns:a16="http://schemas.microsoft.com/office/drawing/2014/main" id="{00000000-0008-0000-0000-0000FD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29" name="Text Box 39474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30" name="Text Box 394360">
          <a:extLst>
            <a:ext uri="{FF2B5EF4-FFF2-40B4-BE49-F238E27FC236}">
              <a16:creationId xmlns="" xmlns:a16="http://schemas.microsoft.com/office/drawing/2014/main" id="{00000000-0008-0000-0000-0000FF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31" name="Text Box 39474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32" name="Text Box 394360">
          <a:extLst>
            <a:ext uri="{FF2B5EF4-FFF2-40B4-BE49-F238E27FC236}">
              <a16:creationId xmlns="" xmlns:a16="http://schemas.microsoft.com/office/drawing/2014/main" id="{00000000-0008-0000-0000-000001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33" name="Text Box 39474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34" name="Text Box 394360">
          <a:extLst>
            <a:ext uri="{FF2B5EF4-FFF2-40B4-BE49-F238E27FC236}">
              <a16:creationId xmlns="" xmlns:a16="http://schemas.microsoft.com/office/drawing/2014/main" id="{00000000-0008-0000-0000-000003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35" name="Text Box 39474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36" name="Text Box 394360">
          <a:extLst>
            <a:ext uri="{FF2B5EF4-FFF2-40B4-BE49-F238E27FC236}">
              <a16:creationId xmlns="" xmlns:a16="http://schemas.microsoft.com/office/drawing/2014/main" id="{00000000-0008-0000-0000-000005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37" name="Text Box 39474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38" name="Text Box 394360">
          <a:extLst>
            <a:ext uri="{FF2B5EF4-FFF2-40B4-BE49-F238E27FC236}">
              <a16:creationId xmlns="" xmlns:a16="http://schemas.microsoft.com/office/drawing/2014/main" id="{00000000-0008-0000-0000-000007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39" name="Text Box 39474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40" name="Text Box 394360">
          <a:extLst>
            <a:ext uri="{FF2B5EF4-FFF2-40B4-BE49-F238E27FC236}">
              <a16:creationId xmlns="" xmlns:a16="http://schemas.microsoft.com/office/drawing/2014/main" id="{00000000-0008-0000-0000-000009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41" name="Text Box 39474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42" name="Text Box 394360">
          <a:extLst>
            <a:ext uri="{FF2B5EF4-FFF2-40B4-BE49-F238E27FC236}">
              <a16:creationId xmlns="" xmlns:a16="http://schemas.microsoft.com/office/drawing/2014/main" id="{00000000-0008-0000-0000-00000B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43" name="Text Box 39474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44" name="Text Box 394360">
          <a:extLst>
            <a:ext uri="{FF2B5EF4-FFF2-40B4-BE49-F238E27FC236}">
              <a16:creationId xmlns="" xmlns:a16="http://schemas.microsoft.com/office/drawing/2014/main" id="{00000000-0008-0000-0000-00000D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45" name="Text Box 39474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46" name="Text Box 394360">
          <a:extLst>
            <a:ext uri="{FF2B5EF4-FFF2-40B4-BE49-F238E27FC236}">
              <a16:creationId xmlns="" xmlns:a16="http://schemas.microsoft.com/office/drawing/2014/main" id="{00000000-0008-0000-0000-00000F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47" name="Text Box 39474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48" name="Text Box 394360">
          <a:extLst>
            <a:ext uri="{FF2B5EF4-FFF2-40B4-BE49-F238E27FC236}">
              <a16:creationId xmlns="" xmlns:a16="http://schemas.microsoft.com/office/drawing/2014/main" id="{00000000-0008-0000-0000-000011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49" name="Text Box 39474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50" name="Text Box 394360">
          <a:extLst>
            <a:ext uri="{FF2B5EF4-FFF2-40B4-BE49-F238E27FC236}">
              <a16:creationId xmlns="" xmlns:a16="http://schemas.microsoft.com/office/drawing/2014/main" id="{00000000-0008-0000-0000-000013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51" name="Text Box 39474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52" name="Text Box 394360">
          <a:extLst>
            <a:ext uri="{FF2B5EF4-FFF2-40B4-BE49-F238E27FC236}">
              <a16:creationId xmlns="" xmlns:a16="http://schemas.microsoft.com/office/drawing/2014/main" id="{00000000-0008-0000-0000-000015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153" name="Text Box 39474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54" name="Text Box 394360">
          <a:extLst>
            <a:ext uri="{FF2B5EF4-FFF2-40B4-BE49-F238E27FC236}">
              <a16:creationId xmlns="" xmlns:a16="http://schemas.microsoft.com/office/drawing/2014/main" id="{00000000-0008-0000-0000-000017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55" name="Text Box 39474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56" name="Text Box 394360">
          <a:extLst>
            <a:ext uri="{FF2B5EF4-FFF2-40B4-BE49-F238E27FC236}">
              <a16:creationId xmlns="" xmlns:a16="http://schemas.microsoft.com/office/drawing/2014/main" id="{00000000-0008-0000-0000-000019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57" name="Text Box 39474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58" name="Text Box 394360">
          <a:extLst>
            <a:ext uri="{FF2B5EF4-FFF2-40B4-BE49-F238E27FC236}">
              <a16:creationId xmlns="" xmlns:a16="http://schemas.microsoft.com/office/drawing/2014/main" id="{00000000-0008-0000-0000-00001B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159" name="Text Box 39474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60" name="Text Box 394360">
          <a:extLst>
            <a:ext uri="{FF2B5EF4-FFF2-40B4-BE49-F238E27FC236}">
              <a16:creationId xmlns="" xmlns:a16="http://schemas.microsoft.com/office/drawing/2014/main" id="{00000000-0008-0000-0000-00001D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61" name="Text Box 394744">
          <a:extLst>
            <a:ext uri="{FF2B5EF4-FFF2-40B4-BE49-F238E27FC236}">
              <a16:creationId xmlns="" xmlns:a16="http://schemas.microsoft.com/office/drawing/2014/main" id="{00000000-0008-0000-0000-00001E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62" name="Text Box 394360">
          <a:extLst>
            <a:ext uri="{FF2B5EF4-FFF2-40B4-BE49-F238E27FC236}">
              <a16:creationId xmlns="" xmlns:a16="http://schemas.microsoft.com/office/drawing/2014/main" id="{00000000-0008-0000-0000-00001F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63" name="Text Box 394744">
          <a:extLst>
            <a:ext uri="{FF2B5EF4-FFF2-40B4-BE49-F238E27FC236}">
              <a16:creationId xmlns="" xmlns:a16="http://schemas.microsoft.com/office/drawing/2014/main" id="{00000000-0008-0000-0000-000020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64" name="Text Box 394360">
          <a:extLst>
            <a:ext uri="{FF2B5EF4-FFF2-40B4-BE49-F238E27FC236}">
              <a16:creationId xmlns="" xmlns:a16="http://schemas.microsoft.com/office/drawing/2014/main" id="{00000000-0008-0000-0000-000021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65" name="Text Box 394744">
          <a:extLst>
            <a:ext uri="{FF2B5EF4-FFF2-40B4-BE49-F238E27FC236}">
              <a16:creationId xmlns="" xmlns:a16="http://schemas.microsoft.com/office/drawing/2014/main" id="{00000000-0008-0000-0000-000022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166" name="Text Box 394360">
          <a:extLst>
            <a:ext uri="{FF2B5EF4-FFF2-40B4-BE49-F238E27FC236}">
              <a16:creationId xmlns="" xmlns:a16="http://schemas.microsoft.com/office/drawing/2014/main" id="{00000000-0008-0000-0000-000023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167" name="Text Box 394744">
          <a:extLst>
            <a:ext uri="{FF2B5EF4-FFF2-40B4-BE49-F238E27FC236}">
              <a16:creationId xmlns="" xmlns:a16="http://schemas.microsoft.com/office/drawing/2014/main" id="{00000000-0008-0000-0000-000024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168" name="Text Box 394360">
          <a:extLst>
            <a:ext uri="{FF2B5EF4-FFF2-40B4-BE49-F238E27FC236}">
              <a16:creationId xmlns="" xmlns:a16="http://schemas.microsoft.com/office/drawing/2014/main" id="{00000000-0008-0000-0000-000025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169" name="Text Box 394744">
          <a:extLst>
            <a:ext uri="{FF2B5EF4-FFF2-40B4-BE49-F238E27FC236}">
              <a16:creationId xmlns="" xmlns:a16="http://schemas.microsoft.com/office/drawing/2014/main" id="{00000000-0008-0000-0000-000026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170" name="Text Box 394360">
          <a:extLst>
            <a:ext uri="{FF2B5EF4-FFF2-40B4-BE49-F238E27FC236}">
              <a16:creationId xmlns="" xmlns:a16="http://schemas.microsoft.com/office/drawing/2014/main" id="{00000000-0008-0000-0000-000027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171" name="Text Box 394744">
          <a:extLst>
            <a:ext uri="{FF2B5EF4-FFF2-40B4-BE49-F238E27FC236}">
              <a16:creationId xmlns="" xmlns:a16="http://schemas.microsoft.com/office/drawing/2014/main" id="{00000000-0008-0000-0000-000028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72" name="Text Box 394360">
          <a:extLst>
            <a:ext uri="{FF2B5EF4-FFF2-40B4-BE49-F238E27FC236}">
              <a16:creationId xmlns="" xmlns:a16="http://schemas.microsoft.com/office/drawing/2014/main" id="{00000000-0008-0000-0000-000029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73" name="Text Box 394744">
          <a:extLst>
            <a:ext uri="{FF2B5EF4-FFF2-40B4-BE49-F238E27FC236}">
              <a16:creationId xmlns="" xmlns:a16="http://schemas.microsoft.com/office/drawing/2014/main" id="{00000000-0008-0000-0000-00002A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74" name="Text Box 394360">
          <a:extLst>
            <a:ext uri="{FF2B5EF4-FFF2-40B4-BE49-F238E27FC236}">
              <a16:creationId xmlns="" xmlns:a16="http://schemas.microsoft.com/office/drawing/2014/main" id="{00000000-0008-0000-0000-00002B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75" name="Text Box 394744">
          <a:extLst>
            <a:ext uri="{FF2B5EF4-FFF2-40B4-BE49-F238E27FC236}">
              <a16:creationId xmlns="" xmlns:a16="http://schemas.microsoft.com/office/drawing/2014/main" id="{00000000-0008-0000-0000-00002C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76" name="Text Box 394360">
          <a:extLst>
            <a:ext uri="{FF2B5EF4-FFF2-40B4-BE49-F238E27FC236}">
              <a16:creationId xmlns="" xmlns:a16="http://schemas.microsoft.com/office/drawing/2014/main" id="{00000000-0008-0000-0000-00002D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77" name="Text Box 394744">
          <a:extLst>
            <a:ext uri="{FF2B5EF4-FFF2-40B4-BE49-F238E27FC236}">
              <a16:creationId xmlns="" xmlns:a16="http://schemas.microsoft.com/office/drawing/2014/main" id="{00000000-0008-0000-0000-00002E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178" name="Text Box 394360">
          <a:extLst>
            <a:ext uri="{FF2B5EF4-FFF2-40B4-BE49-F238E27FC236}">
              <a16:creationId xmlns="" xmlns:a16="http://schemas.microsoft.com/office/drawing/2014/main" id="{00000000-0008-0000-0000-00002F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179" name="Text Box 394744">
          <a:extLst>
            <a:ext uri="{FF2B5EF4-FFF2-40B4-BE49-F238E27FC236}">
              <a16:creationId xmlns="" xmlns:a16="http://schemas.microsoft.com/office/drawing/2014/main" id="{00000000-0008-0000-0000-000030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180" name="Text Box 394360">
          <a:extLst>
            <a:ext uri="{FF2B5EF4-FFF2-40B4-BE49-F238E27FC236}">
              <a16:creationId xmlns="" xmlns:a16="http://schemas.microsoft.com/office/drawing/2014/main" id="{00000000-0008-0000-0000-000031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181" name="Text Box 394744">
          <a:extLst>
            <a:ext uri="{FF2B5EF4-FFF2-40B4-BE49-F238E27FC236}">
              <a16:creationId xmlns="" xmlns:a16="http://schemas.microsoft.com/office/drawing/2014/main" id="{00000000-0008-0000-0000-000032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182" name="Text Box 394360">
          <a:extLst>
            <a:ext uri="{FF2B5EF4-FFF2-40B4-BE49-F238E27FC236}">
              <a16:creationId xmlns="" xmlns:a16="http://schemas.microsoft.com/office/drawing/2014/main" id="{00000000-0008-0000-0000-000033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183" name="Text Box 394744">
          <a:extLst>
            <a:ext uri="{FF2B5EF4-FFF2-40B4-BE49-F238E27FC236}">
              <a16:creationId xmlns="" xmlns:a16="http://schemas.microsoft.com/office/drawing/2014/main" id="{00000000-0008-0000-0000-000034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0"/>
    <xdr:sp macro="" textlink="">
      <xdr:nvSpPr>
        <xdr:cNvPr id="9184" name="Text Box 394360">
          <a:extLst>
            <a:ext uri="{FF2B5EF4-FFF2-40B4-BE49-F238E27FC236}">
              <a16:creationId xmlns="" xmlns:a16="http://schemas.microsoft.com/office/drawing/2014/main" id="{00000000-0008-0000-0000-000035020000}"/>
            </a:ext>
          </a:extLst>
        </xdr:cNvPr>
        <xdr:cNvSpPr txBox="1">
          <a:spLocks noChangeArrowheads="1"/>
        </xdr:cNvSpPr>
      </xdr:nvSpPr>
      <xdr:spPr bwMode="auto">
        <a:xfrm>
          <a:off x="922020" y="533571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0"/>
    <xdr:sp macro="" textlink="">
      <xdr:nvSpPr>
        <xdr:cNvPr id="9185" name="Text Box 394744">
          <a:extLst>
            <a:ext uri="{FF2B5EF4-FFF2-40B4-BE49-F238E27FC236}">
              <a16:creationId xmlns="" xmlns:a16="http://schemas.microsoft.com/office/drawing/2014/main" id="{00000000-0008-0000-0000-000036020000}"/>
            </a:ext>
          </a:extLst>
        </xdr:cNvPr>
        <xdr:cNvSpPr txBox="1">
          <a:spLocks noChangeArrowheads="1"/>
        </xdr:cNvSpPr>
      </xdr:nvSpPr>
      <xdr:spPr bwMode="auto">
        <a:xfrm>
          <a:off x="922020" y="533571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0"/>
    <xdr:sp macro="" textlink="">
      <xdr:nvSpPr>
        <xdr:cNvPr id="9186" name="Text Box 394360">
          <a:extLst>
            <a:ext uri="{FF2B5EF4-FFF2-40B4-BE49-F238E27FC236}">
              <a16:creationId xmlns="" xmlns:a16="http://schemas.microsoft.com/office/drawing/2014/main" id="{00000000-0008-0000-0000-000037020000}"/>
            </a:ext>
          </a:extLst>
        </xdr:cNvPr>
        <xdr:cNvSpPr txBox="1">
          <a:spLocks noChangeArrowheads="1"/>
        </xdr:cNvSpPr>
      </xdr:nvSpPr>
      <xdr:spPr bwMode="auto">
        <a:xfrm>
          <a:off x="922020" y="533571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0"/>
    <xdr:sp macro="" textlink="">
      <xdr:nvSpPr>
        <xdr:cNvPr id="9187" name="Text Box 394744">
          <a:extLst>
            <a:ext uri="{FF2B5EF4-FFF2-40B4-BE49-F238E27FC236}">
              <a16:creationId xmlns="" xmlns:a16="http://schemas.microsoft.com/office/drawing/2014/main" id="{00000000-0008-0000-0000-000038020000}"/>
            </a:ext>
          </a:extLst>
        </xdr:cNvPr>
        <xdr:cNvSpPr txBox="1">
          <a:spLocks noChangeArrowheads="1"/>
        </xdr:cNvSpPr>
      </xdr:nvSpPr>
      <xdr:spPr bwMode="auto">
        <a:xfrm>
          <a:off x="922020" y="533571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0"/>
    <xdr:sp macro="" textlink="">
      <xdr:nvSpPr>
        <xdr:cNvPr id="9188" name="Text Box 394360">
          <a:extLst>
            <a:ext uri="{FF2B5EF4-FFF2-40B4-BE49-F238E27FC236}">
              <a16:creationId xmlns="" xmlns:a16="http://schemas.microsoft.com/office/drawing/2014/main" id="{00000000-0008-0000-0000-000039020000}"/>
            </a:ext>
          </a:extLst>
        </xdr:cNvPr>
        <xdr:cNvSpPr txBox="1">
          <a:spLocks noChangeArrowheads="1"/>
        </xdr:cNvSpPr>
      </xdr:nvSpPr>
      <xdr:spPr bwMode="auto">
        <a:xfrm>
          <a:off x="922020" y="533571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0"/>
    <xdr:sp macro="" textlink="">
      <xdr:nvSpPr>
        <xdr:cNvPr id="9189" name="Text Box 394744">
          <a:extLst>
            <a:ext uri="{FF2B5EF4-FFF2-40B4-BE49-F238E27FC236}">
              <a16:creationId xmlns="" xmlns:a16="http://schemas.microsoft.com/office/drawing/2014/main" id="{00000000-0008-0000-0000-00003A020000}"/>
            </a:ext>
          </a:extLst>
        </xdr:cNvPr>
        <xdr:cNvSpPr txBox="1">
          <a:spLocks noChangeArrowheads="1"/>
        </xdr:cNvSpPr>
      </xdr:nvSpPr>
      <xdr:spPr bwMode="auto">
        <a:xfrm>
          <a:off x="922020" y="533571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90" name="Text Box 394360">
          <a:extLst>
            <a:ext uri="{FF2B5EF4-FFF2-40B4-BE49-F238E27FC236}">
              <a16:creationId xmlns="" xmlns:a16="http://schemas.microsoft.com/office/drawing/2014/main" id="{00000000-0008-0000-0000-00003B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91" name="Text Box 394744">
          <a:extLst>
            <a:ext uri="{FF2B5EF4-FFF2-40B4-BE49-F238E27FC236}">
              <a16:creationId xmlns="" xmlns:a16="http://schemas.microsoft.com/office/drawing/2014/main" id="{00000000-0008-0000-0000-00003C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92" name="Text Box 394360">
          <a:extLst>
            <a:ext uri="{FF2B5EF4-FFF2-40B4-BE49-F238E27FC236}">
              <a16:creationId xmlns="" xmlns:a16="http://schemas.microsoft.com/office/drawing/2014/main" id="{00000000-0008-0000-0000-00003D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93" name="Text Box 394744">
          <a:extLst>
            <a:ext uri="{FF2B5EF4-FFF2-40B4-BE49-F238E27FC236}">
              <a16:creationId xmlns="" xmlns:a16="http://schemas.microsoft.com/office/drawing/2014/main" id="{00000000-0008-0000-0000-00003E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94" name="Text Box 394360">
          <a:extLst>
            <a:ext uri="{FF2B5EF4-FFF2-40B4-BE49-F238E27FC236}">
              <a16:creationId xmlns="" xmlns:a16="http://schemas.microsoft.com/office/drawing/2014/main" id="{00000000-0008-0000-0000-00003F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195" name="Text Box 394744">
          <a:extLst>
            <a:ext uri="{FF2B5EF4-FFF2-40B4-BE49-F238E27FC236}">
              <a16:creationId xmlns="" xmlns:a16="http://schemas.microsoft.com/office/drawing/2014/main" id="{00000000-0008-0000-0000-000040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196" name="Text Box 394360">
          <a:extLst>
            <a:ext uri="{FF2B5EF4-FFF2-40B4-BE49-F238E27FC236}">
              <a16:creationId xmlns="" xmlns:a16="http://schemas.microsoft.com/office/drawing/2014/main" id="{00000000-0008-0000-0000-000041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197" name="Text Box 394744">
          <a:extLst>
            <a:ext uri="{FF2B5EF4-FFF2-40B4-BE49-F238E27FC236}">
              <a16:creationId xmlns="" xmlns:a16="http://schemas.microsoft.com/office/drawing/2014/main" id="{00000000-0008-0000-0000-000042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198" name="Text Box 394360">
          <a:extLst>
            <a:ext uri="{FF2B5EF4-FFF2-40B4-BE49-F238E27FC236}">
              <a16:creationId xmlns="" xmlns:a16="http://schemas.microsoft.com/office/drawing/2014/main" id="{00000000-0008-0000-0000-000043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199" name="Text Box 394744">
          <a:extLst>
            <a:ext uri="{FF2B5EF4-FFF2-40B4-BE49-F238E27FC236}">
              <a16:creationId xmlns="" xmlns:a16="http://schemas.microsoft.com/office/drawing/2014/main" id="{00000000-0008-0000-0000-000044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00" name="Text Box 394360">
          <a:extLst>
            <a:ext uri="{FF2B5EF4-FFF2-40B4-BE49-F238E27FC236}">
              <a16:creationId xmlns="" xmlns:a16="http://schemas.microsoft.com/office/drawing/2014/main" id="{00000000-0008-0000-0000-000045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01" name="Text Box 394744">
          <a:extLst>
            <a:ext uri="{FF2B5EF4-FFF2-40B4-BE49-F238E27FC236}">
              <a16:creationId xmlns="" xmlns:a16="http://schemas.microsoft.com/office/drawing/2014/main" id="{00000000-0008-0000-0000-000046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02" name="Text Box 394360">
          <a:extLst>
            <a:ext uri="{FF2B5EF4-FFF2-40B4-BE49-F238E27FC236}">
              <a16:creationId xmlns="" xmlns:a16="http://schemas.microsoft.com/office/drawing/2014/main" id="{00000000-0008-0000-0000-000047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03" name="Text Box 394744">
          <a:extLst>
            <a:ext uri="{FF2B5EF4-FFF2-40B4-BE49-F238E27FC236}">
              <a16:creationId xmlns="" xmlns:a16="http://schemas.microsoft.com/office/drawing/2014/main" id="{00000000-0008-0000-0000-000048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04" name="Text Box 394360">
          <a:extLst>
            <a:ext uri="{FF2B5EF4-FFF2-40B4-BE49-F238E27FC236}">
              <a16:creationId xmlns="" xmlns:a16="http://schemas.microsoft.com/office/drawing/2014/main" id="{00000000-0008-0000-0000-000049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05" name="Text Box 394744">
          <a:extLst>
            <a:ext uri="{FF2B5EF4-FFF2-40B4-BE49-F238E27FC236}">
              <a16:creationId xmlns="" xmlns:a16="http://schemas.microsoft.com/office/drawing/2014/main" id="{00000000-0008-0000-0000-00004A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06" name="Text Box 394360">
          <a:extLst>
            <a:ext uri="{FF2B5EF4-FFF2-40B4-BE49-F238E27FC236}">
              <a16:creationId xmlns="" xmlns:a16="http://schemas.microsoft.com/office/drawing/2014/main" id="{00000000-0008-0000-0000-00004B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07" name="Text Box 394744">
          <a:extLst>
            <a:ext uri="{FF2B5EF4-FFF2-40B4-BE49-F238E27FC236}">
              <a16:creationId xmlns="" xmlns:a16="http://schemas.microsoft.com/office/drawing/2014/main" id="{00000000-0008-0000-0000-00004C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08" name="Text Box 394360">
          <a:extLst>
            <a:ext uri="{FF2B5EF4-FFF2-40B4-BE49-F238E27FC236}">
              <a16:creationId xmlns="" xmlns:a16="http://schemas.microsoft.com/office/drawing/2014/main" id="{00000000-0008-0000-0000-00004D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09" name="Text Box 394744">
          <a:extLst>
            <a:ext uri="{FF2B5EF4-FFF2-40B4-BE49-F238E27FC236}">
              <a16:creationId xmlns="" xmlns:a16="http://schemas.microsoft.com/office/drawing/2014/main" id="{00000000-0008-0000-0000-00004E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10" name="Text Box 394360">
          <a:extLst>
            <a:ext uri="{FF2B5EF4-FFF2-40B4-BE49-F238E27FC236}">
              <a16:creationId xmlns="" xmlns:a16="http://schemas.microsoft.com/office/drawing/2014/main" id="{00000000-0008-0000-0000-00004F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11" name="Text Box 394744">
          <a:extLst>
            <a:ext uri="{FF2B5EF4-FFF2-40B4-BE49-F238E27FC236}">
              <a16:creationId xmlns="" xmlns:a16="http://schemas.microsoft.com/office/drawing/2014/main" id="{00000000-0008-0000-0000-000050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12" name="Text Box 394360">
          <a:extLst>
            <a:ext uri="{FF2B5EF4-FFF2-40B4-BE49-F238E27FC236}">
              <a16:creationId xmlns="" xmlns:a16="http://schemas.microsoft.com/office/drawing/2014/main" id="{00000000-0008-0000-0000-000051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13" name="Text Box 394744">
          <a:extLst>
            <a:ext uri="{FF2B5EF4-FFF2-40B4-BE49-F238E27FC236}">
              <a16:creationId xmlns="" xmlns:a16="http://schemas.microsoft.com/office/drawing/2014/main" id="{00000000-0008-0000-0000-000052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14" name="Text Box 394360">
          <a:extLst>
            <a:ext uri="{FF2B5EF4-FFF2-40B4-BE49-F238E27FC236}">
              <a16:creationId xmlns="" xmlns:a16="http://schemas.microsoft.com/office/drawing/2014/main" id="{00000000-0008-0000-0000-000053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15" name="Text Box 394744">
          <a:extLst>
            <a:ext uri="{FF2B5EF4-FFF2-40B4-BE49-F238E27FC236}">
              <a16:creationId xmlns="" xmlns:a16="http://schemas.microsoft.com/office/drawing/2014/main" id="{00000000-0008-0000-0000-000054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16" name="Text Box 394360">
          <a:extLst>
            <a:ext uri="{FF2B5EF4-FFF2-40B4-BE49-F238E27FC236}">
              <a16:creationId xmlns="" xmlns:a16="http://schemas.microsoft.com/office/drawing/2014/main" id="{00000000-0008-0000-0000-000055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17" name="Text Box 394744">
          <a:extLst>
            <a:ext uri="{FF2B5EF4-FFF2-40B4-BE49-F238E27FC236}">
              <a16:creationId xmlns="" xmlns:a16="http://schemas.microsoft.com/office/drawing/2014/main" id="{00000000-0008-0000-0000-000056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18" name="Text Box 394360">
          <a:extLst>
            <a:ext uri="{FF2B5EF4-FFF2-40B4-BE49-F238E27FC236}">
              <a16:creationId xmlns="" xmlns:a16="http://schemas.microsoft.com/office/drawing/2014/main" id="{00000000-0008-0000-0000-000057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19" name="Text Box 394744">
          <a:extLst>
            <a:ext uri="{FF2B5EF4-FFF2-40B4-BE49-F238E27FC236}">
              <a16:creationId xmlns="" xmlns:a16="http://schemas.microsoft.com/office/drawing/2014/main" id="{00000000-0008-0000-0000-000058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20" name="Text Box 394360">
          <a:extLst>
            <a:ext uri="{FF2B5EF4-FFF2-40B4-BE49-F238E27FC236}">
              <a16:creationId xmlns="" xmlns:a16="http://schemas.microsoft.com/office/drawing/2014/main" id="{00000000-0008-0000-0000-000059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21" name="Text Box 394744">
          <a:extLst>
            <a:ext uri="{FF2B5EF4-FFF2-40B4-BE49-F238E27FC236}">
              <a16:creationId xmlns="" xmlns:a16="http://schemas.microsoft.com/office/drawing/2014/main" id="{00000000-0008-0000-0000-00005A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22" name="Text Box 394360">
          <a:extLst>
            <a:ext uri="{FF2B5EF4-FFF2-40B4-BE49-F238E27FC236}">
              <a16:creationId xmlns="" xmlns:a16="http://schemas.microsoft.com/office/drawing/2014/main" id="{00000000-0008-0000-0000-00005B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23" name="Text Box 394744">
          <a:extLst>
            <a:ext uri="{FF2B5EF4-FFF2-40B4-BE49-F238E27FC236}">
              <a16:creationId xmlns="" xmlns:a16="http://schemas.microsoft.com/office/drawing/2014/main" id="{00000000-0008-0000-0000-00005C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24" name="Text Box 394360">
          <a:extLst>
            <a:ext uri="{FF2B5EF4-FFF2-40B4-BE49-F238E27FC236}">
              <a16:creationId xmlns="" xmlns:a16="http://schemas.microsoft.com/office/drawing/2014/main" id="{00000000-0008-0000-0000-00005D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25" name="Text Box 394744">
          <a:extLst>
            <a:ext uri="{FF2B5EF4-FFF2-40B4-BE49-F238E27FC236}">
              <a16:creationId xmlns="" xmlns:a16="http://schemas.microsoft.com/office/drawing/2014/main" id="{00000000-0008-0000-0000-00005E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26" name="Text Box 394360">
          <a:extLst>
            <a:ext uri="{FF2B5EF4-FFF2-40B4-BE49-F238E27FC236}">
              <a16:creationId xmlns="" xmlns:a16="http://schemas.microsoft.com/office/drawing/2014/main" id="{00000000-0008-0000-0000-00005F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27" name="Text Box 394744">
          <a:extLst>
            <a:ext uri="{FF2B5EF4-FFF2-40B4-BE49-F238E27FC236}">
              <a16:creationId xmlns="" xmlns:a16="http://schemas.microsoft.com/office/drawing/2014/main" id="{00000000-0008-0000-0000-000060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28" name="Text Box 394360">
          <a:extLst>
            <a:ext uri="{FF2B5EF4-FFF2-40B4-BE49-F238E27FC236}">
              <a16:creationId xmlns="" xmlns:a16="http://schemas.microsoft.com/office/drawing/2014/main" id="{00000000-0008-0000-0000-000061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29" name="Text Box 394744">
          <a:extLst>
            <a:ext uri="{FF2B5EF4-FFF2-40B4-BE49-F238E27FC236}">
              <a16:creationId xmlns="" xmlns:a16="http://schemas.microsoft.com/office/drawing/2014/main" id="{00000000-0008-0000-0000-000062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30" name="Text Box 394360">
          <a:extLst>
            <a:ext uri="{FF2B5EF4-FFF2-40B4-BE49-F238E27FC236}">
              <a16:creationId xmlns="" xmlns:a16="http://schemas.microsoft.com/office/drawing/2014/main" id="{00000000-0008-0000-0000-000063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31" name="Text Box 394744">
          <a:extLst>
            <a:ext uri="{FF2B5EF4-FFF2-40B4-BE49-F238E27FC236}">
              <a16:creationId xmlns="" xmlns:a16="http://schemas.microsoft.com/office/drawing/2014/main" id="{00000000-0008-0000-0000-000064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32" name="Text Box 394360">
          <a:extLst>
            <a:ext uri="{FF2B5EF4-FFF2-40B4-BE49-F238E27FC236}">
              <a16:creationId xmlns="" xmlns:a16="http://schemas.microsoft.com/office/drawing/2014/main" id="{00000000-0008-0000-0000-000065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33" name="Text Box 394744">
          <a:extLst>
            <a:ext uri="{FF2B5EF4-FFF2-40B4-BE49-F238E27FC236}">
              <a16:creationId xmlns="" xmlns:a16="http://schemas.microsoft.com/office/drawing/2014/main" id="{00000000-0008-0000-0000-000066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34" name="Text Box 394360">
          <a:extLst>
            <a:ext uri="{FF2B5EF4-FFF2-40B4-BE49-F238E27FC236}">
              <a16:creationId xmlns="" xmlns:a16="http://schemas.microsoft.com/office/drawing/2014/main" id="{00000000-0008-0000-0000-000067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35" name="Text Box 394744">
          <a:extLst>
            <a:ext uri="{FF2B5EF4-FFF2-40B4-BE49-F238E27FC236}">
              <a16:creationId xmlns="" xmlns:a16="http://schemas.microsoft.com/office/drawing/2014/main" id="{00000000-0008-0000-0000-000068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36" name="Text Box 394360">
          <a:extLst>
            <a:ext uri="{FF2B5EF4-FFF2-40B4-BE49-F238E27FC236}">
              <a16:creationId xmlns="" xmlns:a16="http://schemas.microsoft.com/office/drawing/2014/main" id="{00000000-0008-0000-0000-000069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37" name="Text Box 394744">
          <a:extLst>
            <a:ext uri="{FF2B5EF4-FFF2-40B4-BE49-F238E27FC236}">
              <a16:creationId xmlns="" xmlns:a16="http://schemas.microsoft.com/office/drawing/2014/main" id="{00000000-0008-0000-0000-00006A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38" name="Text Box 394360">
          <a:extLst>
            <a:ext uri="{FF2B5EF4-FFF2-40B4-BE49-F238E27FC236}">
              <a16:creationId xmlns="" xmlns:a16="http://schemas.microsoft.com/office/drawing/2014/main" id="{00000000-0008-0000-0000-00006B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39" name="Text Box 394744">
          <a:extLst>
            <a:ext uri="{FF2B5EF4-FFF2-40B4-BE49-F238E27FC236}">
              <a16:creationId xmlns="" xmlns:a16="http://schemas.microsoft.com/office/drawing/2014/main" id="{00000000-0008-0000-0000-00006C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40" name="Text Box 394360">
          <a:extLst>
            <a:ext uri="{FF2B5EF4-FFF2-40B4-BE49-F238E27FC236}">
              <a16:creationId xmlns="" xmlns:a16="http://schemas.microsoft.com/office/drawing/2014/main" id="{00000000-0008-0000-0000-00006D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41" name="Text Box 394744">
          <a:extLst>
            <a:ext uri="{FF2B5EF4-FFF2-40B4-BE49-F238E27FC236}">
              <a16:creationId xmlns="" xmlns:a16="http://schemas.microsoft.com/office/drawing/2014/main" id="{00000000-0008-0000-0000-00006E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42" name="Text Box 394360">
          <a:extLst>
            <a:ext uri="{FF2B5EF4-FFF2-40B4-BE49-F238E27FC236}">
              <a16:creationId xmlns="" xmlns:a16="http://schemas.microsoft.com/office/drawing/2014/main" id="{00000000-0008-0000-0000-00006F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43" name="Text Box 394744">
          <a:extLst>
            <a:ext uri="{FF2B5EF4-FFF2-40B4-BE49-F238E27FC236}">
              <a16:creationId xmlns="" xmlns:a16="http://schemas.microsoft.com/office/drawing/2014/main" id="{00000000-0008-0000-0000-000070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44" name="Text Box 394360">
          <a:extLst>
            <a:ext uri="{FF2B5EF4-FFF2-40B4-BE49-F238E27FC236}">
              <a16:creationId xmlns="" xmlns:a16="http://schemas.microsoft.com/office/drawing/2014/main" id="{00000000-0008-0000-0000-000071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45" name="Text Box 394744">
          <a:extLst>
            <a:ext uri="{FF2B5EF4-FFF2-40B4-BE49-F238E27FC236}">
              <a16:creationId xmlns="" xmlns:a16="http://schemas.microsoft.com/office/drawing/2014/main" id="{00000000-0008-0000-0000-000072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46" name="Text Box 394360">
          <a:extLst>
            <a:ext uri="{FF2B5EF4-FFF2-40B4-BE49-F238E27FC236}">
              <a16:creationId xmlns="" xmlns:a16="http://schemas.microsoft.com/office/drawing/2014/main" id="{00000000-0008-0000-0000-000073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47" name="Text Box 394744">
          <a:extLst>
            <a:ext uri="{FF2B5EF4-FFF2-40B4-BE49-F238E27FC236}">
              <a16:creationId xmlns="" xmlns:a16="http://schemas.microsoft.com/office/drawing/2014/main" id="{00000000-0008-0000-0000-000074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48" name="Text Box 394360">
          <a:extLst>
            <a:ext uri="{FF2B5EF4-FFF2-40B4-BE49-F238E27FC236}">
              <a16:creationId xmlns="" xmlns:a16="http://schemas.microsoft.com/office/drawing/2014/main" id="{00000000-0008-0000-0000-000075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49" name="Text Box 394744">
          <a:extLst>
            <a:ext uri="{FF2B5EF4-FFF2-40B4-BE49-F238E27FC236}">
              <a16:creationId xmlns="" xmlns:a16="http://schemas.microsoft.com/office/drawing/2014/main" id="{00000000-0008-0000-0000-000076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50" name="Text Box 394360">
          <a:extLst>
            <a:ext uri="{FF2B5EF4-FFF2-40B4-BE49-F238E27FC236}">
              <a16:creationId xmlns="" xmlns:a16="http://schemas.microsoft.com/office/drawing/2014/main" id="{00000000-0008-0000-0000-000077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51" name="Text Box 394744">
          <a:extLst>
            <a:ext uri="{FF2B5EF4-FFF2-40B4-BE49-F238E27FC236}">
              <a16:creationId xmlns="" xmlns:a16="http://schemas.microsoft.com/office/drawing/2014/main" id="{00000000-0008-0000-0000-000078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52" name="Text Box 394360">
          <a:extLst>
            <a:ext uri="{FF2B5EF4-FFF2-40B4-BE49-F238E27FC236}">
              <a16:creationId xmlns="" xmlns:a16="http://schemas.microsoft.com/office/drawing/2014/main" id="{00000000-0008-0000-0000-000079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53" name="Text Box 394744">
          <a:extLst>
            <a:ext uri="{FF2B5EF4-FFF2-40B4-BE49-F238E27FC236}">
              <a16:creationId xmlns="" xmlns:a16="http://schemas.microsoft.com/office/drawing/2014/main" id="{00000000-0008-0000-0000-00007A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54" name="Text Box 394360">
          <a:extLst>
            <a:ext uri="{FF2B5EF4-FFF2-40B4-BE49-F238E27FC236}">
              <a16:creationId xmlns="" xmlns:a16="http://schemas.microsoft.com/office/drawing/2014/main" id="{00000000-0008-0000-0000-00007B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2326"/>
    <xdr:sp macro="" textlink="">
      <xdr:nvSpPr>
        <xdr:cNvPr id="9255" name="Text Box 394744">
          <a:extLst>
            <a:ext uri="{FF2B5EF4-FFF2-40B4-BE49-F238E27FC236}">
              <a16:creationId xmlns="" xmlns:a16="http://schemas.microsoft.com/office/drawing/2014/main" id="{00000000-0008-0000-0000-00007C020000}"/>
            </a:ext>
          </a:extLst>
        </xdr:cNvPr>
        <xdr:cNvSpPr txBox="1">
          <a:spLocks noChangeArrowheads="1"/>
        </xdr:cNvSpPr>
      </xdr:nvSpPr>
      <xdr:spPr bwMode="auto">
        <a:xfrm>
          <a:off x="922020" y="533571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56" name="Text Box 394360">
          <a:extLst>
            <a:ext uri="{FF2B5EF4-FFF2-40B4-BE49-F238E27FC236}">
              <a16:creationId xmlns="" xmlns:a16="http://schemas.microsoft.com/office/drawing/2014/main" id="{00000000-0008-0000-0000-00007D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57" name="Text Box 394744">
          <a:extLst>
            <a:ext uri="{FF2B5EF4-FFF2-40B4-BE49-F238E27FC236}">
              <a16:creationId xmlns="" xmlns:a16="http://schemas.microsoft.com/office/drawing/2014/main" id="{00000000-0008-0000-0000-00007E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58" name="Text Box 394360">
          <a:extLst>
            <a:ext uri="{FF2B5EF4-FFF2-40B4-BE49-F238E27FC236}">
              <a16:creationId xmlns="" xmlns:a16="http://schemas.microsoft.com/office/drawing/2014/main" id="{00000000-0008-0000-0000-00007F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59" name="Text Box 394744">
          <a:extLst>
            <a:ext uri="{FF2B5EF4-FFF2-40B4-BE49-F238E27FC236}">
              <a16:creationId xmlns="" xmlns:a16="http://schemas.microsoft.com/office/drawing/2014/main" id="{00000000-0008-0000-0000-000080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60" name="Text Box 394360">
          <a:extLst>
            <a:ext uri="{FF2B5EF4-FFF2-40B4-BE49-F238E27FC236}">
              <a16:creationId xmlns="" xmlns:a16="http://schemas.microsoft.com/office/drawing/2014/main" id="{00000000-0008-0000-0000-000081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1990725</xdr:rowOff>
    </xdr:from>
    <xdr:ext cx="57150" cy="81461"/>
    <xdr:sp macro="" textlink="">
      <xdr:nvSpPr>
        <xdr:cNvPr id="9261" name="Text Box 394744">
          <a:extLst>
            <a:ext uri="{FF2B5EF4-FFF2-40B4-BE49-F238E27FC236}">
              <a16:creationId xmlns="" xmlns:a16="http://schemas.microsoft.com/office/drawing/2014/main" id="{00000000-0008-0000-0000-000082020000}"/>
            </a:ext>
          </a:extLst>
        </xdr:cNvPr>
        <xdr:cNvSpPr txBox="1">
          <a:spLocks noChangeArrowheads="1"/>
        </xdr:cNvSpPr>
      </xdr:nvSpPr>
      <xdr:spPr bwMode="auto">
        <a:xfrm>
          <a:off x="922020" y="533571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62" name="Text Box 39474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63" name="Text Box 394360">
          <a:extLst>
            <a:ext uri="{FF2B5EF4-FFF2-40B4-BE49-F238E27FC236}">
              <a16:creationId xmlns="" xmlns:a16="http://schemas.microsoft.com/office/drawing/2014/main" id="{00000000-0008-0000-0000-000084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64" name="Text Box 39474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65" name="Text Box 394360">
          <a:extLst>
            <a:ext uri="{FF2B5EF4-FFF2-40B4-BE49-F238E27FC236}">
              <a16:creationId xmlns="" xmlns:a16="http://schemas.microsoft.com/office/drawing/2014/main" id="{00000000-0008-0000-0000-000086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66" name="Text Box 39474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267" name="Text Box 394360">
          <a:extLst>
            <a:ext uri="{FF2B5EF4-FFF2-40B4-BE49-F238E27FC236}">
              <a16:creationId xmlns="" xmlns:a16="http://schemas.microsoft.com/office/drawing/2014/main" id="{00000000-0008-0000-0000-000088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268" name="Text Box 39474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269" name="Text Box 394360">
          <a:extLst>
            <a:ext uri="{FF2B5EF4-FFF2-40B4-BE49-F238E27FC236}">
              <a16:creationId xmlns="" xmlns:a16="http://schemas.microsoft.com/office/drawing/2014/main" id="{00000000-0008-0000-0000-00008A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270" name="Text Box 39474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271" name="Text Box 394360">
          <a:extLst>
            <a:ext uri="{FF2B5EF4-FFF2-40B4-BE49-F238E27FC236}">
              <a16:creationId xmlns="" xmlns:a16="http://schemas.microsoft.com/office/drawing/2014/main" id="{00000000-0008-0000-0000-00008C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272" name="Text Box 39474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73" name="Text Box 394360">
          <a:extLst>
            <a:ext uri="{FF2B5EF4-FFF2-40B4-BE49-F238E27FC236}">
              <a16:creationId xmlns="" xmlns:a16="http://schemas.microsoft.com/office/drawing/2014/main" id="{00000000-0008-0000-0000-00008E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74" name="Text Box 39474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75" name="Text Box 394360">
          <a:extLst>
            <a:ext uri="{FF2B5EF4-FFF2-40B4-BE49-F238E27FC236}">
              <a16:creationId xmlns="" xmlns:a16="http://schemas.microsoft.com/office/drawing/2014/main" id="{00000000-0008-0000-0000-000090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76" name="Text Box 39474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77" name="Text Box 394360">
          <a:extLst>
            <a:ext uri="{FF2B5EF4-FFF2-40B4-BE49-F238E27FC236}">
              <a16:creationId xmlns="" xmlns:a16="http://schemas.microsoft.com/office/drawing/2014/main" id="{00000000-0008-0000-0000-000092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78" name="Text Box 39474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279" name="Text Box 394360">
          <a:extLst>
            <a:ext uri="{FF2B5EF4-FFF2-40B4-BE49-F238E27FC236}">
              <a16:creationId xmlns="" xmlns:a16="http://schemas.microsoft.com/office/drawing/2014/main" id="{00000000-0008-0000-0000-000094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280" name="Text Box 39474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281" name="Text Box 394360">
          <a:extLst>
            <a:ext uri="{FF2B5EF4-FFF2-40B4-BE49-F238E27FC236}">
              <a16:creationId xmlns="" xmlns:a16="http://schemas.microsoft.com/office/drawing/2014/main" id="{00000000-0008-0000-0000-000096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282" name="Text Box 39474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283" name="Text Box 394360">
          <a:extLst>
            <a:ext uri="{FF2B5EF4-FFF2-40B4-BE49-F238E27FC236}">
              <a16:creationId xmlns="" xmlns:a16="http://schemas.microsoft.com/office/drawing/2014/main" id="{00000000-0008-0000-0000-000098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284" name="Text Box 39474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0"/>
    <xdr:sp macro="" textlink="">
      <xdr:nvSpPr>
        <xdr:cNvPr id="9285" name="Text Box 394360">
          <a:extLst>
            <a:ext uri="{FF2B5EF4-FFF2-40B4-BE49-F238E27FC236}">
              <a16:creationId xmlns="" xmlns:a16="http://schemas.microsoft.com/office/drawing/2014/main" id="{00000000-0008-0000-0000-0000CF010000}"/>
            </a:ext>
          </a:extLst>
        </xdr:cNvPr>
        <xdr:cNvSpPr txBox="1">
          <a:spLocks noChangeArrowheads="1"/>
        </xdr:cNvSpPr>
      </xdr:nvSpPr>
      <xdr:spPr bwMode="auto">
        <a:xfrm>
          <a:off x="922020" y="53355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0"/>
    <xdr:sp macro="" textlink="">
      <xdr:nvSpPr>
        <xdr:cNvPr id="9286" name="Text Box 39474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922020" y="53355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0"/>
    <xdr:sp macro="" textlink="">
      <xdr:nvSpPr>
        <xdr:cNvPr id="9287" name="Text Box 394360">
          <a:extLst>
            <a:ext uri="{FF2B5EF4-FFF2-40B4-BE49-F238E27FC236}">
              <a16:creationId xmlns="" xmlns:a16="http://schemas.microsoft.com/office/drawing/2014/main" id="{00000000-0008-0000-0000-0000D1010000}"/>
            </a:ext>
          </a:extLst>
        </xdr:cNvPr>
        <xdr:cNvSpPr txBox="1">
          <a:spLocks noChangeArrowheads="1"/>
        </xdr:cNvSpPr>
      </xdr:nvSpPr>
      <xdr:spPr bwMode="auto">
        <a:xfrm>
          <a:off x="922020" y="53355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0"/>
    <xdr:sp macro="" textlink="">
      <xdr:nvSpPr>
        <xdr:cNvPr id="9288" name="Text Box 39474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922020" y="53355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0"/>
    <xdr:sp macro="" textlink="">
      <xdr:nvSpPr>
        <xdr:cNvPr id="9289" name="Text Box 394360">
          <a:extLst>
            <a:ext uri="{FF2B5EF4-FFF2-40B4-BE49-F238E27FC236}">
              <a16:creationId xmlns="" xmlns:a16="http://schemas.microsoft.com/office/drawing/2014/main" id="{00000000-0008-0000-0000-0000D3010000}"/>
            </a:ext>
          </a:extLst>
        </xdr:cNvPr>
        <xdr:cNvSpPr txBox="1">
          <a:spLocks noChangeArrowheads="1"/>
        </xdr:cNvSpPr>
      </xdr:nvSpPr>
      <xdr:spPr bwMode="auto">
        <a:xfrm>
          <a:off x="922020" y="53355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0"/>
    <xdr:sp macro="" textlink="">
      <xdr:nvSpPr>
        <xdr:cNvPr id="9290" name="Text Box 39474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922020" y="533552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91" name="Text Box 394360">
          <a:extLst>
            <a:ext uri="{FF2B5EF4-FFF2-40B4-BE49-F238E27FC236}">
              <a16:creationId xmlns="" xmlns:a16="http://schemas.microsoft.com/office/drawing/2014/main" id="{00000000-0008-0000-0000-0000D5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92" name="Text Box 39474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93" name="Text Box 394360">
          <a:extLst>
            <a:ext uri="{FF2B5EF4-FFF2-40B4-BE49-F238E27FC236}">
              <a16:creationId xmlns="" xmlns:a16="http://schemas.microsoft.com/office/drawing/2014/main" id="{00000000-0008-0000-0000-0000D7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94" name="Text Box 39474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95" name="Text Box 394360">
          <a:extLst>
            <a:ext uri="{FF2B5EF4-FFF2-40B4-BE49-F238E27FC236}">
              <a16:creationId xmlns="" xmlns:a16="http://schemas.microsoft.com/office/drawing/2014/main" id="{00000000-0008-0000-0000-0000D9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296" name="Text Box 39474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297" name="Text Box 394360">
          <a:extLst>
            <a:ext uri="{FF2B5EF4-FFF2-40B4-BE49-F238E27FC236}">
              <a16:creationId xmlns="" xmlns:a16="http://schemas.microsoft.com/office/drawing/2014/main" id="{00000000-0008-0000-0000-0000DB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298" name="Text Box 39474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299" name="Text Box 394360">
          <a:extLst>
            <a:ext uri="{FF2B5EF4-FFF2-40B4-BE49-F238E27FC236}">
              <a16:creationId xmlns="" xmlns:a16="http://schemas.microsoft.com/office/drawing/2014/main" id="{00000000-0008-0000-0000-0000DD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00" name="Text Box 39474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01" name="Text Box 394360">
          <a:extLst>
            <a:ext uri="{FF2B5EF4-FFF2-40B4-BE49-F238E27FC236}">
              <a16:creationId xmlns="" xmlns:a16="http://schemas.microsoft.com/office/drawing/2014/main" id="{00000000-0008-0000-0000-0000DF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02" name="Text Box 39474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03" name="Text Box 394360">
          <a:extLst>
            <a:ext uri="{FF2B5EF4-FFF2-40B4-BE49-F238E27FC236}">
              <a16:creationId xmlns="" xmlns:a16="http://schemas.microsoft.com/office/drawing/2014/main" id="{00000000-0008-0000-0000-0000E1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04" name="Text Box 39474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05" name="Text Box 394360">
          <a:extLst>
            <a:ext uri="{FF2B5EF4-FFF2-40B4-BE49-F238E27FC236}">
              <a16:creationId xmlns="" xmlns:a16="http://schemas.microsoft.com/office/drawing/2014/main" id="{00000000-0008-0000-0000-0000E3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06" name="Text Box 39474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07" name="Text Box 394360">
          <a:extLst>
            <a:ext uri="{FF2B5EF4-FFF2-40B4-BE49-F238E27FC236}">
              <a16:creationId xmlns="" xmlns:a16="http://schemas.microsoft.com/office/drawing/2014/main" id="{00000000-0008-0000-0000-0000E5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08" name="Text Box 39474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09" name="Text Box 394360">
          <a:extLst>
            <a:ext uri="{FF2B5EF4-FFF2-40B4-BE49-F238E27FC236}">
              <a16:creationId xmlns="" xmlns:a16="http://schemas.microsoft.com/office/drawing/2014/main" id="{00000000-0008-0000-0000-0000E7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10" name="Text Box 39474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11" name="Text Box 394360">
          <a:extLst>
            <a:ext uri="{FF2B5EF4-FFF2-40B4-BE49-F238E27FC236}">
              <a16:creationId xmlns="" xmlns:a16="http://schemas.microsoft.com/office/drawing/2014/main" id="{00000000-0008-0000-0000-0000E9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12" name="Text Box 39474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13" name="Text Box 394360">
          <a:extLst>
            <a:ext uri="{FF2B5EF4-FFF2-40B4-BE49-F238E27FC236}">
              <a16:creationId xmlns="" xmlns:a16="http://schemas.microsoft.com/office/drawing/2014/main" id="{00000000-0008-0000-0000-0000EB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14" name="Text Box 39474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15" name="Text Box 394360">
          <a:extLst>
            <a:ext uri="{FF2B5EF4-FFF2-40B4-BE49-F238E27FC236}">
              <a16:creationId xmlns="" xmlns:a16="http://schemas.microsoft.com/office/drawing/2014/main" id="{00000000-0008-0000-0000-0000ED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16" name="Text Box 39474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17" name="Text Box 394360">
          <a:extLst>
            <a:ext uri="{FF2B5EF4-FFF2-40B4-BE49-F238E27FC236}">
              <a16:creationId xmlns="" xmlns:a16="http://schemas.microsoft.com/office/drawing/2014/main" id="{00000000-0008-0000-0000-0000EF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18" name="Text Box 39474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19" name="Text Box 394360">
          <a:extLst>
            <a:ext uri="{FF2B5EF4-FFF2-40B4-BE49-F238E27FC236}">
              <a16:creationId xmlns="" xmlns:a16="http://schemas.microsoft.com/office/drawing/2014/main" id="{00000000-0008-0000-0000-0000F1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20" name="Text Box 39474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21" name="Text Box 394360">
          <a:extLst>
            <a:ext uri="{FF2B5EF4-FFF2-40B4-BE49-F238E27FC236}">
              <a16:creationId xmlns="" xmlns:a16="http://schemas.microsoft.com/office/drawing/2014/main" id="{00000000-0008-0000-0000-0000F3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22" name="Text Box 39474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23" name="Text Box 394360">
          <a:extLst>
            <a:ext uri="{FF2B5EF4-FFF2-40B4-BE49-F238E27FC236}">
              <a16:creationId xmlns="" xmlns:a16="http://schemas.microsoft.com/office/drawing/2014/main" id="{00000000-0008-0000-0000-0000F5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24" name="Text Box 39474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25" name="Text Box 394360">
          <a:extLst>
            <a:ext uri="{FF2B5EF4-FFF2-40B4-BE49-F238E27FC236}">
              <a16:creationId xmlns="" xmlns:a16="http://schemas.microsoft.com/office/drawing/2014/main" id="{00000000-0008-0000-0000-0000F7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26" name="Text Box 39474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27" name="Text Box 394360">
          <a:extLst>
            <a:ext uri="{FF2B5EF4-FFF2-40B4-BE49-F238E27FC236}">
              <a16:creationId xmlns="" xmlns:a16="http://schemas.microsoft.com/office/drawing/2014/main" id="{00000000-0008-0000-0000-0000F9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28" name="Text Box 39474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29" name="Text Box 394360">
          <a:extLst>
            <a:ext uri="{FF2B5EF4-FFF2-40B4-BE49-F238E27FC236}">
              <a16:creationId xmlns="" xmlns:a16="http://schemas.microsoft.com/office/drawing/2014/main" id="{00000000-0008-0000-0000-0000FB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30" name="Text Box 39474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31" name="Text Box 394360">
          <a:extLst>
            <a:ext uri="{FF2B5EF4-FFF2-40B4-BE49-F238E27FC236}">
              <a16:creationId xmlns="" xmlns:a16="http://schemas.microsoft.com/office/drawing/2014/main" id="{00000000-0008-0000-0000-0000FD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32" name="Text Box 39474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33" name="Text Box 394360">
          <a:extLst>
            <a:ext uri="{FF2B5EF4-FFF2-40B4-BE49-F238E27FC236}">
              <a16:creationId xmlns="" xmlns:a16="http://schemas.microsoft.com/office/drawing/2014/main" id="{00000000-0008-0000-0000-0000FF01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34" name="Text Box 39474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35" name="Text Box 394360">
          <a:extLst>
            <a:ext uri="{FF2B5EF4-FFF2-40B4-BE49-F238E27FC236}">
              <a16:creationId xmlns="" xmlns:a16="http://schemas.microsoft.com/office/drawing/2014/main" id="{00000000-0008-0000-0000-000001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36" name="Text Box 39474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37" name="Text Box 394360">
          <a:extLst>
            <a:ext uri="{FF2B5EF4-FFF2-40B4-BE49-F238E27FC236}">
              <a16:creationId xmlns="" xmlns:a16="http://schemas.microsoft.com/office/drawing/2014/main" id="{00000000-0008-0000-0000-000003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38" name="Text Box 39474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39" name="Text Box 394360">
          <a:extLst>
            <a:ext uri="{FF2B5EF4-FFF2-40B4-BE49-F238E27FC236}">
              <a16:creationId xmlns="" xmlns:a16="http://schemas.microsoft.com/office/drawing/2014/main" id="{00000000-0008-0000-0000-000005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40" name="Text Box 39474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41" name="Text Box 394360">
          <a:extLst>
            <a:ext uri="{FF2B5EF4-FFF2-40B4-BE49-F238E27FC236}">
              <a16:creationId xmlns="" xmlns:a16="http://schemas.microsoft.com/office/drawing/2014/main" id="{00000000-0008-0000-0000-000007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42" name="Text Box 39474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43" name="Text Box 394360">
          <a:extLst>
            <a:ext uri="{FF2B5EF4-FFF2-40B4-BE49-F238E27FC236}">
              <a16:creationId xmlns="" xmlns:a16="http://schemas.microsoft.com/office/drawing/2014/main" id="{00000000-0008-0000-0000-000009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44" name="Text Box 39474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45" name="Text Box 394360">
          <a:extLst>
            <a:ext uri="{FF2B5EF4-FFF2-40B4-BE49-F238E27FC236}">
              <a16:creationId xmlns="" xmlns:a16="http://schemas.microsoft.com/office/drawing/2014/main" id="{00000000-0008-0000-0000-00000B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46" name="Text Box 39474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47" name="Text Box 394360">
          <a:extLst>
            <a:ext uri="{FF2B5EF4-FFF2-40B4-BE49-F238E27FC236}">
              <a16:creationId xmlns="" xmlns:a16="http://schemas.microsoft.com/office/drawing/2014/main" id="{00000000-0008-0000-0000-00000D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48" name="Text Box 39474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49" name="Text Box 394360">
          <a:extLst>
            <a:ext uri="{FF2B5EF4-FFF2-40B4-BE49-F238E27FC236}">
              <a16:creationId xmlns="" xmlns:a16="http://schemas.microsoft.com/office/drawing/2014/main" id="{00000000-0008-0000-0000-00000F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50" name="Text Box 39474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51" name="Text Box 394360">
          <a:extLst>
            <a:ext uri="{FF2B5EF4-FFF2-40B4-BE49-F238E27FC236}">
              <a16:creationId xmlns="" xmlns:a16="http://schemas.microsoft.com/office/drawing/2014/main" id="{00000000-0008-0000-0000-000011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52" name="Text Box 39474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53" name="Text Box 394360">
          <a:extLst>
            <a:ext uri="{FF2B5EF4-FFF2-40B4-BE49-F238E27FC236}">
              <a16:creationId xmlns="" xmlns:a16="http://schemas.microsoft.com/office/drawing/2014/main" id="{00000000-0008-0000-0000-000013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54" name="Text Box 39474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55" name="Text Box 394360">
          <a:extLst>
            <a:ext uri="{FF2B5EF4-FFF2-40B4-BE49-F238E27FC236}">
              <a16:creationId xmlns="" xmlns:a16="http://schemas.microsoft.com/office/drawing/2014/main" id="{00000000-0008-0000-0000-000015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56" name="Text Box 39474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57" name="Text Box 394360">
          <a:extLst>
            <a:ext uri="{FF2B5EF4-FFF2-40B4-BE49-F238E27FC236}">
              <a16:creationId xmlns="" xmlns:a16="http://schemas.microsoft.com/office/drawing/2014/main" id="{00000000-0008-0000-0000-000017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58" name="Text Box 39474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59" name="Text Box 394360">
          <a:extLst>
            <a:ext uri="{FF2B5EF4-FFF2-40B4-BE49-F238E27FC236}">
              <a16:creationId xmlns="" xmlns:a16="http://schemas.microsoft.com/office/drawing/2014/main" id="{00000000-0008-0000-0000-000019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60" name="Text Box 39474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61" name="Text Box 394360">
          <a:extLst>
            <a:ext uri="{FF2B5EF4-FFF2-40B4-BE49-F238E27FC236}">
              <a16:creationId xmlns="" xmlns:a16="http://schemas.microsoft.com/office/drawing/2014/main" id="{00000000-0008-0000-0000-00001B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62" name="Text Box 39474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63" name="Text Box 39474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64" name="Text Box 394360">
          <a:extLst>
            <a:ext uri="{FF2B5EF4-FFF2-40B4-BE49-F238E27FC236}">
              <a16:creationId xmlns="" xmlns:a16="http://schemas.microsoft.com/office/drawing/2014/main" id="{00000000-0008-0000-0000-000084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65" name="Text Box 39474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66" name="Text Box 394360">
          <a:extLst>
            <a:ext uri="{FF2B5EF4-FFF2-40B4-BE49-F238E27FC236}">
              <a16:creationId xmlns="" xmlns:a16="http://schemas.microsoft.com/office/drawing/2014/main" id="{00000000-0008-0000-0000-000086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67" name="Text Box 39474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68" name="Text Box 394360">
          <a:extLst>
            <a:ext uri="{FF2B5EF4-FFF2-40B4-BE49-F238E27FC236}">
              <a16:creationId xmlns="" xmlns:a16="http://schemas.microsoft.com/office/drawing/2014/main" id="{00000000-0008-0000-0000-000088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69" name="Text Box 39474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70" name="Text Box 394360">
          <a:extLst>
            <a:ext uri="{FF2B5EF4-FFF2-40B4-BE49-F238E27FC236}">
              <a16:creationId xmlns="" xmlns:a16="http://schemas.microsoft.com/office/drawing/2014/main" id="{00000000-0008-0000-0000-00008A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71" name="Text Box 39474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72" name="Text Box 394360">
          <a:extLst>
            <a:ext uri="{FF2B5EF4-FFF2-40B4-BE49-F238E27FC236}">
              <a16:creationId xmlns="" xmlns:a16="http://schemas.microsoft.com/office/drawing/2014/main" id="{00000000-0008-0000-0000-00008C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73" name="Text Box 39474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74" name="Text Box 394360">
          <a:extLst>
            <a:ext uri="{FF2B5EF4-FFF2-40B4-BE49-F238E27FC236}">
              <a16:creationId xmlns="" xmlns:a16="http://schemas.microsoft.com/office/drawing/2014/main" id="{00000000-0008-0000-0000-00008E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75" name="Text Box 39474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76" name="Text Box 394360">
          <a:extLst>
            <a:ext uri="{FF2B5EF4-FFF2-40B4-BE49-F238E27FC236}">
              <a16:creationId xmlns="" xmlns:a16="http://schemas.microsoft.com/office/drawing/2014/main" id="{00000000-0008-0000-0000-000090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77" name="Text Box 39474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78" name="Text Box 394360">
          <a:extLst>
            <a:ext uri="{FF2B5EF4-FFF2-40B4-BE49-F238E27FC236}">
              <a16:creationId xmlns="" xmlns:a16="http://schemas.microsoft.com/office/drawing/2014/main" id="{00000000-0008-0000-0000-000092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2326"/>
    <xdr:sp macro="" textlink="">
      <xdr:nvSpPr>
        <xdr:cNvPr id="9379" name="Text Box 39474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922020" y="533552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80" name="Text Box 394360">
          <a:extLst>
            <a:ext uri="{FF2B5EF4-FFF2-40B4-BE49-F238E27FC236}">
              <a16:creationId xmlns="" xmlns:a16="http://schemas.microsoft.com/office/drawing/2014/main" id="{00000000-0008-0000-0000-000094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81" name="Text Box 39474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82" name="Text Box 394360">
          <a:extLst>
            <a:ext uri="{FF2B5EF4-FFF2-40B4-BE49-F238E27FC236}">
              <a16:creationId xmlns="" xmlns:a16="http://schemas.microsoft.com/office/drawing/2014/main" id="{00000000-0008-0000-0000-000096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83" name="Text Box 39474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84" name="Text Box 394360">
          <a:extLst>
            <a:ext uri="{FF2B5EF4-FFF2-40B4-BE49-F238E27FC236}">
              <a16:creationId xmlns="" xmlns:a16="http://schemas.microsoft.com/office/drawing/2014/main" id="{00000000-0008-0000-0000-000098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0</xdr:rowOff>
    </xdr:from>
    <xdr:ext cx="57150" cy="81461"/>
    <xdr:sp macro="" textlink="">
      <xdr:nvSpPr>
        <xdr:cNvPr id="9385" name="Text Box 39474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922020" y="533552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386" name="Text Box 394360">
          <a:extLst>
            <a:ext uri="{FF2B5EF4-FFF2-40B4-BE49-F238E27FC236}">
              <a16:creationId xmlns="" xmlns:a16="http://schemas.microsoft.com/office/drawing/2014/main" id="{00000000-0008-0000-0000-000094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387" name="Text Box 394744">
          <a:extLst>
            <a:ext uri="{FF2B5EF4-FFF2-40B4-BE49-F238E27FC236}">
              <a16:creationId xmlns="" xmlns:a16="http://schemas.microsoft.com/office/drawing/2014/main" id="{00000000-0008-0000-0000-000095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388" name="Text Box 394360">
          <a:extLst>
            <a:ext uri="{FF2B5EF4-FFF2-40B4-BE49-F238E27FC236}">
              <a16:creationId xmlns="" xmlns:a16="http://schemas.microsoft.com/office/drawing/2014/main" id="{00000000-0008-0000-0000-000096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389" name="Text Box 394744">
          <a:extLst>
            <a:ext uri="{FF2B5EF4-FFF2-40B4-BE49-F238E27FC236}">
              <a16:creationId xmlns="" xmlns:a16="http://schemas.microsoft.com/office/drawing/2014/main" id="{00000000-0008-0000-0000-000097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390" name="Text Box 394360">
          <a:extLst>
            <a:ext uri="{FF2B5EF4-FFF2-40B4-BE49-F238E27FC236}">
              <a16:creationId xmlns="" xmlns:a16="http://schemas.microsoft.com/office/drawing/2014/main" id="{00000000-0008-0000-0000-000098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391" name="Text Box 394744">
          <a:extLst>
            <a:ext uri="{FF2B5EF4-FFF2-40B4-BE49-F238E27FC236}">
              <a16:creationId xmlns="" xmlns:a16="http://schemas.microsoft.com/office/drawing/2014/main" id="{00000000-0008-0000-0000-000099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392" name="Text Box 394360">
          <a:extLst>
            <a:ext uri="{FF2B5EF4-FFF2-40B4-BE49-F238E27FC236}">
              <a16:creationId xmlns="" xmlns:a16="http://schemas.microsoft.com/office/drawing/2014/main" id="{00000000-0008-0000-0000-00009A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393" name="Text Box 394744">
          <a:extLst>
            <a:ext uri="{FF2B5EF4-FFF2-40B4-BE49-F238E27FC236}">
              <a16:creationId xmlns="" xmlns:a16="http://schemas.microsoft.com/office/drawing/2014/main" id="{00000000-0008-0000-0000-00009B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394" name="Text Box 394360">
          <a:extLst>
            <a:ext uri="{FF2B5EF4-FFF2-40B4-BE49-F238E27FC236}">
              <a16:creationId xmlns="" xmlns:a16="http://schemas.microsoft.com/office/drawing/2014/main" id="{00000000-0008-0000-0000-00009C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395" name="Text Box 394744">
          <a:extLst>
            <a:ext uri="{FF2B5EF4-FFF2-40B4-BE49-F238E27FC236}">
              <a16:creationId xmlns="" xmlns:a16="http://schemas.microsoft.com/office/drawing/2014/main" id="{00000000-0008-0000-0000-00009D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396" name="Text Box 394360">
          <a:extLst>
            <a:ext uri="{FF2B5EF4-FFF2-40B4-BE49-F238E27FC236}">
              <a16:creationId xmlns="" xmlns:a16="http://schemas.microsoft.com/office/drawing/2014/main" id="{00000000-0008-0000-0000-00009E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397" name="Text Box 394744">
          <a:extLst>
            <a:ext uri="{FF2B5EF4-FFF2-40B4-BE49-F238E27FC236}">
              <a16:creationId xmlns="" xmlns:a16="http://schemas.microsoft.com/office/drawing/2014/main" id="{00000000-0008-0000-0000-00009F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398" name="Text Box 394360">
          <a:extLst>
            <a:ext uri="{FF2B5EF4-FFF2-40B4-BE49-F238E27FC236}">
              <a16:creationId xmlns="" xmlns:a16="http://schemas.microsoft.com/office/drawing/2014/main" id="{00000000-0008-0000-0000-0000A0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399" name="Text Box 394744">
          <a:extLst>
            <a:ext uri="{FF2B5EF4-FFF2-40B4-BE49-F238E27FC236}">
              <a16:creationId xmlns="" xmlns:a16="http://schemas.microsoft.com/office/drawing/2014/main" id="{00000000-0008-0000-0000-0000A1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00" name="Text Box 394360">
          <a:extLst>
            <a:ext uri="{FF2B5EF4-FFF2-40B4-BE49-F238E27FC236}">
              <a16:creationId xmlns="" xmlns:a16="http://schemas.microsoft.com/office/drawing/2014/main" id="{00000000-0008-0000-0000-0000A2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01" name="Text Box 394744">
          <a:extLst>
            <a:ext uri="{FF2B5EF4-FFF2-40B4-BE49-F238E27FC236}">
              <a16:creationId xmlns="" xmlns:a16="http://schemas.microsoft.com/office/drawing/2014/main" id="{00000000-0008-0000-0000-0000A3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02" name="Text Box 394360">
          <a:extLst>
            <a:ext uri="{FF2B5EF4-FFF2-40B4-BE49-F238E27FC236}">
              <a16:creationId xmlns="" xmlns:a16="http://schemas.microsoft.com/office/drawing/2014/main" id="{00000000-0008-0000-0000-0000A4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03" name="Text Box 394744">
          <a:extLst>
            <a:ext uri="{FF2B5EF4-FFF2-40B4-BE49-F238E27FC236}">
              <a16:creationId xmlns="" xmlns:a16="http://schemas.microsoft.com/office/drawing/2014/main" id="{00000000-0008-0000-0000-0000A5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04" name="Text Box 394360">
          <a:extLst>
            <a:ext uri="{FF2B5EF4-FFF2-40B4-BE49-F238E27FC236}">
              <a16:creationId xmlns="" xmlns:a16="http://schemas.microsoft.com/office/drawing/2014/main" id="{00000000-0008-0000-0000-0000A6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05" name="Text Box 394744">
          <a:extLst>
            <a:ext uri="{FF2B5EF4-FFF2-40B4-BE49-F238E27FC236}">
              <a16:creationId xmlns="" xmlns:a16="http://schemas.microsoft.com/office/drawing/2014/main" id="{00000000-0008-0000-0000-0000A7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06" name="Text Box 394360">
          <a:extLst>
            <a:ext uri="{FF2B5EF4-FFF2-40B4-BE49-F238E27FC236}">
              <a16:creationId xmlns="" xmlns:a16="http://schemas.microsoft.com/office/drawing/2014/main" id="{00000000-0008-0000-0000-0000A8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07" name="Text Box 394744">
          <a:extLst>
            <a:ext uri="{FF2B5EF4-FFF2-40B4-BE49-F238E27FC236}">
              <a16:creationId xmlns="" xmlns:a16="http://schemas.microsoft.com/office/drawing/2014/main" id="{00000000-0008-0000-0000-0000A9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08" name="Text Box 394360">
          <a:extLst>
            <a:ext uri="{FF2B5EF4-FFF2-40B4-BE49-F238E27FC236}">
              <a16:creationId xmlns="" xmlns:a16="http://schemas.microsoft.com/office/drawing/2014/main" id="{00000000-0008-0000-0000-0000AA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09" name="Text Box 394744">
          <a:extLst>
            <a:ext uri="{FF2B5EF4-FFF2-40B4-BE49-F238E27FC236}">
              <a16:creationId xmlns="" xmlns:a16="http://schemas.microsoft.com/office/drawing/2014/main" id="{00000000-0008-0000-0000-0000AB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10" name="Text Box 394360">
          <a:extLst>
            <a:ext uri="{FF2B5EF4-FFF2-40B4-BE49-F238E27FC236}">
              <a16:creationId xmlns="" xmlns:a16="http://schemas.microsoft.com/office/drawing/2014/main" id="{00000000-0008-0000-0000-0000AC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11" name="Text Box 394744">
          <a:extLst>
            <a:ext uri="{FF2B5EF4-FFF2-40B4-BE49-F238E27FC236}">
              <a16:creationId xmlns="" xmlns:a16="http://schemas.microsoft.com/office/drawing/2014/main" id="{00000000-0008-0000-0000-0000AD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12" name="Text Box 394360">
          <a:extLst>
            <a:ext uri="{FF2B5EF4-FFF2-40B4-BE49-F238E27FC236}">
              <a16:creationId xmlns="" xmlns:a16="http://schemas.microsoft.com/office/drawing/2014/main" id="{00000000-0008-0000-0000-0000AE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13" name="Text Box 394744">
          <a:extLst>
            <a:ext uri="{FF2B5EF4-FFF2-40B4-BE49-F238E27FC236}">
              <a16:creationId xmlns="" xmlns:a16="http://schemas.microsoft.com/office/drawing/2014/main" id="{00000000-0008-0000-0000-0000AF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14" name="Text Box 394360">
          <a:extLst>
            <a:ext uri="{FF2B5EF4-FFF2-40B4-BE49-F238E27FC236}">
              <a16:creationId xmlns="" xmlns:a16="http://schemas.microsoft.com/office/drawing/2014/main" id="{00000000-0008-0000-0000-0000B0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15" name="Text Box 394744">
          <a:extLst>
            <a:ext uri="{FF2B5EF4-FFF2-40B4-BE49-F238E27FC236}">
              <a16:creationId xmlns="" xmlns:a16="http://schemas.microsoft.com/office/drawing/2014/main" id="{00000000-0008-0000-0000-0000B1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16" name="Text Box 394360">
          <a:extLst>
            <a:ext uri="{FF2B5EF4-FFF2-40B4-BE49-F238E27FC236}">
              <a16:creationId xmlns="" xmlns:a16="http://schemas.microsoft.com/office/drawing/2014/main" id="{00000000-0008-0000-0000-0000B2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17" name="Text Box 394744">
          <a:extLst>
            <a:ext uri="{FF2B5EF4-FFF2-40B4-BE49-F238E27FC236}">
              <a16:creationId xmlns="" xmlns:a16="http://schemas.microsoft.com/office/drawing/2014/main" id="{00000000-0008-0000-0000-0000B3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18" name="Text Box 394360">
          <a:extLst>
            <a:ext uri="{FF2B5EF4-FFF2-40B4-BE49-F238E27FC236}">
              <a16:creationId xmlns="" xmlns:a16="http://schemas.microsoft.com/office/drawing/2014/main" id="{00000000-0008-0000-0000-0000B4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19" name="Text Box 394744">
          <a:extLst>
            <a:ext uri="{FF2B5EF4-FFF2-40B4-BE49-F238E27FC236}">
              <a16:creationId xmlns="" xmlns:a16="http://schemas.microsoft.com/office/drawing/2014/main" id="{00000000-0008-0000-0000-0000B5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20" name="Text Box 394360">
          <a:extLst>
            <a:ext uri="{FF2B5EF4-FFF2-40B4-BE49-F238E27FC236}">
              <a16:creationId xmlns="" xmlns:a16="http://schemas.microsoft.com/office/drawing/2014/main" id="{00000000-0008-0000-0000-0000B6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21" name="Text Box 394744">
          <a:extLst>
            <a:ext uri="{FF2B5EF4-FFF2-40B4-BE49-F238E27FC236}">
              <a16:creationId xmlns="" xmlns:a16="http://schemas.microsoft.com/office/drawing/2014/main" id="{00000000-0008-0000-0000-0000B7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22" name="Text Box 394360">
          <a:extLst>
            <a:ext uri="{FF2B5EF4-FFF2-40B4-BE49-F238E27FC236}">
              <a16:creationId xmlns="" xmlns:a16="http://schemas.microsoft.com/office/drawing/2014/main" id="{00000000-0008-0000-0000-0000B8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23" name="Text Box 394744">
          <a:extLst>
            <a:ext uri="{FF2B5EF4-FFF2-40B4-BE49-F238E27FC236}">
              <a16:creationId xmlns="" xmlns:a16="http://schemas.microsoft.com/office/drawing/2014/main" id="{00000000-0008-0000-0000-0000B9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24" name="Text Box 394360">
          <a:extLst>
            <a:ext uri="{FF2B5EF4-FFF2-40B4-BE49-F238E27FC236}">
              <a16:creationId xmlns="" xmlns:a16="http://schemas.microsoft.com/office/drawing/2014/main" id="{00000000-0008-0000-0000-0000BA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25" name="Text Box 394744">
          <a:extLst>
            <a:ext uri="{FF2B5EF4-FFF2-40B4-BE49-F238E27FC236}">
              <a16:creationId xmlns="" xmlns:a16="http://schemas.microsoft.com/office/drawing/2014/main" id="{00000000-0008-0000-0000-0000BB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26" name="Text Box 394360">
          <a:extLst>
            <a:ext uri="{FF2B5EF4-FFF2-40B4-BE49-F238E27FC236}">
              <a16:creationId xmlns="" xmlns:a16="http://schemas.microsoft.com/office/drawing/2014/main" id="{00000000-0008-0000-0000-0000BC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27" name="Text Box 394744">
          <a:extLst>
            <a:ext uri="{FF2B5EF4-FFF2-40B4-BE49-F238E27FC236}">
              <a16:creationId xmlns="" xmlns:a16="http://schemas.microsoft.com/office/drawing/2014/main" id="{00000000-0008-0000-0000-0000BD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28" name="Text Box 394360">
          <a:extLst>
            <a:ext uri="{FF2B5EF4-FFF2-40B4-BE49-F238E27FC236}">
              <a16:creationId xmlns="" xmlns:a16="http://schemas.microsoft.com/office/drawing/2014/main" id="{00000000-0008-0000-0000-0000BE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29" name="Text Box 394744">
          <a:extLst>
            <a:ext uri="{FF2B5EF4-FFF2-40B4-BE49-F238E27FC236}">
              <a16:creationId xmlns="" xmlns:a16="http://schemas.microsoft.com/office/drawing/2014/main" id="{00000000-0008-0000-0000-0000BF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30" name="Text Box 394360">
          <a:extLst>
            <a:ext uri="{FF2B5EF4-FFF2-40B4-BE49-F238E27FC236}">
              <a16:creationId xmlns="" xmlns:a16="http://schemas.microsoft.com/office/drawing/2014/main" id="{00000000-0008-0000-0000-0000C0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31" name="Text Box 394744">
          <a:extLst>
            <a:ext uri="{FF2B5EF4-FFF2-40B4-BE49-F238E27FC236}">
              <a16:creationId xmlns="" xmlns:a16="http://schemas.microsoft.com/office/drawing/2014/main" id="{00000000-0008-0000-0000-0000C1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32" name="Text Box 394360">
          <a:extLst>
            <a:ext uri="{FF2B5EF4-FFF2-40B4-BE49-F238E27FC236}">
              <a16:creationId xmlns="" xmlns:a16="http://schemas.microsoft.com/office/drawing/2014/main" id="{00000000-0008-0000-0000-0000C2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33" name="Text Box 394744">
          <a:extLst>
            <a:ext uri="{FF2B5EF4-FFF2-40B4-BE49-F238E27FC236}">
              <a16:creationId xmlns="" xmlns:a16="http://schemas.microsoft.com/office/drawing/2014/main" id="{00000000-0008-0000-0000-0000C3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34" name="Text Box 394360">
          <a:extLst>
            <a:ext uri="{FF2B5EF4-FFF2-40B4-BE49-F238E27FC236}">
              <a16:creationId xmlns="" xmlns:a16="http://schemas.microsoft.com/office/drawing/2014/main" id="{00000000-0008-0000-0000-0000C4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35" name="Text Box 394744">
          <a:extLst>
            <a:ext uri="{FF2B5EF4-FFF2-40B4-BE49-F238E27FC236}">
              <a16:creationId xmlns="" xmlns:a16="http://schemas.microsoft.com/office/drawing/2014/main" id="{00000000-0008-0000-0000-0000C5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36" name="Text Box 394360">
          <a:extLst>
            <a:ext uri="{FF2B5EF4-FFF2-40B4-BE49-F238E27FC236}">
              <a16:creationId xmlns="" xmlns:a16="http://schemas.microsoft.com/office/drawing/2014/main" id="{00000000-0008-0000-0000-0000C6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37" name="Text Box 394744">
          <a:extLst>
            <a:ext uri="{FF2B5EF4-FFF2-40B4-BE49-F238E27FC236}">
              <a16:creationId xmlns="" xmlns:a16="http://schemas.microsoft.com/office/drawing/2014/main" id="{00000000-0008-0000-0000-0000C7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38" name="Text Box 394360">
          <a:extLst>
            <a:ext uri="{FF2B5EF4-FFF2-40B4-BE49-F238E27FC236}">
              <a16:creationId xmlns="" xmlns:a16="http://schemas.microsoft.com/office/drawing/2014/main" id="{00000000-0008-0000-0000-0000C8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39" name="Text Box 394744">
          <a:extLst>
            <a:ext uri="{FF2B5EF4-FFF2-40B4-BE49-F238E27FC236}">
              <a16:creationId xmlns="" xmlns:a16="http://schemas.microsoft.com/office/drawing/2014/main" id="{00000000-0008-0000-0000-0000C9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40" name="Text Box 394360">
          <a:extLst>
            <a:ext uri="{FF2B5EF4-FFF2-40B4-BE49-F238E27FC236}">
              <a16:creationId xmlns="" xmlns:a16="http://schemas.microsoft.com/office/drawing/2014/main" id="{00000000-0008-0000-0000-0000CA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41" name="Text Box 394744">
          <a:extLst>
            <a:ext uri="{FF2B5EF4-FFF2-40B4-BE49-F238E27FC236}">
              <a16:creationId xmlns="" xmlns:a16="http://schemas.microsoft.com/office/drawing/2014/main" id="{00000000-0008-0000-0000-0000CB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42" name="Text Box 394360">
          <a:extLst>
            <a:ext uri="{FF2B5EF4-FFF2-40B4-BE49-F238E27FC236}">
              <a16:creationId xmlns="" xmlns:a16="http://schemas.microsoft.com/office/drawing/2014/main" id="{00000000-0008-0000-0000-0000CC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43" name="Text Box 394744">
          <a:extLst>
            <a:ext uri="{FF2B5EF4-FFF2-40B4-BE49-F238E27FC236}">
              <a16:creationId xmlns="" xmlns:a16="http://schemas.microsoft.com/office/drawing/2014/main" id="{00000000-0008-0000-0000-0000CD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44" name="Text Box 394360">
          <a:extLst>
            <a:ext uri="{FF2B5EF4-FFF2-40B4-BE49-F238E27FC236}">
              <a16:creationId xmlns="" xmlns:a16="http://schemas.microsoft.com/office/drawing/2014/main" id="{00000000-0008-0000-0000-0000CE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45" name="Text Box 394744">
          <a:extLst>
            <a:ext uri="{FF2B5EF4-FFF2-40B4-BE49-F238E27FC236}">
              <a16:creationId xmlns="" xmlns:a16="http://schemas.microsoft.com/office/drawing/2014/main" id="{00000000-0008-0000-0000-0000CF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46" name="Text Box 394360">
          <a:extLst>
            <a:ext uri="{FF2B5EF4-FFF2-40B4-BE49-F238E27FC236}">
              <a16:creationId xmlns="" xmlns:a16="http://schemas.microsoft.com/office/drawing/2014/main" id="{00000000-0008-0000-0000-0000D0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47" name="Text Box 394744">
          <a:extLst>
            <a:ext uri="{FF2B5EF4-FFF2-40B4-BE49-F238E27FC236}">
              <a16:creationId xmlns="" xmlns:a16="http://schemas.microsoft.com/office/drawing/2014/main" id="{00000000-0008-0000-0000-0000D1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48" name="Text Box 394360">
          <a:extLst>
            <a:ext uri="{FF2B5EF4-FFF2-40B4-BE49-F238E27FC236}">
              <a16:creationId xmlns="" xmlns:a16="http://schemas.microsoft.com/office/drawing/2014/main" id="{00000000-0008-0000-0000-0000D2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49" name="Text Box 394744">
          <a:extLst>
            <a:ext uri="{FF2B5EF4-FFF2-40B4-BE49-F238E27FC236}">
              <a16:creationId xmlns="" xmlns:a16="http://schemas.microsoft.com/office/drawing/2014/main" id="{00000000-0008-0000-0000-0000D3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50" name="Text Box 394360">
          <a:extLst>
            <a:ext uri="{FF2B5EF4-FFF2-40B4-BE49-F238E27FC236}">
              <a16:creationId xmlns="" xmlns:a16="http://schemas.microsoft.com/office/drawing/2014/main" id="{00000000-0008-0000-0000-0000D4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51" name="Text Box 394744">
          <a:extLst>
            <a:ext uri="{FF2B5EF4-FFF2-40B4-BE49-F238E27FC236}">
              <a16:creationId xmlns="" xmlns:a16="http://schemas.microsoft.com/office/drawing/2014/main" id="{00000000-0008-0000-0000-0000D5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52" name="Text Box 394360">
          <a:extLst>
            <a:ext uri="{FF2B5EF4-FFF2-40B4-BE49-F238E27FC236}">
              <a16:creationId xmlns="" xmlns:a16="http://schemas.microsoft.com/office/drawing/2014/main" id="{00000000-0008-0000-0000-0000D6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53" name="Text Box 394744">
          <a:extLst>
            <a:ext uri="{FF2B5EF4-FFF2-40B4-BE49-F238E27FC236}">
              <a16:creationId xmlns="" xmlns:a16="http://schemas.microsoft.com/office/drawing/2014/main" id="{00000000-0008-0000-0000-0000D7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54" name="Text Box 394360">
          <a:extLst>
            <a:ext uri="{FF2B5EF4-FFF2-40B4-BE49-F238E27FC236}">
              <a16:creationId xmlns="" xmlns:a16="http://schemas.microsoft.com/office/drawing/2014/main" id="{00000000-0008-0000-0000-0000D8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55" name="Text Box 394744">
          <a:extLst>
            <a:ext uri="{FF2B5EF4-FFF2-40B4-BE49-F238E27FC236}">
              <a16:creationId xmlns="" xmlns:a16="http://schemas.microsoft.com/office/drawing/2014/main" id="{00000000-0008-0000-0000-0000D9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56" name="Text Box 394360">
          <a:extLst>
            <a:ext uri="{FF2B5EF4-FFF2-40B4-BE49-F238E27FC236}">
              <a16:creationId xmlns="" xmlns:a16="http://schemas.microsoft.com/office/drawing/2014/main" id="{00000000-0008-0000-0000-0000DA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57" name="Text Box 394744">
          <a:extLst>
            <a:ext uri="{FF2B5EF4-FFF2-40B4-BE49-F238E27FC236}">
              <a16:creationId xmlns="" xmlns:a16="http://schemas.microsoft.com/office/drawing/2014/main" id="{00000000-0008-0000-0000-0000DB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58" name="Text Box 394360">
          <a:extLst>
            <a:ext uri="{FF2B5EF4-FFF2-40B4-BE49-F238E27FC236}">
              <a16:creationId xmlns="" xmlns:a16="http://schemas.microsoft.com/office/drawing/2014/main" id="{00000000-0008-0000-0000-0000DC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59" name="Text Box 394744">
          <a:extLst>
            <a:ext uri="{FF2B5EF4-FFF2-40B4-BE49-F238E27FC236}">
              <a16:creationId xmlns="" xmlns:a16="http://schemas.microsoft.com/office/drawing/2014/main" id="{00000000-0008-0000-0000-0000DD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60" name="Text Box 394360">
          <a:extLst>
            <a:ext uri="{FF2B5EF4-FFF2-40B4-BE49-F238E27FC236}">
              <a16:creationId xmlns="" xmlns:a16="http://schemas.microsoft.com/office/drawing/2014/main" id="{00000000-0008-0000-0000-0000DE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61" name="Text Box 394744">
          <a:extLst>
            <a:ext uri="{FF2B5EF4-FFF2-40B4-BE49-F238E27FC236}">
              <a16:creationId xmlns="" xmlns:a16="http://schemas.microsoft.com/office/drawing/2014/main" id="{00000000-0008-0000-0000-0000DF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62" name="Text Box 394360">
          <a:extLst>
            <a:ext uri="{FF2B5EF4-FFF2-40B4-BE49-F238E27FC236}">
              <a16:creationId xmlns="" xmlns:a16="http://schemas.microsoft.com/office/drawing/2014/main" id="{00000000-0008-0000-0000-0000E0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63" name="Text Box 394744">
          <a:extLst>
            <a:ext uri="{FF2B5EF4-FFF2-40B4-BE49-F238E27FC236}">
              <a16:creationId xmlns="" xmlns:a16="http://schemas.microsoft.com/office/drawing/2014/main" id="{00000000-0008-0000-0000-0000E1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64" name="Text Box 394744">
          <a:extLst>
            <a:ext uri="{FF2B5EF4-FFF2-40B4-BE49-F238E27FC236}">
              <a16:creationId xmlns="" xmlns:a16="http://schemas.microsoft.com/office/drawing/2014/main" id="{00000000-0008-0000-0000-000048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65" name="Text Box 394360">
          <a:extLst>
            <a:ext uri="{FF2B5EF4-FFF2-40B4-BE49-F238E27FC236}">
              <a16:creationId xmlns="" xmlns:a16="http://schemas.microsoft.com/office/drawing/2014/main" id="{00000000-0008-0000-0000-000049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66" name="Text Box 394744">
          <a:extLst>
            <a:ext uri="{FF2B5EF4-FFF2-40B4-BE49-F238E27FC236}">
              <a16:creationId xmlns="" xmlns:a16="http://schemas.microsoft.com/office/drawing/2014/main" id="{00000000-0008-0000-0000-00004A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67" name="Text Box 394360">
          <a:extLst>
            <a:ext uri="{FF2B5EF4-FFF2-40B4-BE49-F238E27FC236}">
              <a16:creationId xmlns="" xmlns:a16="http://schemas.microsoft.com/office/drawing/2014/main" id="{00000000-0008-0000-0000-00004B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68" name="Text Box 394744">
          <a:extLst>
            <a:ext uri="{FF2B5EF4-FFF2-40B4-BE49-F238E27FC236}">
              <a16:creationId xmlns="" xmlns:a16="http://schemas.microsoft.com/office/drawing/2014/main" id="{00000000-0008-0000-0000-00004C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69" name="Text Box 394360">
          <a:extLst>
            <a:ext uri="{FF2B5EF4-FFF2-40B4-BE49-F238E27FC236}">
              <a16:creationId xmlns="" xmlns:a16="http://schemas.microsoft.com/office/drawing/2014/main" id="{00000000-0008-0000-0000-00004D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70" name="Text Box 394744">
          <a:extLst>
            <a:ext uri="{FF2B5EF4-FFF2-40B4-BE49-F238E27FC236}">
              <a16:creationId xmlns="" xmlns:a16="http://schemas.microsoft.com/office/drawing/2014/main" id="{00000000-0008-0000-0000-00004E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71" name="Text Box 394360">
          <a:extLst>
            <a:ext uri="{FF2B5EF4-FFF2-40B4-BE49-F238E27FC236}">
              <a16:creationId xmlns="" xmlns:a16="http://schemas.microsoft.com/office/drawing/2014/main" id="{00000000-0008-0000-0000-00004F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72" name="Text Box 394744">
          <a:extLst>
            <a:ext uri="{FF2B5EF4-FFF2-40B4-BE49-F238E27FC236}">
              <a16:creationId xmlns="" xmlns:a16="http://schemas.microsoft.com/office/drawing/2014/main" id="{00000000-0008-0000-0000-000050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73" name="Text Box 394360">
          <a:extLst>
            <a:ext uri="{FF2B5EF4-FFF2-40B4-BE49-F238E27FC236}">
              <a16:creationId xmlns="" xmlns:a16="http://schemas.microsoft.com/office/drawing/2014/main" id="{00000000-0008-0000-0000-000051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74" name="Text Box 394744">
          <a:extLst>
            <a:ext uri="{FF2B5EF4-FFF2-40B4-BE49-F238E27FC236}">
              <a16:creationId xmlns="" xmlns:a16="http://schemas.microsoft.com/office/drawing/2014/main" id="{00000000-0008-0000-0000-000052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75" name="Text Box 394360">
          <a:extLst>
            <a:ext uri="{FF2B5EF4-FFF2-40B4-BE49-F238E27FC236}">
              <a16:creationId xmlns="" xmlns:a16="http://schemas.microsoft.com/office/drawing/2014/main" id="{00000000-0008-0000-0000-000053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76" name="Text Box 394744">
          <a:extLst>
            <a:ext uri="{FF2B5EF4-FFF2-40B4-BE49-F238E27FC236}">
              <a16:creationId xmlns="" xmlns:a16="http://schemas.microsoft.com/office/drawing/2014/main" id="{00000000-0008-0000-0000-000054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77" name="Text Box 394360">
          <a:extLst>
            <a:ext uri="{FF2B5EF4-FFF2-40B4-BE49-F238E27FC236}">
              <a16:creationId xmlns="" xmlns:a16="http://schemas.microsoft.com/office/drawing/2014/main" id="{00000000-0008-0000-0000-000055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78" name="Text Box 394744">
          <a:extLst>
            <a:ext uri="{FF2B5EF4-FFF2-40B4-BE49-F238E27FC236}">
              <a16:creationId xmlns="" xmlns:a16="http://schemas.microsoft.com/office/drawing/2014/main" id="{00000000-0008-0000-0000-000056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79" name="Text Box 394360">
          <a:extLst>
            <a:ext uri="{FF2B5EF4-FFF2-40B4-BE49-F238E27FC236}">
              <a16:creationId xmlns="" xmlns:a16="http://schemas.microsoft.com/office/drawing/2014/main" id="{00000000-0008-0000-0000-000057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80" name="Text Box 394744">
          <a:extLst>
            <a:ext uri="{FF2B5EF4-FFF2-40B4-BE49-F238E27FC236}">
              <a16:creationId xmlns="" xmlns:a16="http://schemas.microsoft.com/office/drawing/2014/main" id="{00000000-0008-0000-0000-000058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81" name="Text Box 394360">
          <a:extLst>
            <a:ext uri="{FF2B5EF4-FFF2-40B4-BE49-F238E27FC236}">
              <a16:creationId xmlns="" xmlns:a16="http://schemas.microsoft.com/office/drawing/2014/main" id="{00000000-0008-0000-0000-000059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82" name="Text Box 394744">
          <a:extLst>
            <a:ext uri="{FF2B5EF4-FFF2-40B4-BE49-F238E27FC236}">
              <a16:creationId xmlns="" xmlns:a16="http://schemas.microsoft.com/office/drawing/2014/main" id="{00000000-0008-0000-0000-00005A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83" name="Text Box 394360">
          <a:extLst>
            <a:ext uri="{FF2B5EF4-FFF2-40B4-BE49-F238E27FC236}">
              <a16:creationId xmlns="" xmlns:a16="http://schemas.microsoft.com/office/drawing/2014/main" id="{00000000-0008-0000-0000-00005B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84" name="Text Box 394744">
          <a:extLst>
            <a:ext uri="{FF2B5EF4-FFF2-40B4-BE49-F238E27FC236}">
              <a16:creationId xmlns="" xmlns:a16="http://schemas.microsoft.com/office/drawing/2014/main" id="{00000000-0008-0000-0000-00005C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85" name="Text Box 394360">
          <a:extLst>
            <a:ext uri="{FF2B5EF4-FFF2-40B4-BE49-F238E27FC236}">
              <a16:creationId xmlns="" xmlns:a16="http://schemas.microsoft.com/office/drawing/2014/main" id="{00000000-0008-0000-0000-00005D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86" name="Text Box 394744">
          <a:extLst>
            <a:ext uri="{FF2B5EF4-FFF2-40B4-BE49-F238E27FC236}">
              <a16:creationId xmlns="" xmlns:a16="http://schemas.microsoft.com/office/drawing/2014/main" id="{00000000-0008-0000-0000-00005E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87"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88"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89"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90"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91"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92"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93"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94"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95"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96"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97"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498"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499"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00"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01"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02"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03"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04"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05"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06"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07"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08"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09"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10"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511"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512"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513"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514"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515"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516"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17"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18"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19"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20"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21"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22"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23"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24"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25"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26"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27"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28"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29"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30"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31"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32"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33"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34"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35"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36"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37"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38"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39"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40"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41"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42"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43"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44"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45"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46"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47"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48"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49"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50"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51"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52"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53"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54"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55"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56"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57"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58"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59"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60"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61"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62"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63"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64"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65"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66"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67"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68"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69"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70"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71"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72"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73"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74"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75"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76"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77"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78"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79"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80"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81"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82"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83"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84"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85"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86"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87"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588"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589" name="Text Box 394360">
          <a:extLst>
            <a:ext uri="{FF2B5EF4-FFF2-40B4-BE49-F238E27FC236}">
              <a16:creationId xmlns="" xmlns:a16="http://schemas.microsoft.com/office/drawing/2014/main" id="{00000000-0008-0000-0000-000094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590" name="Text Box 394744">
          <a:extLst>
            <a:ext uri="{FF2B5EF4-FFF2-40B4-BE49-F238E27FC236}">
              <a16:creationId xmlns="" xmlns:a16="http://schemas.microsoft.com/office/drawing/2014/main" id="{00000000-0008-0000-0000-000095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591" name="Text Box 394360">
          <a:extLst>
            <a:ext uri="{FF2B5EF4-FFF2-40B4-BE49-F238E27FC236}">
              <a16:creationId xmlns="" xmlns:a16="http://schemas.microsoft.com/office/drawing/2014/main" id="{00000000-0008-0000-0000-000096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592" name="Text Box 394744">
          <a:extLst>
            <a:ext uri="{FF2B5EF4-FFF2-40B4-BE49-F238E27FC236}">
              <a16:creationId xmlns="" xmlns:a16="http://schemas.microsoft.com/office/drawing/2014/main" id="{00000000-0008-0000-0000-000097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593" name="Text Box 394360">
          <a:extLst>
            <a:ext uri="{FF2B5EF4-FFF2-40B4-BE49-F238E27FC236}">
              <a16:creationId xmlns="" xmlns:a16="http://schemas.microsoft.com/office/drawing/2014/main" id="{00000000-0008-0000-0000-000098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594" name="Text Box 394744">
          <a:extLst>
            <a:ext uri="{FF2B5EF4-FFF2-40B4-BE49-F238E27FC236}">
              <a16:creationId xmlns="" xmlns:a16="http://schemas.microsoft.com/office/drawing/2014/main" id="{00000000-0008-0000-0000-000099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95" name="Text Box 394360">
          <a:extLst>
            <a:ext uri="{FF2B5EF4-FFF2-40B4-BE49-F238E27FC236}">
              <a16:creationId xmlns="" xmlns:a16="http://schemas.microsoft.com/office/drawing/2014/main" id="{00000000-0008-0000-0000-00009A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96" name="Text Box 394744">
          <a:extLst>
            <a:ext uri="{FF2B5EF4-FFF2-40B4-BE49-F238E27FC236}">
              <a16:creationId xmlns="" xmlns:a16="http://schemas.microsoft.com/office/drawing/2014/main" id="{00000000-0008-0000-0000-00009B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97" name="Text Box 394360">
          <a:extLst>
            <a:ext uri="{FF2B5EF4-FFF2-40B4-BE49-F238E27FC236}">
              <a16:creationId xmlns="" xmlns:a16="http://schemas.microsoft.com/office/drawing/2014/main" id="{00000000-0008-0000-0000-00009C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98" name="Text Box 394744">
          <a:extLst>
            <a:ext uri="{FF2B5EF4-FFF2-40B4-BE49-F238E27FC236}">
              <a16:creationId xmlns="" xmlns:a16="http://schemas.microsoft.com/office/drawing/2014/main" id="{00000000-0008-0000-0000-00009D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599" name="Text Box 394360">
          <a:extLst>
            <a:ext uri="{FF2B5EF4-FFF2-40B4-BE49-F238E27FC236}">
              <a16:creationId xmlns="" xmlns:a16="http://schemas.microsoft.com/office/drawing/2014/main" id="{00000000-0008-0000-0000-00009E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00" name="Text Box 394744">
          <a:extLst>
            <a:ext uri="{FF2B5EF4-FFF2-40B4-BE49-F238E27FC236}">
              <a16:creationId xmlns="" xmlns:a16="http://schemas.microsoft.com/office/drawing/2014/main" id="{00000000-0008-0000-0000-00009F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01" name="Text Box 394360">
          <a:extLst>
            <a:ext uri="{FF2B5EF4-FFF2-40B4-BE49-F238E27FC236}">
              <a16:creationId xmlns="" xmlns:a16="http://schemas.microsoft.com/office/drawing/2014/main" id="{00000000-0008-0000-0000-0000A0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02" name="Text Box 394744">
          <a:extLst>
            <a:ext uri="{FF2B5EF4-FFF2-40B4-BE49-F238E27FC236}">
              <a16:creationId xmlns="" xmlns:a16="http://schemas.microsoft.com/office/drawing/2014/main" id="{00000000-0008-0000-0000-0000A1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03" name="Text Box 394360">
          <a:extLst>
            <a:ext uri="{FF2B5EF4-FFF2-40B4-BE49-F238E27FC236}">
              <a16:creationId xmlns="" xmlns:a16="http://schemas.microsoft.com/office/drawing/2014/main" id="{00000000-0008-0000-0000-0000A2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04" name="Text Box 394744">
          <a:extLst>
            <a:ext uri="{FF2B5EF4-FFF2-40B4-BE49-F238E27FC236}">
              <a16:creationId xmlns="" xmlns:a16="http://schemas.microsoft.com/office/drawing/2014/main" id="{00000000-0008-0000-0000-0000A3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05" name="Text Box 394360">
          <a:extLst>
            <a:ext uri="{FF2B5EF4-FFF2-40B4-BE49-F238E27FC236}">
              <a16:creationId xmlns="" xmlns:a16="http://schemas.microsoft.com/office/drawing/2014/main" id="{00000000-0008-0000-0000-0000A4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06" name="Text Box 394744">
          <a:extLst>
            <a:ext uri="{FF2B5EF4-FFF2-40B4-BE49-F238E27FC236}">
              <a16:creationId xmlns="" xmlns:a16="http://schemas.microsoft.com/office/drawing/2014/main" id="{00000000-0008-0000-0000-0000A5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07" name="Text Box 394360">
          <a:extLst>
            <a:ext uri="{FF2B5EF4-FFF2-40B4-BE49-F238E27FC236}">
              <a16:creationId xmlns="" xmlns:a16="http://schemas.microsoft.com/office/drawing/2014/main" id="{00000000-0008-0000-0000-0000A6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08" name="Text Box 394744">
          <a:extLst>
            <a:ext uri="{FF2B5EF4-FFF2-40B4-BE49-F238E27FC236}">
              <a16:creationId xmlns="" xmlns:a16="http://schemas.microsoft.com/office/drawing/2014/main" id="{00000000-0008-0000-0000-0000A7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09" name="Text Box 394360">
          <a:extLst>
            <a:ext uri="{FF2B5EF4-FFF2-40B4-BE49-F238E27FC236}">
              <a16:creationId xmlns="" xmlns:a16="http://schemas.microsoft.com/office/drawing/2014/main" id="{00000000-0008-0000-0000-0000A8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10" name="Text Box 394744">
          <a:extLst>
            <a:ext uri="{FF2B5EF4-FFF2-40B4-BE49-F238E27FC236}">
              <a16:creationId xmlns="" xmlns:a16="http://schemas.microsoft.com/office/drawing/2014/main" id="{00000000-0008-0000-0000-0000A9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11" name="Text Box 394360">
          <a:extLst>
            <a:ext uri="{FF2B5EF4-FFF2-40B4-BE49-F238E27FC236}">
              <a16:creationId xmlns="" xmlns:a16="http://schemas.microsoft.com/office/drawing/2014/main" id="{00000000-0008-0000-0000-0000AA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12" name="Text Box 394744">
          <a:extLst>
            <a:ext uri="{FF2B5EF4-FFF2-40B4-BE49-F238E27FC236}">
              <a16:creationId xmlns="" xmlns:a16="http://schemas.microsoft.com/office/drawing/2014/main" id="{00000000-0008-0000-0000-0000AB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13" name="Text Box 394360">
          <a:extLst>
            <a:ext uri="{FF2B5EF4-FFF2-40B4-BE49-F238E27FC236}">
              <a16:creationId xmlns="" xmlns:a16="http://schemas.microsoft.com/office/drawing/2014/main" id="{00000000-0008-0000-0000-0000AC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14" name="Text Box 394744">
          <a:extLst>
            <a:ext uri="{FF2B5EF4-FFF2-40B4-BE49-F238E27FC236}">
              <a16:creationId xmlns="" xmlns:a16="http://schemas.microsoft.com/office/drawing/2014/main" id="{00000000-0008-0000-0000-0000AD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15" name="Text Box 394360">
          <a:extLst>
            <a:ext uri="{FF2B5EF4-FFF2-40B4-BE49-F238E27FC236}">
              <a16:creationId xmlns="" xmlns:a16="http://schemas.microsoft.com/office/drawing/2014/main" id="{00000000-0008-0000-0000-0000AE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16" name="Text Box 394744">
          <a:extLst>
            <a:ext uri="{FF2B5EF4-FFF2-40B4-BE49-F238E27FC236}">
              <a16:creationId xmlns="" xmlns:a16="http://schemas.microsoft.com/office/drawing/2014/main" id="{00000000-0008-0000-0000-0000AF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17" name="Text Box 394360">
          <a:extLst>
            <a:ext uri="{FF2B5EF4-FFF2-40B4-BE49-F238E27FC236}">
              <a16:creationId xmlns="" xmlns:a16="http://schemas.microsoft.com/office/drawing/2014/main" id="{00000000-0008-0000-0000-0000B0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18" name="Text Box 394744">
          <a:extLst>
            <a:ext uri="{FF2B5EF4-FFF2-40B4-BE49-F238E27FC236}">
              <a16:creationId xmlns="" xmlns:a16="http://schemas.microsoft.com/office/drawing/2014/main" id="{00000000-0008-0000-0000-0000B1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19" name="Text Box 394360">
          <a:extLst>
            <a:ext uri="{FF2B5EF4-FFF2-40B4-BE49-F238E27FC236}">
              <a16:creationId xmlns="" xmlns:a16="http://schemas.microsoft.com/office/drawing/2014/main" id="{00000000-0008-0000-0000-0000B2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20" name="Text Box 394744">
          <a:extLst>
            <a:ext uri="{FF2B5EF4-FFF2-40B4-BE49-F238E27FC236}">
              <a16:creationId xmlns="" xmlns:a16="http://schemas.microsoft.com/office/drawing/2014/main" id="{00000000-0008-0000-0000-0000B3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21" name="Text Box 394360">
          <a:extLst>
            <a:ext uri="{FF2B5EF4-FFF2-40B4-BE49-F238E27FC236}">
              <a16:creationId xmlns="" xmlns:a16="http://schemas.microsoft.com/office/drawing/2014/main" id="{00000000-0008-0000-0000-0000B4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22" name="Text Box 394744">
          <a:extLst>
            <a:ext uri="{FF2B5EF4-FFF2-40B4-BE49-F238E27FC236}">
              <a16:creationId xmlns="" xmlns:a16="http://schemas.microsoft.com/office/drawing/2014/main" id="{00000000-0008-0000-0000-0000B5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23" name="Text Box 394360">
          <a:extLst>
            <a:ext uri="{FF2B5EF4-FFF2-40B4-BE49-F238E27FC236}">
              <a16:creationId xmlns="" xmlns:a16="http://schemas.microsoft.com/office/drawing/2014/main" id="{00000000-0008-0000-0000-0000B6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24" name="Text Box 394744">
          <a:extLst>
            <a:ext uri="{FF2B5EF4-FFF2-40B4-BE49-F238E27FC236}">
              <a16:creationId xmlns="" xmlns:a16="http://schemas.microsoft.com/office/drawing/2014/main" id="{00000000-0008-0000-0000-0000B7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25" name="Text Box 394360">
          <a:extLst>
            <a:ext uri="{FF2B5EF4-FFF2-40B4-BE49-F238E27FC236}">
              <a16:creationId xmlns="" xmlns:a16="http://schemas.microsoft.com/office/drawing/2014/main" id="{00000000-0008-0000-0000-0000B8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26" name="Text Box 394744">
          <a:extLst>
            <a:ext uri="{FF2B5EF4-FFF2-40B4-BE49-F238E27FC236}">
              <a16:creationId xmlns="" xmlns:a16="http://schemas.microsoft.com/office/drawing/2014/main" id="{00000000-0008-0000-0000-0000B9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27" name="Text Box 394360">
          <a:extLst>
            <a:ext uri="{FF2B5EF4-FFF2-40B4-BE49-F238E27FC236}">
              <a16:creationId xmlns="" xmlns:a16="http://schemas.microsoft.com/office/drawing/2014/main" id="{00000000-0008-0000-0000-0000BA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28" name="Text Box 394744">
          <a:extLst>
            <a:ext uri="{FF2B5EF4-FFF2-40B4-BE49-F238E27FC236}">
              <a16:creationId xmlns="" xmlns:a16="http://schemas.microsoft.com/office/drawing/2014/main" id="{00000000-0008-0000-0000-0000BB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29" name="Text Box 394360">
          <a:extLst>
            <a:ext uri="{FF2B5EF4-FFF2-40B4-BE49-F238E27FC236}">
              <a16:creationId xmlns="" xmlns:a16="http://schemas.microsoft.com/office/drawing/2014/main" id="{00000000-0008-0000-0000-0000BC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30" name="Text Box 394744">
          <a:extLst>
            <a:ext uri="{FF2B5EF4-FFF2-40B4-BE49-F238E27FC236}">
              <a16:creationId xmlns="" xmlns:a16="http://schemas.microsoft.com/office/drawing/2014/main" id="{00000000-0008-0000-0000-0000BD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31" name="Text Box 394360">
          <a:extLst>
            <a:ext uri="{FF2B5EF4-FFF2-40B4-BE49-F238E27FC236}">
              <a16:creationId xmlns="" xmlns:a16="http://schemas.microsoft.com/office/drawing/2014/main" id="{00000000-0008-0000-0000-0000BE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32" name="Text Box 394744">
          <a:extLst>
            <a:ext uri="{FF2B5EF4-FFF2-40B4-BE49-F238E27FC236}">
              <a16:creationId xmlns="" xmlns:a16="http://schemas.microsoft.com/office/drawing/2014/main" id="{00000000-0008-0000-0000-0000BF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33" name="Text Box 394360">
          <a:extLst>
            <a:ext uri="{FF2B5EF4-FFF2-40B4-BE49-F238E27FC236}">
              <a16:creationId xmlns="" xmlns:a16="http://schemas.microsoft.com/office/drawing/2014/main" id="{00000000-0008-0000-0000-0000C0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34" name="Text Box 394744">
          <a:extLst>
            <a:ext uri="{FF2B5EF4-FFF2-40B4-BE49-F238E27FC236}">
              <a16:creationId xmlns="" xmlns:a16="http://schemas.microsoft.com/office/drawing/2014/main" id="{00000000-0008-0000-0000-0000C1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35" name="Text Box 394360">
          <a:extLst>
            <a:ext uri="{FF2B5EF4-FFF2-40B4-BE49-F238E27FC236}">
              <a16:creationId xmlns="" xmlns:a16="http://schemas.microsoft.com/office/drawing/2014/main" id="{00000000-0008-0000-0000-0000C2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36" name="Text Box 394744">
          <a:extLst>
            <a:ext uri="{FF2B5EF4-FFF2-40B4-BE49-F238E27FC236}">
              <a16:creationId xmlns="" xmlns:a16="http://schemas.microsoft.com/office/drawing/2014/main" id="{00000000-0008-0000-0000-0000C3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37" name="Text Box 394360">
          <a:extLst>
            <a:ext uri="{FF2B5EF4-FFF2-40B4-BE49-F238E27FC236}">
              <a16:creationId xmlns="" xmlns:a16="http://schemas.microsoft.com/office/drawing/2014/main" id="{00000000-0008-0000-0000-0000C4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38" name="Text Box 394744">
          <a:extLst>
            <a:ext uri="{FF2B5EF4-FFF2-40B4-BE49-F238E27FC236}">
              <a16:creationId xmlns="" xmlns:a16="http://schemas.microsoft.com/office/drawing/2014/main" id="{00000000-0008-0000-0000-0000C5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39" name="Text Box 394360">
          <a:extLst>
            <a:ext uri="{FF2B5EF4-FFF2-40B4-BE49-F238E27FC236}">
              <a16:creationId xmlns="" xmlns:a16="http://schemas.microsoft.com/office/drawing/2014/main" id="{00000000-0008-0000-0000-0000C6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40" name="Text Box 394744">
          <a:extLst>
            <a:ext uri="{FF2B5EF4-FFF2-40B4-BE49-F238E27FC236}">
              <a16:creationId xmlns="" xmlns:a16="http://schemas.microsoft.com/office/drawing/2014/main" id="{00000000-0008-0000-0000-0000C7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41" name="Text Box 394360">
          <a:extLst>
            <a:ext uri="{FF2B5EF4-FFF2-40B4-BE49-F238E27FC236}">
              <a16:creationId xmlns="" xmlns:a16="http://schemas.microsoft.com/office/drawing/2014/main" id="{00000000-0008-0000-0000-0000C8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42" name="Text Box 394744">
          <a:extLst>
            <a:ext uri="{FF2B5EF4-FFF2-40B4-BE49-F238E27FC236}">
              <a16:creationId xmlns="" xmlns:a16="http://schemas.microsoft.com/office/drawing/2014/main" id="{00000000-0008-0000-0000-0000C9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43" name="Text Box 394360">
          <a:extLst>
            <a:ext uri="{FF2B5EF4-FFF2-40B4-BE49-F238E27FC236}">
              <a16:creationId xmlns="" xmlns:a16="http://schemas.microsoft.com/office/drawing/2014/main" id="{00000000-0008-0000-0000-0000CA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44" name="Text Box 394744">
          <a:extLst>
            <a:ext uri="{FF2B5EF4-FFF2-40B4-BE49-F238E27FC236}">
              <a16:creationId xmlns="" xmlns:a16="http://schemas.microsoft.com/office/drawing/2014/main" id="{00000000-0008-0000-0000-0000CB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45" name="Text Box 394360">
          <a:extLst>
            <a:ext uri="{FF2B5EF4-FFF2-40B4-BE49-F238E27FC236}">
              <a16:creationId xmlns="" xmlns:a16="http://schemas.microsoft.com/office/drawing/2014/main" id="{00000000-0008-0000-0000-0000CC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46" name="Text Box 394744">
          <a:extLst>
            <a:ext uri="{FF2B5EF4-FFF2-40B4-BE49-F238E27FC236}">
              <a16:creationId xmlns="" xmlns:a16="http://schemas.microsoft.com/office/drawing/2014/main" id="{00000000-0008-0000-0000-0000CD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47" name="Text Box 394360">
          <a:extLst>
            <a:ext uri="{FF2B5EF4-FFF2-40B4-BE49-F238E27FC236}">
              <a16:creationId xmlns="" xmlns:a16="http://schemas.microsoft.com/office/drawing/2014/main" id="{00000000-0008-0000-0000-0000CE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48" name="Text Box 394744">
          <a:extLst>
            <a:ext uri="{FF2B5EF4-FFF2-40B4-BE49-F238E27FC236}">
              <a16:creationId xmlns="" xmlns:a16="http://schemas.microsoft.com/office/drawing/2014/main" id="{00000000-0008-0000-0000-0000CF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49" name="Text Box 394360">
          <a:extLst>
            <a:ext uri="{FF2B5EF4-FFF2-40B4-BE49-F238E27FC236}">
              <a16:creationId xmlns="" xmlns:a16="http://schemas.microsoft.com/office/drawing/2014/main" id="{00000000-0008-0000-0000-0000D0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50" name="Text Box 394744">
          <a:extLst>
            <a:ext uri="{FF2B5EF4-FFF2-40B4-BE49-F238E27FC236}">
              <a16:creationId xmlns="" xmlns:a16="http://schemas.microsoft.com/office/drawing/2014/main" id="{00000000-0008-0000-0000-0000D1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51" name="Text Box 394360">
          <a:extLst>
            <a:ext uri="{FF2B5EF4-FFF2-40B4-BE49-F238E27FC236}">
              <a16:creationId xmlns="" xmlns:a16="http://schemas.microsoft.com/office/drawing/2014/main" id="{00000000-0008-0000-0000-0000D2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52" name="Text Box 394744">
          <a:extLst>
            <a:ext uri="{FF2B5EF4-FFF2-40B4-BE49-F238E27FC236}">
              <a16:creationId xmlns="" xmlns:a16="http://schemas.microsoft.com/office/drawing/2014/main" id="{00000000-0008-0000-0000-0000D3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53" name="Text Box 394360">
          <a:extLst>
            <a:ext uri="{FF2B5EF4-FFF2-40B4-BE49-F238E27FC236}">
              <a16:creationId xmlns="" xmlns:a16="http://schemas.microsoft.com/office/drawing/2014/main" id="{00000000-0008-0000-0000-0000D4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54" name="Text Box 394744">
          <a:extLst>
            <a:ext uri="{FF2B5EF4-FFF2-40B4-BE49-F238E27FC236}">
              <a16:creationId xmlns="" xmlns:a16="http://schemas.microsoft.com/office/drawing/2014/main" id="{00000000-0008-0000-0000-0000D5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55" name="Text Box 394360">
          <a:extLst>
            <a:ext uri="{FF2B5EF4-FFF2-40B4-BE49-F238E27FC236}">
              <a16:creationId xmlns="" xmlns:a16="http://schemas.microsoft.com/office/drawing/2014/main" id="{00000000-0008-0000-0000-0000D6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56" name="Text Box 394744">
          <a:extLst>
            <a:ext uri="{FF2B5EF4-FFF2-40B4-BE49-F238E27FC236}">
              <a16:creationId xmlns="" xmlns:a16="http://schemas.microsoft.com/office/drawing/2014/main" id="{00000000-0008-0000-0000-0000D7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57" name="Text Box 394360">
          <a:extLst>
            <a:ext uri="{FF2B5EF4-FFF2-40B4-BE49-F238E27FC236}">
              <a16:creationId xmlns="" xmlns:a16="http://schemas.microsoft.com/office/drawing/2014/main" id="{00000000-0008-0000-0000-0000D8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58" name="Text Box 394744">
          <a:extLst>
            <a:ext uri="{FF2B5EF4-FFF2-40B4-BE49-F238E27FC236}">
              <a16:creationId xmlns="" xmlns:a16="http://schemas.microsoft.com/office/drawing/2014/main" id="{00000000-0008-0000-0000-0000D9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59" name="Text Box 394360">
          <a:extLst>
            <a:ext uri="{FF2B5EF4-FFF2-40B4-BE49-F238E27FC236}">
              <a16:creationId xmlns="" xmlns:a16="http://schemas.microsoft.com/office/drawing/2014/main" id="{00000000-0008-0000-0000-0000DA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60" name="Text Box 394744">
          <a:extLst>
            <a:ext uri="{FF2B5EF4-FFF2-40B4-BE49-F238E27FC236}">
              <a16:creationId xmlns="" xmlns:a16="http://schemas.microsoft.com/office/drawing/2014/main" id="{00000000-0008-0000-0000-0000DB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61" name="Text Box 394360">
          <a:extLst>
            <a:ext uri="{FF2B5EF4-FFF2-40B4-BE49-F238E27FC236}">
              <a16:creationId xmlns="" xmlns:a16="http://schemas.microsoft.com/office/drawing/2014/main" id="{00000000-0008-0000-0000-0000DC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62" name="Text Box 394744">
          <a:extLst>
            <a:ext uri="{FF2B5EF4-FFF2-40B4-BE49-F238E27FC236}">
              <a16:creationId xmlns="" xmlns:a16="http://schemas.microsoft.com/office/drawing/2014/main" id="{00000000-0008-0000-0000-0000DD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63" name="Text Box 394360">
          <a:extLst>
            <a:ext uri="{FF2B5EF4-FFF2-40B4-BE49-F238E27FC236}">
              <a16:creationId xmlns="" xmlns:a16="http://schemas.microsoft.com/office/drawing/2014/main" id="{00000000-0008-0000-0000-0000DE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64" name="Text Box 394744">
          <a:extLst>
            <a:ext uri="{FF2B5EF4-FFF2-40B4-BE49-F238E27FC236}">
              <a16:creationId xmlns="" xmlns:a16="http://schemas.microsoft.com/office/drawing/2014/main" id="{00000000-0008-0000-0000-0000DF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65" name="Text Box 394360">
          <a:extLst>
            <a:ext uri="{FF2B5EF4-FFF2-40B4-BE49-F238E27FC236}">
              <a16:creationId xmlns="" xmlns:a16="http://schemas.microsoft.com/office/drawing/2014/main" id="{00000000-0008-0000-0000-0000E0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66" name="Text Box 394744">
          <a:extLst>
            <a:ext uri="{FF2B5EF4-FFF2-40B4-BE49-F238E27FC236}">
              <a16:creationId xmlns="" xmlns:a16="http://schemas.microsoft.com/office/drawing/2014/main" id="{00000000-0008-0000-0000-0000E1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67"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68"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69"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70"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71"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72"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73"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74"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75"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76"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77"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78"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79"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80"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81"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82"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83"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84"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85"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86"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87"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88"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89"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690"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691"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692"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693"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694"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695"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0"/>
    <xdr:sp macro="" textlink="">
      <xdr:nvSpPr>
        <xdr:cNvPr id="9696"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4253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97"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98"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699"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00"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01"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02"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03"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04"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05"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06"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07"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08"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09"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10"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11"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12"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13"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14"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15"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16"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17"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18"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19"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20"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21"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22"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23"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24"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25"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26"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27"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28"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29"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30"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31"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32"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33"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34"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35"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36"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37"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38"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39"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40"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41"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42"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43"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44"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45"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46"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47"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48"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49"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50"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51"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52"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53"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54"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55"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56"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57"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58"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59"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60"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61"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62"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63"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64"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65"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66"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67"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68"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69" name="Text Box 394744">
          <a:extLst>
            <a:ext uri="{FF2B5EF4-FFF2-40B4-BE49-F238E27FC236}">
              <a16:creationId xmlns="" xmlns:a16="http://schemas.microsoft.com/office/drawing/2014/main" id="{00000000-0008-0000-0000-000048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70" name="Text Box 394360">
          <a:extLst>
            <a:ext uri="{FF2B5EF4-FFF2-40B4-BE49-F238E27FC236}">
              <a16:creationId xmlns="" xmlns:a16="http://schemas.microsoft.com/office/drawing/2014/main" id="{00000000-0008-0000-0000-000049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71" name="Text Box 394744">
          <a:extLst>
            <a:ext uri="{FF2B5EF4-FFF2-40B4-BE49-F238E27FC236}">
              <a16:creationId xmlns="" xmlns:a16="http://schemas.microsoft.com/office/drawing/2014/main" id="{00000000-0008-0000-0000-00004A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72" name="Text Box 394360">
          <a:extLst>
            <a:ext uri="{FF2B5EF4-FFF2-40B4-BE49-F238E27FC236}">
              <a16:creationId xmlns="" xmlns:a16="http://schemas.microsoft.com/office/drawing/2014/main" id="{00000000-0008-0000-0000-00004B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73" name="Text Box 394744">
          <a:extLst>
            <a:ext uri="{FF2B5EF4-FFF2-40B4-BE49-F238E27FC236}">
              <a16:creationId xmlns="" xmlns:a16="http://schemas.microsoft.com/office/drawing/2014/main" id="{00000000-0008-0000-0000-00004C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74" name="Text Box 394360">
          <a:extLst>
            <a:ext uri="{FF2B5EF4-FFF2-40B4-BE49-F238E27FC236}">
              <a16:creationId xmlns="" xmlns:a16="http://schemas.microsoft.com/office/drawing/2014/main" id="{00000000-0008-0000-0000-00004D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75" name="Text Box 394744">
          <a:extLst>
            <a:ext uri="{FF2B5EF4-FFF2-40B4-BE49-F238E27FC236}">
              <a16:creationId xmlns="" xmlns:a16="http://schemas.microsoft.com/office/drawing/2014/main" id="{00000000-0008-0000-0000-00004E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76" name="Text Box 394360">
          <a:extLst>
            <a:ext uri="{FF2B5EF4-FFF2-40B4-BE49-F238E27FC236}">
              <a16:creationId xmlns="" xmlns:a16="http://schemas.microsoft.com/office/drawing/2014/main" id="{00000000-0008-0000-0000-00004F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77" name="Text Box 394744">
          <a:extLst>
            <a:ext uri="{FF2B5EF4-FFF2-40B4-BE49-F238E27FC236}">
              <a16:creationId xmlns="" xmlns:a16="http://schemas.microsoft.com/office/drawing/2014/main" id="{00000000-0008-0000-0000-000050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78" name="Text Box 394360">
          <a:extLst>
            <a:ext uri="{FF2B5EF4-FFF2-40B4-BE49-F238E27FC236}">
              <a16:creationId xmlns="" xmlns:a16="http://schemas.microsoft.com/office/drawing/2014/main" id="{00000000-0008-0000-0000-000051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79" name="Text Box 394744">
          <a:extLst>
            <a:ext uri="{FF2B5EF4-FFF2-40B4-BE49-F238E27FC236}">
              <a16:creationId xmlns="" xmlns:a16="http://schemas.microsoft.com/office/drawing/2014/main" id="{00000000-0008-0000-0000-000052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80" name="Text Box 394360">
          <a:extLst>
            <a:ext uri="{FF2B5EF4-FFF2-40B4-BE49-F238E27FC236}">
              <a16:creationId xmlns="" xmlns:a16="http://schemas.microsoft.com/office/drawing/2014/main" id="{00000000-0008-0000-0000-000053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81" name="Text Box 394744">
          <a:extLst>
            <a:ext uri="{FF2B5EF4-FFF2-40B4-BE49-F238E27FC236}">
              <a16:creationId xmlns="" xmlns:a16="http://schemas.microsoft.com/office/drawing/2014/main" id="{00000000-0008-0000-0000-000054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82" name="Text Box 394360">
          <a:extLst>
            <a:ext uri="{FF2B5EF4-FFF2-40B4-BE49-F238E27FC236}">
              <a16:creationId xmlns="" xmlns:a16="http://schemas.microsoft.com/office/drawing/2014/main" id="{00000000-0008-0000-0000-000055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83" name="Text Box 394744">
          <a:extLst>
            <a:ext uri="{FF2B5EF4-FFF2-40B4-BE49-F238E27FC236}">
              <a16:creationId xmlns="" xmlns:a16="http://schemas.microsoft.com/office/drawing/2014/main" id="{00000000-0008-0000-0000-000056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84" name="Text Box 394360">
          <a:extLst>
            <a:ext uri="{FF2B5EF4-FFF2-40B4-BE49-F238E27FC236}">
              <a16:creationId xmlns="" xmlns:a16="http://schemas.microsoft.com/office/drawing/2014/main" id="{00000000-0008-0000-0000-000057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2326"/>
    <xdr:sp macro="" textlink="">
      <xdr:nvSpPr>
        <xdr:cNvPr id="9785" name="Text Box 394744">
          <a:extLst>
            <a:ext uri="{FF2B5EF4-FFF2-40B4-BE49-F238E27FC236}">
              <a16:creationId xmlns="" xmlns:a16="http://schemas.microsoft.com/office/drawing/2014/main" id="{00000000-0008-0000-0000-000058080000}"/>
            </a:ext>
          </a:extLst>
        </xdr:cNvPr>
        <xdr:cNvSpPr txBox="1">
          <a:spLocks noChangeArrowheads="1"/>
        </xdr:cNvSpPr>
      </xdr:nvSpPr>
      <xdr:spPr bwMode="auto">
        <a:xfrm>
          <a:off x="922020" y="4253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86" name="Text Box 394360">
          <a:extLst>
            <a:ext uri="{FF2B5EF4-FFF2-40B4-BE49-F238E27FC236}">
              <a16:creationId xmlns="" xmlns:a16="http://schemas.microsoft.com/office/drawing/2014/main" id="{00000000-0008-0000-0000-000059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87" name="Text Box 394744">
          <a:extLst>
            <a:ext uri="{FF2B5EF4-FFF2-40B4-BE49-F238E27FC236}">
              <a16:creationId xmlns="" xmlns:a16="http://schemas.microsoft.com/office/drawing/2014/main" id="{00000000-0008-0000-0000-00005A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88" name="Text Box 394360">
          <a:extLst>
            <a:ext uri="{FF2B5EF4-FFF2-40B4-BE49-F238E27FC236}">
              <a16:creationId xmlns="" xmlns:a16="http://schemas.microsoft.com/office/drawing/2014/main" id="{00000000-0008-0000-0000-00005B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89" name="Text Box 394744">
          <a:extLst>
            <a:ext uri="{FF2B5EF4-FFF2-40B4-BE49-F238E27FC236}">
              <a16:creationId xmlns="" xmlns:a16="http://schemas.microsoft.com/office/drawing/2014/main" id="{00000000-0008-0000-0000-00005C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90" name="Text Box 394360">
          <a:extLst>
            <a:ext uri="{FF2B5EF4-FFF2-40B4-BE49-F238E27FC236}">
              <a16:creationId xmlns="" xmlns:a16="http://schemas.microsoft.com/office/drawing/2014/main" id="{00000000-0008-0000-0000-00005D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0</xdr:rowOff>
    </xdr:from>
    <xdr:ext cx="57150" cy="81461"/>
    <xdr:sp macro="" textlink="">
      <xdr:nvSpPr>
        <xdr:cNvPr id="9791" name="Text Box 394744">
          <a:extLst>
            <a:ext uri="{FF2B5EF4-FFF2-40B4-BE49-F238E27FC236}">
              <a16:creationId xmlns="" xmlns:a16="http://schemas.microsoft.com/office/drawing/2014/main" id="{00000000-0008-0000-0000-00005E080000}"/>
            </a:ext>
          </a:extLst>
        </xdr:cNvPr>
        <xdr:cNvSpPr txBox="1">
          <a:spLocks noChangeArrowheads="1"/>
        </xdr:cNvSpPr>
      </xdr:nvSpPr>
      <xdr:spPr bwMode="auto">
        <a:xfrm>
          <a:off x="922020" y="4253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792"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793"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794"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795"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796"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797"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798"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799"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00"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01"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02"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03"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04"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05"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06"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07"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08"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09"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10"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11"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12"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13"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14"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15"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9816"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9817"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9818"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9819"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9820"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9821"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22"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23"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24"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25"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26"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27"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28"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29"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30"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31"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32"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33"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34"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35"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36"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37"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38"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39"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40"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41"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42"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43"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44"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45"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46"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47"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48"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49"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50"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51"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52"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53"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54"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55"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56"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57"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58"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59"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60"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61"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62"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63"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64"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65"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66"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67"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68"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69"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70"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71"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72"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73"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74"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75"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76"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77"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78"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79"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80"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81"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82"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83"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84"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85"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86"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87"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88"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89"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90"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91"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92"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893"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94"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95"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96"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97"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98"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899"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00"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01"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02"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03"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04"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05"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06"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07"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08"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09"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10"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11"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12"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13"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14"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15"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16"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17"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9918"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9919"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9920"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9921"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9922"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9923"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24"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25"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26"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27"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28"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29"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30"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31"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32"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33"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34"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35"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36"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37"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38"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39"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40"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41"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42"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43"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44"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45"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46"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47"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48"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49"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50"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51"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52"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53"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54"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55"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56"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57"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58"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59"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60"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61"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62"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63"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64"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65"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66"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67"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68"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69"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70"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71"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72"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73"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74"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75"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76"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77"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78"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79"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80"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81"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82"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83"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84"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85"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86"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87"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88"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9989"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90"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91"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92"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93"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94"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9995"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9996"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9997"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9998"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9999"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000"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001"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02"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03"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04"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05"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06"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07"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08"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09"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10"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11"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12"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13"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14"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15"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16"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17"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18"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19"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20"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21"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22"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23"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24"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25"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26"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27"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28"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29"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30"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31"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32"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33"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34"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35"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36"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37"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38"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39"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40"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41"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42"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43"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44"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45"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46"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47"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48"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49"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50"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51"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52"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53"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54"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55"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56"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57"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58"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59"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60"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61"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62"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63"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64"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65"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66"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67"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68"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69"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70"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71"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72"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73"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074" name="Text Box 394360">
          <a:extLst>
            <a:ext uri="{FF2B5EF4-FFF2-40B4-BE49-F238E27FC236}">
              <a16:creationId xmlns="" xmlns:a16="http://schemas.microsoft.com/office/drawing/2014/main" id="{00000000-0008-0000-0000-000032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075" name="Text Box 394744">
          <a:extLst>
            <a:ext uri="{FF2B5EF4-FFF2-40B4-BE49-F238E27FC236}">
              <a16:creationId xmlns="" xmlns:a16="http://schemas.microsoft.com/office/drawing/2014/main" id="{00000000-0008-0000-0000-000033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076" name="Text Box 394360">
          <a:extLst>
            <a:ext uri="{FF2B5EF4-FFF2-40B4-BE49-F238E27FC236}">
              <a16:creationId xmlns="" xmlns:a16="http://schemas.microsoft.com/office/drawing/2014/main" id="{00000000-0008-0000-0000-000034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077" name="Text Box 394744">
          <a:extLst>
            <a:ext uri="{FF2B5EF4-FFF2-40B4-BE49-F238E27FC236}">
              <a16:creationId xmlns="" xmlns:a16="http://schemas.microsoft.com/office/drawing/2014/main" id="{00000000-0008-0000-0000-000035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078" name="Text Box 394360">
          <a:extLst>
            <a:ext uri="{FF2B5EF4-FFF2-40B4-BE49-F238E27FC236}">
              <a16:creationId xmlns="" xmlns:a16="http://schemas.microsoft.com/office/drawing/2014/main" id="{00000000-0008-0000-0000-000036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079" name="Text Box 394744">
          <a:extLst>
            <a:ext uri="{FF2B5EF4-FFF2-40B4-BE49-F238E27FC236}">
              <a16:creationId xmlns="" xmlns:a16="http://schemas.microsoft.com/office/drawing/2014/main" id="{00000000-0008-0000-0000-000037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80" name="Text Box 394360">
          <a:extLst>
            <a:ext uri="{FF2B5EF4-FFF2-40B4-BE49-F238E27FC236}">
              <a16:creationId xmlns="" xmlns:a16="http://schemas.microsoft.com/office/drawing/2014/main" id="{00000000-0008-0000-0000-000038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81" name="Text Box 394744">
          <a:extLst>
            <a:ext uri="{FF2B5EF4-FFF2-40B4-BE49-F238E27FC236}">
              <a16:creationId xmlns="" xmlns:a16="http://schemas.microsoft.com/office/drawing/2014/main" id="{00000000-0008-0000-0000-000039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82" name="Text Box 394360">
          <a:extLst>
            <a:ext uri="{FF2B5EF4-FFF2-40B4-BE49-F238E27FC236}">
              <a16:creationId xmlns="" xmlns:a16="http://schemas.microsoft.com/office/drawing/2014/main" id="{00000000-0008-0000-0000-00003A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83" name="Text Box 394744">
          <a:extLst>
            <a:ext uri="{FF2B5EF4-FFF2-40B4-BE49-F238E27FC236}">
              <a16:creationId xmlns="" xmlns:a16="http://schemas.microsoft.com/office/drawing/2014/main" id="{00000000-0008-0000-0000-00003B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84" name="Text Box 394360">
          <a:extLst>
            <a:ext uri="{FF2B5EF4-FFF2-40B4-BE49-F238E27FC236}">
              <a16:creationId xmlns="" xmlns:a16="http://schemas.microsoft.com/office/drawing/2014/main" id="{00000000-0008-0000-0000-00003C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85" name="Text Box 394744">
          <a:extLst>
            <a:ext uri="{FF2B5EF4-FFF2-40B4-BE49-F238E27FC236}">
              <a16:creationId xmlns="" xmlns:a16="http://schemas.microsoft.com/office/drawing/2014/main" id="{00000000-0008-0000-0000-00003D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86" name="Text Box 394360">
          <a:extLst>
            <a:ext uri="{FF2B5EF4-FFF2-40B4-BE49-F238E27FC236}">
              <a16:creationId xmlns="" xmlns:a16="http://schemas.microsoft.com/office/drawing/2014/main" id="{00000000-0008-0000-0000-00003E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87" name="Text Box 394744">
          <a:extLst>
            <a:ext uri="{FF2B5EF4-FFF2-40B4-BE49-F238E27FC236}">
              <a16:creationId xmlns="" xmlns:a16="http://schemas.microsoft.com/office/drawing/2014/main" id="{00000000-0008-0000-0000-00003F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88" name="Text Box 394360">
          <a:extLst>
            <a:ext uri="{FF2B5EF4-FFF2-40B4-BE49-F238E27FC236}">
              <a16:creationId xmlns="" xmlns:a16="http://schemas.microsoft.com/office/drawing/2014/main" id="{00000000-0008-0000-0000-000040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89" name="Text Box 394744">
          <a:extLst>
            <a:ext uri="{FF2B5EF4-FFF2-40B4-BE49-F238E27FC236}">
              <a16:creationId xmlns="" xmlns:a16="http://schemas.microsoft.com/office/drawing/2014/main" id="{00000000-0008-0000-0000-000041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90" name="Text Box 394360">
          <a:extLst>
            <a:ext uri="{FF2B5EF4-FFF2-40B4-BE49-F238E27FC236}">
              <a16:creationId xmlns="" xmlns:a16="http://schemas.microsoft.com/office/drawing/2014/main" id="{00000000-0008-0000-0000-000042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91" name="Text Box 394744">
          <a:extLst>
            <a:ext uri="{FF2B5EF4-FFF2-40B4-BE49-F238E27FC236}">
              <a16:creationId xmlns="" xmlns:a16="http://schemas.microsoft.com/office/drawing/2014/main" id="{00000000-0008-0000-0000-000043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92" name="Text Box 394360">
          <a:extLst>
            <a:ext uri="{FF2B5EF4-FFF2-40B4-BE49-F238E27FC236}">
              <a16:creationId xmlns="" xmlns:a16="http://schemas.microsoft.com/office/drawing/2014/main" id="{00000000-0008-0000-0000-000044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93" name="Text Box 394744">
          <a:extLst>
            <a:ext uri="{FF2B5EF4-FFF2-40B4-BE49-F238E27FC236}">
              <a16:creationId xmlns="" xmlns:a16="http://schemas.microsoft.com/office/drawing/2014/main" id="{00000000-0008-0000-0000-000045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94" name="Text Box 394360">
          <a:extLst>
            <a:ext uri="{FF2B5EF4-FFF2-40B4-BE49-F238E27FC236}">
              <a16:creationId xmlns="" xmlns:a16="http://schemas.microsoft.com/office/drawing/2014/main" id="{00000000-0008-0000-0000-000046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95" name="Text Box 394744">
          <a:extLst>
            <a:ext uri="{FF2B5EF4-FFF2-40B4-BE49-F238E27FC236}">
              <a16:creationId xmlns="" xmlns:a16="http://schemas.microsoft.com/office/drawing/2014/main" id="{00000000-0008-0000-0000-000047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96" name="Text Box 394360">
          <a:extLst>
            <a:ext uri="{FF2B5EF4-FFF2-40B4-BE49-F238E27FC236}">
              <a16:creationId xmlns="" xmlns:a16="http://schemas.microsoft.com/office/drawing/2014/main" id="{00000000-0008-0000-0000-000048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097" name="Text Box 394744">
          <a:extLst>
            <a:ext uri="{FF2B5EF4-FFF2-40B4-BE49-F238E27FC236}">
              <a16:creationId xmlns="" xmlns:a16="http://schemas.microsoft.com/office/drawing/2014/main" id="{00000000-0008-0000-0000-000049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98" name="Text Box 394360">
          <a:extLst>
            <a:ext uri="{FF2B5EF4-FFF2-40B4-BE49-F238E27FC236}">
              <a16:creationId xmlns="" xmlns:a16="http://schemas.microsoft.com/office/drawing/2014/main" id="{00000000-0008-0000-0000-00004A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099" name="Text Box 394744">
          <a:extLst>
            <a:ext uri="{FF2B5EF4-FFF2-40B4-BE49-F238E27FC236}">
              <a16:creationId xmlns="" xmlns:a16="http://schemas.microsoft.com/office/drawing/2014/main" id="{00000000-0008-0000-0000-00004B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00" name="Text Box 394360">
          <a:extLst>
            <a:ext uri="{FF2B5EF4-FFF2-40B4-BE49-F238E27FC236}">
              <a16:creationId xmlns="" xmlns:a16="http://schemas.microsoft.com/office/drawing/2014/main" id="{00000000-0008-0000-0000-00004C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01" name="Text Box 394744">
          <a:extLst>
            <a:ext uri="{FF2B5EF4-FFF2-40B4-BE49-F238E27FC236}">
              <a16:creationId xmlns="" xmlns:a16="http://schemas.microsoft.com/office/drawing/2014/main" id="{00000000-0008-0000-0000-00004D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02" name="Text Box 394360">
          <a:extLst>
            <a:ext uri="{FF2B5EF4-FFF2-40B4-BE49-F238E27FC236}">
              <a16:creationId xmlns="" xmlns:a16="http://schemas.microsoft.com/office/drawing/2014/main" id="{00000000-0008-0000-0000-00004E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03" name="Text Box 394744">
          <a:extLst>
            <a:ext uri="{FF2B5EF4-FFF2-40B4-BE49-F238E27FC236}">
              <a16:creationId xmlns="" xmlns:a16="http://schemas.microsoft.com/office/drawing/2014/main" id="{00000000-0008-0000-0000-00004F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04" name="Text Box 394360">
          <a:extLst>
            <a:ext uri="{FF2B5EF4-FFF2-40B4-BE49-F238E27FC236}">
              <a16:creationId xmlns="" xmlns:a16="http://schemas.microsoft.com/office/drawing/2014/main" id="{00000000-0008-0000-0000-000050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05" name="Text Box 394744">
          <a:extLst>
            <a:ext uri="{FF2B5EF4-FFF2-40B4-BE49-F238E27FC236}">
              <a16:creationId xmlns="" xmlns:a16="http://schemas.microsoft.com/office/drawing/2014/main" id="{00000000-0008-0000-0000-000051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06" name="Text Box 394360">
          <a:extLst>
            <a:ext uri="{FF2B5EF4-FFF2-40B4-BE49-F238E27FC236}">
              <a16:creationId xmlns="" xmlns:a16="http://schemas.microsoft.com/office/drawing/2014/main" id="{00000000-0008-0000-0000-000052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07" name="Text Box 394744">
          <a:extLst>
            <a:ext uri="{FF2B5EF4-FFF2-40B4-BE49-F238E27FC236}">
              <a16:creationId xmlns="" xmlns:a16="http://schemas.microsoft.com/office/drawing/2014/main" id="{00000000-0008-0000-0000-000053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08" name="Text Box 394360">
          <a:extLst>
            <a:ext uri="{FF2B5EF4-FFF2-40B4-BE49-F238E27FC236}">
              <a16:creationId xmlns="" xmlns:a16="http://schemas.microsoft.com/office/drawing/2014/main" id="{00000000-0008-0000-0000-000054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09" name="Text Box 394744">
          <a:extLst>
            <a:ext uri="{FF2B5EF4-FFF2-40B4-BE49-F238E27FC236}">
              <a16:creationId xmlns="" xmlns:a16="http://schemas.microsoft.com/office/drawing/2014/main" id="{00000000-0008-0000-0000-000055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10" name="Text Box 394360">
          <a:extLst>
            <a:ext uri="{FF2B5EF4-FFF2-40B4-BE49-F238E27FC236}">
              <a16:creationId xmlns="" xmlns:a16="http://schemas.microsoft.com/office/drawing/2014/main" id="{00000000-0008-0000-0000-000056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11" name="Text Box 394744">
          <a:extLst>
            <a:ext uri="{FF2B5EF4-FFF2-40B4-BE49-F238E27FC236}">
              <a16:creationId xmlns="" xmlns:a16="http://schemas.microsoft.com/office/drawing/2014/main" id="{00000000-0008-0000-0000-000057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12" name="Text Box 394360">
          <a:extLst>
            <a:ext uri="{FF2B5EF4-FFF2-40B4-BE49-F238E27FC236}">
              <a16:creationId xmlns="" xmlns:a16="http://schemas.microsoft.com/office/drawing/2014/main" id="{00000000-0008-0000-0000-000058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13" name="Text Box 394744">
          <a:extLst>
            <a:ext uri="{FF2B5EF4-FFF2-40B4-BE49-F238E27FC236}">
              <a16:creationId xmlns="" xmlns:a16="http://schemas.microsoft.com/office/drawing/2014/main" id="{00000000-0008-0000-0000-000059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14" name="Text Box 394360">
          <a:extLst>
            <a:ext uri="{FF2B5EF4-FFF2-40B4-BE49-F238E27FC236}">
              <a16:creationId xmlns="" xmlns:a16="http://schemas.microsoft.com/office/drawing/2014/main" id="{00000000-0008-0000-0000-00005A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15" name="Text Box 394744">
          <a:extLst>
            <a:ext uri="{FF2B5EF4-FFF2-40B4-BE49-F238E27FC236}">
              <a16:creationId xmlns="" xmlns:a16="http://schemas.microsoft.com/office/drawing/2014/main" id="{00000000-0008-0000-0000-00005B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16" name="Text Box 394360">
          <a:extLst>
            <a:ext uri="{FF2B5EF4-FFF2-40B4-BE49-F238E27FC236}">
              <a16:creationId xmlns="" xmlns:a16="http://schemas.microsoft.com/office/drawing/2014/main" id="{00000000-0008-0000-0000-00005C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17" name="Text Box 394744">
          <a:extLst>
            <a:ext uri="{FF2B5EF4-FFF2-40B4-BE49-F238E27FC236}">
              <a16:creationId xmlns="" xmlns:a16="http://schemas.microsoft.com/office/drawing/2014/main" id="{00000000-0008-0000-0000-00005D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18" name="Text Box 394360">
          <a:extLst>
            <a:ext uri="{FF2B5EF4-FFF2-40B4-BE49-F238E27FC236}">
              <a16:creationId xmlns="" xmlns:a16="http://schemas.microsoft.com/office/drawing/2014/main" id="{00000000-0008-0000-0000-00005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19" name="Text Box 394744">
          <a:extLst>
            <a:ext uri="{FF2B5EF4-FFF2-40B4-BE49-F238E27FC236}">
              <a16:creationId xmlns="" xmlns:a16="http://schemas.microsoft.com/office/drawing/2014/main" id="{00000000-0008-0000-0000-00005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20" name="Text Box 394360">
          <a:extLst>
            <a:ext uri="{FF2B5EF4-FFF2-40B4-BE49-F238E27FC236}">
              <a16:creationId xmlns="" xmlns:a16="http://schemas.microsoft.com/office/drawing/2014/main" id="{00000000-0008-0000-0000-000060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21" name="Text Box 394744">
          <a:extLst>
            <a:ext uri="{FF2B5EF4-FFF2-40B4-BE49-F238E27FC236}">
              <a16:creationId xmlns="" xmlns:a16="http://schemas.microsoft.com/office/drawing/2014/main" id="{00000000-0008-0000-0000-000061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22" name="Text Box 394360">
          <a:extLst>
            <a:ext uri="{FF2B5EF4-FFF2-40B4-BE49-F238E27FC236}">
              <a16:creationId xmlns="" xmlns:a16="http://schemas.microsoft.com/office/drawing/2014/main" id="{00000000-0008-0000-0000-000062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23" name="Text Box 394744">
          <a:extLst>
            <a:ext uri="{FF2B5EF4-FFF2-40B4-BE49-F238E27FC236}">
              <a16:creationId xmlns="" xmlns:a16="http://schemas.microsoft.com/office/drawing/2014/main" id="{00000000-0008-0000-0000-000063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24" name="Text Box 394360">
          <a:extLst>
            <a:ext uri="{FF2B5EF4-FFF2-40B4-BE49-F238E27FC236}">
              <a16:creationId xmlns="" xmlns:a16="http://schemas.microsoft.com/office/drawing/2014/main" id="{00000000-0008-0000-0000-000064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25" name="Text Box 394744">
          <a:extLst>
            <a:ext uri="{FF2B5EF4-FFF2-40B4-BE49-F238E27FC236}">
              <a16:creationId xmlns="" xmlns:a16="http://schemas.microsoft.com/office/drawing/2014/main" id="{00000000-0008-0000-0000-000065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26" name="Text Box 394360">
          <a:extLst>
            <a:ext uri="{FF2B5EF4-FFF2-40B4-BE49-F238E27FC236}">
              <a16:creationId xmlns="" xmlns:a16="http://schemas.microsoft.com/office/drawing/2014/main" id="{00000000-0008-0000-0000-000066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27" name="Text Box 394744">
          <a:extLst>
            <a:ext uri="{FF2B5EF4-FFF2-40B4-BE49-F238E27FC236}">
              <a16:creationId xmlns="" xmlns:a16="http://schemas.microsoft.com/office/drawing/2014/main" id="{00000000-0008-0000-0000-000067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28" name="Text Box 394360">
          <a:extLst>
            <a:ext uri="{FF2B5EF4-FFF2-40B4-BE49-F238E27FC236}">
              <a16:creationId xmlns="" xmlns:a16="http://schemas.microsoft.com/office/drawing/2014/main" id="{00000000-0008-0000-0000-000068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29" name="Text Box 394744">
          <a:extLst>
            <a:ext uri="{FF2B5EF4-FFF2-40B4-BE49-F238E27FC236}">
              <a16:creationId xmlns="" xmlns:a16="http://schemas.microsoft.com/office/drawing/2014/main" id="{00000000-0008-0000-0000-000069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30" name="Text Box 394360">
          <a:extLst>
            <a:ext uri="{FF2B5EF4-FFF2-40B4-BE49-F238E27FC236}">
              <a16:creationId xmlns="" xmlns:a16="http://schemas.microsoft.com/office/drawing/2014/main" id="{00000000-0008-0000-0000-00006A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31" name="Text Box 394744">
          <a:extLst>
            <a:ext uri="{FF2B5EF4-FFF2-40B4-BE49-F238E27FC236}">
              <a16:creationId xmlns="" xmlns:a16="http://schemas.microsoft.com/office/drawing/2014/main" id="{00000000-0008-0000-0000-00006B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32" name="Text Box 394360">
          <a:extLst>
            <a:ext uri="{FF2B5EF4-FFF2-40B4-BE49-F238E27FC236}">
              <a16:creationId xmlns="" xmlns:a16="http://schemas.microsoft.com/office/drawing/2014/main" id="{00000000-0008-0000-0000-00006C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33" name="Text Box 394744">
          <a:extLst>
            <a:ext uri="{FF2B5EF4-FFF2-40B4-BE49-F238E27FC236}">
              <a16:creationId xmlns="" xmlns:a16="http://schemas.microsoft.com/office/drawing/2014/main" id="{00000000-0008-0000-0000-00006D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34" name="Text Box 394360">
          <a:extLst>
            <a:ext uri="{FF2B5EF4-FFF2-40B4-BE49-F238E27FC236}">
              <a16:creationId xmlns="" xmlns:a16="http://schemas.microsoft.com/office/drawing/2014/main" id="{00000000-0008-0000-0000-00006E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35" name="Text Box 394744">
          <a:extLst>
            <a:ext uri="{FF2B5EF4-FFF2-40B4-BE49-F238E27FC236}">
              <a16:creationId xmlns="" xmlns:a16="http://schemas.microsoft.com/office/drawing/2014/main" id="{00000000-0008-0000-0000-00006F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36" name="Text Box 394360">
          <a:extLst>
            <a:ext uri="{FF2B5EF4-FFF2-40B4-BE49-F238E27FC236}">
              <a16:creationId xmlns="" xmlns:a16="http://schemas.microsoft.com/office/drawing/2014/main" id="{00000000-0008-0000-0000-000070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37" name="Text Box 394744">
          <a:extLst>
            <a:ext uri="{FF2B5EF4-FFF2-40B4-BE49-F238E27FC236}">
              <a16:creationId xmlns="" xmlns:a16="http://schemas.microsoft.com/office/drawing/2014/main" id="{00000000-0008-0000-0000-000071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38" name="Text Box 394360">
          <a:extLst>
            <a:ext uri="{FF2B5EF4-FFF2-40B4-BE49-F238E27FC236}">
              <a16:creationId xmlns="" xmlns:a16="http://schemas.microsoft.com/office/drawing/2014/main" id="{00000000-0008-0000-0000-000072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39" name="Text Box 394744">
          <a:extLst>
            <a:ext uri="{FF2B5EF4-FFF2-40B4-BE49-F238E27FC236}">
              <a16:creationId xmlns="" xmlns:a16="http://schemas.microsoft.com/office/drawing/2014/main" id="{00000000-0008-0000-0000-000073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40" name="Text Box 394360">
          <a:extLst>
            <a:ext uri="{FF2B5EF4-FFF2-40B4-BE49-F238E27FC236}">
              <a16:creationId xmlns="" xmlns:a16="http://schemas.microsoft.com/office/drawing/2014/main" id="{00000000-0008-0000-0000-000074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41" name="Text Box 394744">
          <a:extLst>
            <a:ext uri="{FF2B5EF4-FFF2-40B4-BE49-F238E27FC236}">
              <a16:creationId xmlns="" xmlns:a16="http://schemas.microsoft.com/office/drawing/2014/main" id="{00000000-0008-0000-0000-000075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42" name="Text Box 394360">
          <a:extLst>
            <a:ext uri="{FF2B5EF4-FFF2-40B4-BE49-F238E27FC236}">
              <a16:creationId xmlns="" xmlns:a16="http://schemas.microsoft.com/office/drawing/2014/main" id="{00000000-0008-0000-0000-000076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43" name="Text Box 394744">
          <a:extLst>
            <a:ext uri="{FF2B5EF4-FFF2-40B4-BE49-F238E27FC236}">
              <a16:creationId xmlns="" xmlns:a16="http://schemas.microsoft.com/office/drawing/2014/main" id="{00000000-0008-0000-0000-000077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44" name="Text Box 394360">
          <a:extLst>
            <a:ext uri="{FF2B5EF4-FFF2-40B4-BE49-F238E27FC236}">
              <a16:creationId xmlns="" xmlns:a16="http://schemas.microsoft.com/office/drawing/2014/main" id="{00000000-0008-0000-0000-000078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45" name="Text Box 394744">
          <a:extLst>
            <a:ext uri="{FF2B5EF4-FFF2-40B4-BE49-F238E27FC236}">
              <a16:creationId xmlns="" xmlns:a16="http://schemas.microsoft.com/office/drawing/2014/main" id="{00000000-0008-0000-0000-000079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46" name="Text Box 394360">
          <a:extLst>
            <a:ext uri="{FF2B5EF4-FFF2-40B4-BE49-F238E27FC236}">
              <a16:creationId xmlns="" xmlns:a16="http://schemas.microsoft.com/office/drawing/2014/main" id="{00000000-0008-0000-0000-00007A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47" name="Text Box 394744">
          <a:extLst>
            <a:ext uri="{FF2B5EF4-FFF2-40B4-BE49-F238E27FC236}">
              <a16:creationId xmlns="" xmlns:a16="http://schemas.microsoft.com/office/drawing/2014/main" id="{00000000-0008-0000-0000-00007B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48" name="Text Box 394360">
          <a:extLst>
            <a:ext uri="{FF2B5EF4-FFF2-40B4-BE49-F238E27FC236}">
              <a16:creationId xmlns="" xmlns:a16="http://schemas.microsoft.com/office/drawing/2014/main" id="{00000000-0008-0000-0000-00007C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49" name="Text Box 394744">
          <a:extLst>
            <a:ext uri="{FF2B5EF4-FFF2-40B4-BE49-F238E27FC236}">
              <a16:creationId xmlns="" xmlns:a16="http://schemas.microsoft.com/office/drawing/2014/main" id="{00000000-0008-0000-0000-00007D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50" name="Text Box 394360">
          <a:extLst>
            <a:ext uri="{FF2B5EF4-FFF2-40B4-BE49-F238E27FC236}">
              <a16:creationId xmlns="" xmlns:a16="http://schemas.microsoft.com/office/drawing/2014/main" id="{00000000-0008-0000-0000-00007E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51" name="Text Box 394744">
          <a:extLst>
            <a:ext uri="{FF2B5EF4-FFF2-40B4-BE49-F238E27FC236}">
              <a16:creationId xmlns="" xmlns:a16="http://schemas.microsoft.com/office/drawing/2014/main" id="{00000000-0008-0000-0000-00007F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52"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53"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54"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55"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56"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57"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58"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59"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60"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61"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62"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63"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64"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65"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66"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67"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68"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69"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70"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71"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72"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73"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74"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75"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176"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177"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178"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179"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180"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181"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82"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83"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84"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85"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86"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87"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88"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89"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90"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91"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92"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193"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94"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95"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96"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97"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98"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199"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00"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01"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02"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03"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04"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05"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06"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07"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08"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09"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10"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11"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12"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13"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14"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15"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16"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17"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18"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19"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20"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21"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22"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23"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24"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25"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26"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27"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28"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29"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30"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31"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32"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33"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34"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35"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36"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37"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38"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39"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40"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41"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42"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43"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44"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45"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46"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47"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48"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49"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50"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51"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52"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53"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54" name="Text Box 394744">
          <a:extLst>
            <a:ext uri="{FF2B5EF4-FFF2-40B4-BE49-F238E27FC236}">
              <a16:creationId xmlns="" xmlns:a16="http://schemas.microsoft.com/office/drawing/2014/main" id="{00000000-0008-0000-0000-0000E6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55" name="Text Box 394360">
          <a:extLst>
            <a:ext uri="{FF2B5EF4-FFF2-40B4-BE49-F238E27FC236}">
              <a16:creationId xmlns="" xmlns:a16="http://schemas.microsoft.com/office/drawing/2014/main" id="{00000000-0008-0000-0000-0000E7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56" name="Text Box 394744">
          <a:extLst>
            <a:ext uri="{FF2B5EF4-FFF2-40B4-BE49-F238E27FC236}">
              <a16:creationId xmlns="" xmlns:a16="http://schemas.microsoft.com/office/drawing/2014/main" id="{00000000-0008-0000-0000-0000E8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57" name="Text Box 394360">
          <a:extLst>
            <a:ext uri="{FF2B5EF4-FFF2-40B4-BE49-F238E27FC236}">
              <a16:creationId xmlns="" xmlns:a16="http://schemas.microsoft.com/office/drawing/2014/main" id="{00000000-0008-0000-0000-0000E9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58" name="Text Box 394744">
          <a:extLst>
            <a:ext uri="{FF2B5EF4-FFF2-40B4-BE49-F238E27FC236}">
              <a16:creationId xmlns="" xmlns:a16="http://schemas.microsoft.com/office/drawing/2014/main" id="{00000000-0008-0000-0000-0000EA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59" name="Text Box 394360">
          <a:extLst>
            <a:ext uri="{FF2B5EF4-FFF2-40B4-BE49-F238E27FC236}">
              <a16:creationId xmlns="" xmlns:a16="http://schemas.microsoft.com/office/drawing/2014/main" id="{00000000-0008-0000-0000-0000EB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60" name="Text Box 394744">
          <a:extLst>
            <a:ext uri="{FF2B5EF4-FFF2-40B4-BE49-F238E27FC236}">
              <a16:creationId xmlns="" xmlns:a16="http://schemas.microsoft.com/office/drawing/2014/main" id="{00000000-0008-0000-0000-0000EC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61" name="Text Box 394360">
          <a:extLst>
            <a:ext uri="{FF2B5EF4-FFF2-40B4-BE49-F238E27FC236}">
              <a16:creationId xmlns="" xmlns:a16="http://schemas.microsoft.com/office/drawing/2014/main" id="{00000000-0008-0000-0000-0000ED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62" name="Text Box 394744">
          <a:extLst>
            <a:ext uri="{FF2B5EF4-FFF2-40B4-BE49-F238E27FC236}">
              <a16:creationId xmlns="" xmlns:a16="http://schemas.microsoft.com/office/drawing/2014/main" id="{00000000-0008-0000-0000-0000EE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63" name="Text Box 394360">
          <a:extLst>
            <a:ext uri="{FF2B5EF4-FFF2-40B4-BE49-F238E27FC236}">
              <a16:creationId xmlns="" xmlns:a16="http://schemas.microsoft.com/office/drawing/2014/main" id="{00000000-0008-0000-0000-0000EF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64" name="Text Box 394744">
          <a:extLst>
            <a:ext uri="{FF2B5EF4-FFF2-40B4-BE49-F238E27FC236}">
              <a16:creationId xmlns="" xmlns:a16="http://schemas.microsoft.com/office/drawing/2014/main" id="{00000000-0008-0000-0000-0000F0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65" name="Text Box 394360">
          <a:extLst>
            <a:ext uri="{FF2B5EF4-FFF2-40B4-BE49-F238E27FC236}">
              <a16:creationId xmlns="" xmlns:a16="http://schemas.microsoft.com/office/drawing/2014/main" id="{00000000-0008-0000-0000-0000F1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66" name="Text Box 394744">
          <a:extLst>
            <a:ext uri="{FF2B5EF4-FFF2-40B4-BE49-F238E27FC236}">
              <a16:creationId xmlns="" xmlns:a16="http://schemas.microsoft.com/office/drawing/2014/main" id="{00000000-0008-0000-0000-0000F2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67" name="Text Box 394360">
          <a:extLst>
            <a:ext uri="{FF2B5EF4-FFF2-40B4-BE49-F238E27FC236}">
              <a16:creationId xmlns="" xmlns:a16="http://schemas.microsoft.com/office/drawing/2014/main" id="{00000000-0008-0000-0000-0000F3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68" name="Text Box 394744">
          <a:extLst>
            <a:ext uri="{FF2B5EF4-FFF2-40B4-BE49-F238E27FC236}">
              <a16:creationId xmlns="" xmlns:a16="http://schemas.microsoft.com/office/drawing/2014/main" id="{00000000-0008-0000-0000-0000F4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69" name="Text Box 394360">
          <a:extLst>
            <a:ext uri="{FF2B5EF4-FFF2-40B4-BE49-F238E27FC236}">
              <a16:creationId xmlns="" xmlns:a16="http://schemas.microsoft.com/office/drawing/2014/main" id="{00000000-0008-0000-0000-0000F5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70" name="Text Box 394744">
          <a:extLst>
            <a:ext uri="{FF2B5EF4-FFF2-40B4-BE49-F238E27FC236}">
              <a16:creationId xmlns="" xmlns:a16="http://schemas.microsoft.com/office/drawing/2014/main" id="{00000000-0008-0000-0000-0000F6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71" name="Text Box 394360">
          <a:extLst>
            <a:ext uri="{FF2B5EF4-FFF2-40B4-BE49-F238E27FC236}">
              <a16:creationId xmlns="" xmlns:a16="http://schemas.microsoft.com/office/drawing/2014/main" id="{00000000-0008-0000-0000-0000F7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72" name="Text Box 394744">
          <a:extLst>
            <a:ext uri="{FF2B5EF4-FFF2-40B4-BE49-F238E27FC236}">
              <a16:creationId xmlns="" xmlns:a16="http://schemas.microsoft.com/office/drawing/2014/main" id="{00000000-0008-0000-0000-0000F8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73" name="Text Box 394360">
          <a:extLst>
            <a:ext uri="{FF2B5EF4-FFF2-40B4-BE49-F238E27FC236}">
              <a16:creationId xmlns="" xmlns:a16="http://schemas.microsoft.com/office/drawing/2014/main" id="{00000000-0008-0000-0000-0000F9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74" name="Text Box 394744">
          <a:extLst>
            <a:ext uri="{FF2B5EF4-FFF2-40B4-BE49-F238E27FC236}">
              <a16:creationId xmlns="" xmlns:a16="http://schemas.microsoft.com/office/drawing/2014/main" id="{00000000-0008-0000-0000-0000FA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75" name="Text Box 394360">
          <a:extLst>
            <a:ext uri="{FF2B5EF4-FFF2-40B4-BE49-F238E27FC236}">
              <a16:creationId xmlns="" xmlns:a16="http://schemas.microsoft.com/office/drawing/2014/main" id="{00000000-0008-0000-0000-0000FB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76" name="Text Box 394744">
          <a:extLst>
            <a:ext uri="{FF2B5EF4-FFF2-40B4-BE49-F238E27FC236}">
              <a16:creationId xmlns="" xmlns:a16="http://schemas.microsoft.com/office/drawing/2014/main" id="{00000000-0008-0000-0000-0000FC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77"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78"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79"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80"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81"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82"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83"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84"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85"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86"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87"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88"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89"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90"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91"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92"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93"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294"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95"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96"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97"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98"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299"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00"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01"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02"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03"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04"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05"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06"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07"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08"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09"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10"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11"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12"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13"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14"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15"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16"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17"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18"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19"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20"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21"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22"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23"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24"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25"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26"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27"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28"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29"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30"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31"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32"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33"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34"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35"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36"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37"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38"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39"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40"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41"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42"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43"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44"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45"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46"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47"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48"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49"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50"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51"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52"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53"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54"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55"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56"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57"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58"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59"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60"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61"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62"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63"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64"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65"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66"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67"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68"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69"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70"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71"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72"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373"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374"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375"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376"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377"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378"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79"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80"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81"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82"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83"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84"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85"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86"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87"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88"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89"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90"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91"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92"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93"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94"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95"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396"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97"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98"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399"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00"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01"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02"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03"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04"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05"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06"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07"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08"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09"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10"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11"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12"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13"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14"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15"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16"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17"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18"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19"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20"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21"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22"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23"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24"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25"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26"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27"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28"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29"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30"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31"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32"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33"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34"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35"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36"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37"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38"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39"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40"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41"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42"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43"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44"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45"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46"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47"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48"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49"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50"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51"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52"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53"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54"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55"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56"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57"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58"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59"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60"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61"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62"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63"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64"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65"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66"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67"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68"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69"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70"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71"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72"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73"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74"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475"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476"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477"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478"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479"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0"/>
    <xdr:sp macro="" textlink="">
      <xdr:nvSpPr>
        <xdr:cNvPr id="10480"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922020" y="407746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81"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82"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83"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84"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85"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86"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87"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88"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89"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90"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91"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92"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93"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94"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95"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96"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97"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498"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499"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00"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01"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02"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03"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04"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05"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06"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07"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08"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09"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10"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11"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12"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13"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14"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15"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16"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17"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18"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19"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20"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21"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22"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23"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24"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25"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26"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27"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28"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29"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30"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31"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32"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33"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34"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35"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36"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37"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38"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39"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40"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41"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42"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43"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44"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45"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46"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47"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48"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49"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50"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51"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52"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53"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54"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55"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56"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57"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58"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59"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60"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61"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62"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63"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64"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65"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66"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67"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68"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69"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2326"/>
    <xdr:sp macro="" textlink="">
      <xdr:nvSpPr>
        <xdr:cNvPr id="10570"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922020" y="407746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71"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72"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73"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74"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75"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126</xdr:row>
      <xdr:rowOff>0</xdr:rowOff>
    </xdr:from>
    <xdr:ext cx="57150" cy="81461"/>
    <xdr:sp macro="" textlink="">
      <xdr:nvSpPr>
        <xdr:cNvPr id="10576"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922020" y="407746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577"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578"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579"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580"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581"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582"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583"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584"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585"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586"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587"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588"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589"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590"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591"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592"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593"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594"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595"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596"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597"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598"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599"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00"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01"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02"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03"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04"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05"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06"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07"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08"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09"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10"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11"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12"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13"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14"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15"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16"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17"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18"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19"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20"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21"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22"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23"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24"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25"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26"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27"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28"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29"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30"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31"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32"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33"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34"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35"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36"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37"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38"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39"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40"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41"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42"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43"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44"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45"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46"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47"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48"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49"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50"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51"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52"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53"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54"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655" name="Text Box 394360">
          <a:extLst>
            <a:ext uri="{FF2B5EF4-FFF2-40B4-BE49-F238E27FC236}">
              <a16:creationId xmlns="" xmlns:a16="http://schemas.microsoft.com/office/drawing/2014/main" id="{00000000-0008-0000-0000-000032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656" name="Text Box 394744">
          <a:extLst>
            <a:ext uri="{FF2B5EF4-FFF2-40B4-BE49-F238E27FC236}">
              <a16:creationId xmlns="" xmlns:a16="http://schemas.microsoft.com/office/drawing/2014/main" id="{00000000-0008-0000-0000-000033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657" name="Text Box 394360">
          <a:extLst>
            <a:ext uri="{FF2B5EF4-FFF2-40B4-BE49-F238E27FC236}">
              <a16:creationId xmlns="" xmlns:a16="http://schemas.microsoft.com/office/drawing/2014/main" id="{00000000-0008-0000-0000-000034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658" name="Text Box 394744">
          <a:extLst>
            <a:ext uri="{FF2B5EF4-FFF2-40B4-BE49-F238E27FC236}">
              <a16:creationId xmlns="" xmlns:a16="http://schemas.microsoft.com/office/drawing/2014/main" id="{00000000-0008-0000-0000-000035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659" name="Text Box 394360">
          <a:extLst>
            <a:ext uri="{FF2B5EF4-FFF2-40B4-BE49-F238E27FC236}">
              <a16:creationId xmlns="" xmlns:a16="http://schemas.microsoft.com/office/drawing/2014/main" id="{00000000-0008-0000-0000-000036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660" name="Text Box 394744">
          <a:extLst>
            <a:ext uri="{FF2B5EF4-FFF2-40B4-BE49-F238E27FC236}">
              <a16:creationId xmlns="" xmlns:a16="http://schemas.microsoft.com/office/drawing/2014/main" id="{00000000-0008-0000-0000-000037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61" name="Text Box 394360">
          <a:extLst>
            <a:ext uri="{FF2B5EF4-FFF2-40B4-BE49-F238E27FC236}">
              <a16:creationId xmlns="" xmlns:a16="http://schemas.microsoft.com/office/drawing/2014/main" id="{00000000-0008-0000-0000-000038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62" name="Text Box 394744">
          <a:extLst>
            <a:ext uri="{FF2B5EF4-FFF2-40B4-BE49-F238E27FC236}">
              <a16:creationId xmlns="" xmlns:a16="http://schemas.microsoft.com/office/drawing/2014/main" id="{00000000-0008-0000-0000-000039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63" name="Text Box 394360">
          <a:extLst>
            <a:ext uri="{FF2B5EF4-FFF2-40B4-BE49-F238E27FC236}">
              <a16:creationId xmlns="" xmlns:a16="http://schemas.microsoft.com/office/drawing/2014/main" id="{00000000-0008-0000-0000-00003A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64" name="Text Box 394744">
          <a:extLst>
            <a:ext uri="{FF2B5EF4-FFF2-40B4-BE49-F238E27FC236}">
              <a16:creationId xmlns="" xmlns:a16="http://schemas.microsoft.com/office/drawing/2014/main" id="{00000000-0008-0000-0000-00003B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65" name="Text Box 394360">
          <a:extLst>
            <a:ext uri="{FF2B5EF4-FFF2-40B4-BE49-F238E27FC236}">
              <a16:creationId xmlns="" xmlns:a16="http://schemas.microsoft.com/office/drawing/2014/main" id="{00000000-0008-0000-0000-00003C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66" name="Text Box 394744">
          <a:extLst>
            <a:ext uri="{FF2B5EF4-FFF2-40B4-BE49-F238E27FC236}">
              <a16:creationId xmlns="" xmlns:a16="http://schemas.microsoft.com/office/drawing/2014/main" id="{00000000-0008-0000-0000-00003D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67" name="Text Box 394360">
          <a:extLst>
            <a:ext uri="{FF2B5EF4-FFF2-40B4-BE49-F238E27FC236}">
              <a16:creationId xmlns="" xmlns:a16="http://schemas.microsoft.com/office/drawing/2014/main" id="{00000000-0008-0000-0000-00003E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68" name="Text Box 394744">
          <a:extLst>
            <a:ext uri="{FF2B5EF4-FFF2-40B4-BE49-F238E27FC236}">
              <a16:creationId xmlns="" xmlns:a16="http://schemas.microsoft.com/office/drawing/2014/main" id="{00000000-0008-0000-0000-00003F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69" name="Text Box 394360">
          <a:extLst>
            <a:ext uri="{FF2B5EF4-FFF2-40B4-BE49-F238E27FC236}">
              <a16:creationId xmlns="" xmlns:a16="http://schemas.microsoft.com/office/drawing/2014/main" id="{00000000-0008-0000-0000-000040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70" name="Text Box 394744">
          <a:extLst>
            <a:ext uri="{FF2B5EF4-FFF2-40B4-BE49-F238E27FC236}">
              <a16:creationId xmlns="" xmlns:a16="http://schemas.microsoft.com/office/drawing/2014/main" id="{00000000-0008-0000-0000-000041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71" name="Text Box 394360">
          <a:extLst>
            <a:ext uri="{FF2B5EF4-FFF2-40B4-BE49-F238E27FC236}">
              <a16:creationId xmlns="" xmlns:a16="http://schemas.microsoft.com/office/drawing/2014/main" id="{00000000-0008-0000-0000-000042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72" name="Text Box 394744">
          <a:extLst>
            <a:ext uri="{FF2B5EF4-FFF2-40B4-BE49-F238E27FC236}">
              <a16:creationId xmlns="" xmlns:a16="http://schemas.microsoft.com/office/drawing/2014/main" id="{00000000-0008-0000-0000-000043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73" name="Text Box 394360">
          <a:extLst>
            <a:ext uri="{FF2B5EF4-FFF2-40B4-BE49-F238E27FC236}">
              <a16:creationId xmlns="" xmlns:a16="http://schemas.microsoft.com/office/drawing/2014/main" id="{00000000-0008-0000-0000-000044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74" name="Text Box 394744">
          <a:extLst>
            <a:ext uri="{FF2B5EF4-FFF2-40B4-BE49-F238E27FC236}">
              <a16:creationId xmlns="" xmlns:a16="http://schemas.microsoft.com/office/drawing/2014/main" id="{00000000-0008-0000-0000-000045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75" name="Text Box 394360">
          <a:extLst>
            <a:ext uri="{FF2B5EF4-FFF2-40B4-BE49-F238E27FC236}">
              <a16:creationId xmlns="" xmlns:a16="http://schemas.microsoft.com/office/drawing/2014/main" id="{00000000-0008-0000-0000-000046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76" name="Text Box 394744">
          <a:extLst>
            <a:ext uri="{FF2B5EF4-FFF2-40B4-BE49-F238E27FC236}">
              <a16:creationId xmlns="" xmlns:a16="http://schemas.microsoft.com/office/drawing/2014/main" id="{00000000-0008-0000-0000-000047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77" name="Text Box 394360">
          <a:extLst>
            <a:ext uri="{FF2B5EF4-FFF2-40B4-BE49-F238E27FC236}">
              <a16:creationId xmlns="" xmlns:a16="http://schemas.microsoft.com/office/drawing/2014/main" id="{00000000-0008-0000-0000-000048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78" name="Text Box 394744">
          <a:extLst>
            <a:ext uri="{FF2B5EF4-FFF2-40B4-BE49-F238E27FC236}">
              <a16:creationId xmlns="" xmlns:a16="http://schemas.microsoft.com/office/drawing/2014/main" id="{00000000-0008-0000-0000-000049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79" name="Text Box 394360">
          <a:extLst>
            <a:ext uri="{FF2B5EF4-FFF2-40B4-BE49-F238E27FC236}">
              <a16:creationId xmlns="" xmlns:a16="http://schemas.microsoft.com/office/drawing/2014/main" id="{00000000-0008-0000-0000-00004A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80" name="Text Box 394744">
          <a:extLst>
            <a:ext uri="{FF2B5EF4-FFF2-40B4-BE49-F238E27FC236}">
              <a16:creationId xmlns="" xmlns:a16="http://schemas.microsoft.com/office/drawing/2014/main" id="{00000000-0008-0000-0000-00004B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81" name="Text Box 394360">
          <a:extLst>
            <a:ext uri="{FF2B5EF4-FFF2-40B4-BE49-F238E27FC236}">
              <a16:creationId xmlns="" xmlns:a16="http://schemas.microsoft.com/office/drawing/2014/main" id="{00000000-0008-0000-0000-00004C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82" name="Text Box 394744">
          <a:extLst>
            <a:ext uri="{FF2B5EF4-FFF2-40B4-BE49-F238E27FC236}">
              <a16:creationId xmlns="" xmlns:a16="http://schemas.microsoft.com/office/drawing/2014/main" id="{00000000-0008-0000-0000-00004D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83" name="Text Box 394360">
          <a:extLst>
            <a:ext uri="{FF2B5EF4-FFF2-40B4-BE49-F238E27FC236}">
              <a16:creationId xmlns="" xmlns:a16="http://schemas.microsoft.com/office/drawing/2014/main" id="{00000000-0008-0000-0000-00004E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84" name="Text Box 394744">
          <a:extLst>
            <a:ext uri="{FF2B5EF4-FFF2-40B4-BE49-F238E27FC236}">
              <a16:creationId xmlns="" xmlns:a16="http://schemas.microsoft.com/office/drawing/2014/main" id="{00000000-0008-0000-0000-00004F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85" name="Text Box 394360">
          <a:extLst>
            <a:ext uri="{FF2B5EF4-FFF2-40B4-BE49-F238E27FC236}">
              <a16:creationId xmlns="" xmlns:a16="http://schemas.microsoft.com/office/drawing/2014/main" id="{00000000-0008-0000-0000-000050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86" name="Text Box 394744">
          <a:extLst>
            <a:ext uri="{FF2B5EF4-FFF2-40B4-BE49-F238E27FC236}">
              <a16:creationId xmlns="" xmlns:a16="http://schemas.microsoft.com/office/drawing/2014/main" id="{00000000-0008-0000-0000-000051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87" name="Text Box 394360">
          <a:extLst>
            <a:ext uri="{FF2B5EF4-FFF2-40B4-BE49-F238E27FC236}">
              <a16:creationId xmlns="" xmlns:a16="http://schemas.microsoft.com/office/drawing/2014/main" id="{00000000-0008-0000-0000-000052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88" name="Text Box 394744">
          <a:extLst>
            <a:ext uri="{FF2B5EF4-FFF2-40B4-BE49-F238E27FC236}">
              <a16:creationId xmlns="" xmlns:a16="http://schemas.microsoft.com/office/drawing/2014/main" id="{00000000-0008-0000-0000-000053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89" name="Text Box 394360">
          <a:extLst>
            <a:ext uri="{FF2B5EF4-FFF2-40B4-BE49-F238E27FC236}">
              <a16:creationId xmlns="" xmlns:a16="http://schemas.microsoft.com/office/drawing/2014/main" id="{00000000-0008-0000-0000-000054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90" name="Text Box 394744">
          <a:extLst>
            <a:ext uri="{FF2B5EF4-FFF2-40B4-BE49-F238E27FC236}">
              <a16:creationId xmlns="" xmlns:a16="http://schemas.microsoft.com/office/drawing/2014/main" id="{00000000-0008-0000-0000-000055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91" name="Text Box 394360">
          <a:extLst>
            <a:ext uri="{FF2B5EF4-FFF2-40B4-BE49-F238E27FC236}">
              <a16:creationId xmlns="" xmlns:a16="http://schemas.microsoft.com/office/drawing/2014/main" id="{00000000-0008-0000-0000-000056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92" name="Text Box 394744">
          <a:extLst>
            <a:ext uri="{FF2B5EF4-FFF2-40B4-BE49-F238E27FC236}">
              <a16:creationId xmlns="" xmlns:a16="http://schemas.microsoft.com/office/drawing/2014/main" id="{00000000-0008-0000-0000-000057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93" name="Text Box 394360">
          <a:extLst>
            <a:ext uri="{FF2B5EF4-FFF2-40B4-BE49-F238E27FC236}">
              <a16:creationId xmlns="" xmlns:a16="http://schemas.microsoft.com/office/drawing/2014/main" id="{00000000-0008-0000-0000-000058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94" name="Text Box 394744">
          <a:extLst>
            <a:ext uri="{FF2B5EF4-FFF2-40B4-BE49-F238E27FC236}">
              <a16:creationId xmlns="" xmlns:a16="http://schemas.microsoft.com/office/drawing/2014/main" id="{00000000-0008-0000-0000-000059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95" name="Text Box 394360">
          <a:extLst>
            <a:ext uri="{FF2B5EF4-FFF2-40B4-BE49-F238E27FC236}">
              <a16:creationId xmlns="" xmlns:a16="http://schemas.microsoft.com/office/drawing/2014/main" id="{00000000-0008-0000-0000-00005A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696" name="Text Box 394744">
          <a:extLst>
            <a:ext uri="{FF2B5EF4-FFF2-40B4-BE49-F238E27FC236}">
              <a16:creationId xmlns="" xmlns:a16="http://schemas.microsoft.com/office/drawing/2014/main" id="{00000000-0008-0000-0000-00005B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97" name="Text Box 394360">
          <a:extLst>
            <a:ext uri="{FF2B5EF4-FFF2-40B4-BE49-F238E27FC236}">
              <a16:creationId xmlns="" xmlns:a16="http://schemas.microsoft.com/office/drawing/2014/main" id="{00000000-0008-0000-0000-00005C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98" name="Text Box 394744">
          <a:extLst>
            <a:ext uri="{FF2B5EF4-FFF2-40B4-BE49-F238E27FC236}">
              <a16:creationId xmlns="" xmlns:a16="http://schemas.microsoft.com/office/drawing/2014/main" id="{00000000-0008-0000-0000-00005D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699" name="Text Box 394360">
          <a:extLst>
            <a:ext uri="{FF2B5EF4-FFF2-40B4-BE49-F238E27FC236}">
              <a16:creationId xmlns="" xmlns:a16="http://schemas.microsoft.com/office/drawing/2014/main" id="{00000000-0008-0000-0000-00005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00" name="Text Box 394744">
          <a:extLst>
            <a:ext uri="{FF2B5EF4-FFF2-40B4-BE49-F238E27FC236}">
              <a16:creationId xmlns="" xmlns:a16="http://schemas.microsoft.com/office/drawing/2014/main" id="{00000000-0008-0000-0000-00005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01" name="Text Box 394360">
          <a:extLst>
            <a:ext uri="{FF2B5EF4-FFF2-40B4-BE49-F238E27FC236}">
              <a16:creationId xmlns="" xmlns:a16="http://schemas.microsoft.com/office/drawing/2014/main" id="{00000000-0008-0000-0000-000060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02" name="Text Box 394744">
          <a:extLst>
            <a:ext uri="{FF2B5EF4-FFF2-40B4-BE49-F238E27FC236}">
              <a16:creationId xmlns="" xmlns:a16="http://schemas.microsoft.com/office/drawing/2014/main" id="{00000000-0008-0000-0000-000061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03" name="Text Box 394360">
          <a:extLst>
            <a:ext uri="{FF2B5EF4-FFF2-40B4-BE49-F238E27FC236}">
              <a16:creationId xmlns="" xmlns:a16="http://schemas.microsoft.com/office/drawing/2014/main" id="{00000000-0008-0000-0000-000062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04" name="Text Box 394744">
          <a:extLst>
            <a:ext uri="{FF2B5EF4-FFF2-40B4-BE49-F238E27FC236}">
              <a16:creationId xmlns="" xmlns:a16="http://schemas.microsoft.com/office/drawing/2014/main" id="{00000000-0008-0000-0000-000063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05" name="Text Box 394360">
          <a:extLst>
            <a:ext uri="{FF2B5EF4-FFF2-40B4-BE49-F238E27FC236}">
              <a16:creationId xmlns="" xmlns:a16="http://schemas.microsoft.com/office/drawing/2014/main" id="{00000000-0008-0000-0000-000064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06" name="Text Box 394744">
          <a:extLst>
            <a:ext uri="{FF2B5EF4-FFF2-40B4-BE49-F238E27FC236}">
              <a16:creationId xmlns="" xmlns:a16="http://schemas.microsoft.com/office/drawing/2014/main" id="{00000000-0008-0000-0000-000065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07" name="Text Box 394360">
          <a:extLst>
            <a:ext uri="{FF2B5EF4-FFF2-40B4-BE49-F238E27FC236}">
              <a16:creationId xmlns="" xmlns:a16="http://schemas.microsoft.com/office/drawing/2014/main" id="{00000000-0008-0000-0000-000066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08" name="Text Box 394744">
          <a:extLst>
            <a:ext uri="{FF2B5EF4-FFF2-40B4-BE49-F238E27FC236}">
              <a16:creationId xmlns="" xmlns:a16="http://schemas.microsoft.com/office/drawing/2014/main" id="{00000000-0008-0000-0000-000067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09" name="Text Box 394360">
          <a:extLst>
            <a:ext uri="{FF2B5EF4-FFF2-40B4-BE49-F238E27FC236}">
              <a16:creationId xmlns="" xmlns:a16="http://schemas.microsoft.com/office/drawing/2014/main" id="{00000000-0008-0000-0000-000068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10" name="Text Box 394744">
          <a:extLst>
            <a:ext uri="{FF2B5EF4-FFF2-40B4-BE49-F238E27FC236}">
              <a16:creationId xmlns="" xmlns:a16="http://schemas.microsoft.com/office/drawing/2014/main" id="{00000000-0008-0000-0000-000069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11" name="Text Box 394360">
          <a:extLst>
            <a:ext uri="{FF2B5EF4-FFF2-40B4-BE49-F238E27FC236}">
              <a16:creationId xmlns="" xmlns:a16="http://schemas.microsoft.com/office/drawing/2014/main" id="{00000000-0008-0000-0000-00006A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12" name="Text Box 394744">
          <a:extLst>
            <a:ext uri="{FF2B5EF4-FFF2-40B4-BE49-F238E27FC236}">
              <a16:creationId xmlns="" xmlns:a16="http://schemas.microsoft.com/office/drawing/2014/main" id="{00000000-0008-0000-0000-00006B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13" name="Text Box 394360">
          <a:extLst>
            <a:ext uri="{FF2B5EF4-FFF2-40B4-BE49-F238E27FC236}">
              <a16:creationId xmlns="" xmlns:a16="http://schemas.microsoft.com/office/drawing/2014/main" id="{00000000-0008-0000-0000-00006C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14" name="Text Box 394744">
          <a:extLst>
            <a:ext uri="{FF2B5EF4-FFF2-40B4-BE49-F238E27FC236}">
              <a16:creationId xmlns="" xmlns:a16="http://schemas.microsoft.com/office/drawing/2014/main" id="{00000000-0008-0000-0000-00006D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15" name="Text Box 394360">
          <a:extLst>
            <a:ext uri="{FF2B5EF4-FFF2-40B4-BE49-F238E27FC236}">
              <a16:creationId xmlns="" xmlns:a16="http://schemas.microsoft.com/office/drawing/2014/main" id="{00000000-0008-0000-0000-00006E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16" name="Text Box 394744">
          <a:extLst>
            <a:ext uri="{FF2B5EF4-FFF2-40B4-BE49-F238E27FC236}">
              <a16:creationId xmlns="" xmlns:a16="http://schemas.microsoft.com/office/drawing/2014/main" id="{00000000-0008-0000-0000-00006F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17" name="Text Box 394360">
          <a:extLst>
            <a:ext uri="{FF2B5EF4-FFF2-40B4-BE49-F238E27FC236}">
              <a16:creationId xmlns="" xmlns:a16="http://schemas.microsoft.com/office/drawing/2014/main" id="{00000000-0008-0000-0000-000070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18" name="Text Box 394744">
          <a:extLst>
            <a:ext uri="{FF2B5EF4-FFF2-40B4-BE49-F238E27FC236}">
              <a16:creationId xmlns="" xmlns:a16="http://schemas.microsoft.com/office/drawing/2014/main" id="{00000000-0008-0000-0000-000071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19" name="Text Box 394360">
          <a:extLst>
            <a:ext uri="{FF2B5EF4-FFF2-40B4-BE49-F238E27FC236}">
              <a16:creationId xmlns="" xmlns:a16="http://schemas.microsoft.com/office/drawing/2014/main" id="{00000000-0008-0000-0000-000072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20" name="Text Box 394744">
          <a:extLst>
            <a:ext uri="{FF2B5EF4-FFF2-40B4-BE49-F238E27FC236}">
              <a16:creationId xmlns="" xmlns:a16="http://schemas.microsoft.com/office/drawing/2014/main" id="{00000000-0008-0000-0000-000073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21" name="Text Box 394360">
          <a:extLst>
            <a:ext uri="{FF2B5EF4-FFF2-40B4-BE49-F238E27FC236}">
              <a16:creationId xmlns="" xmlns:a16="http://schemas.microsoft.com/office/drawing/2014/main" id="{00000000-0008-0000-0000-000074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22" name="Text Box 394744">
          <a:extLst>
            <a:ext uri="{FF2B5EF4-FFF2-40B4-BE49-F238E27FC236}">
              <a16:creationId xmlns="" xmlns:a16="http://schemas.microsoft.com/office/drawing/2014/main" id="{00000000-0008-0000-0000-000075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23" name="Text Box 394360">
          <a:extLst>
            <a:ext uri="{FF2B5EF4-FFF2-40B4-BE49-F238E27FC236}">
              <a16:creationId xmlns="" xmlns:a16="http://schemas.microsoft.com/office/drawing/2014/main" id="{00000000-0008-0000-0000-000076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24" name="Text Box 394744">
          <a:extLst>
            <a:ext uri="{FF2B5EF4-FFF2-40B4-BE49-F238E27FC236}">
              <a16:creationId xmlns="" xmlns:a16="http://schemas.microsoft.com/office/drawing/2014/main" id="{00000000-0008-0000-0000-000077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25" name="Text Box 394360">
          <a:extLst>
            <a:ext uri="{FF2B5EF4-FFF2-40B4-BE49-F238E27FC236}">
              <a16:creationId xmlns="" xmlns:a16="http://schemas.microsoft.com/office/drawing/2014/main" id="{00000000-0008-0000-0000-000078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26" name="Text Box 394744">
          <a:extLst>
            <a:ext uri="{FF2B5EF4-FFF2-40B4-BE49-F238E27FC236}">
              <a16:creationId xmlns="" xmlns:a16="http://schemas.microsoft.com/office/drawing/2014/main" id="{00000000-0008-0000-0000-000079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27" name="Text Box 394360">
          <a:extLst>
            <a:ext uri="{FF2B5EF4-FFF2-40B4-BE49-F238E27FC236}">
              <a16:creationId xmlns="" xmlns:a16="http://schemas.microsoft.com/office/drawing/2014/main" id="{00000000-0008-0000-0000-00007A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28" name="Text Box 394744">
          <a:extLst>
            <a:ext uri="{FF2B5EF4-FFF2-40B4-BE49-F238E27FC236}">
              <a16:creationId xmlns="" xmlns:a16="http://schemas.microsoft.com/office/drawing/2014/main" id="{00000000-0008-0000-0000-00007B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29" name="Text Box 394360">
          <a:extLst>
            <a:ext uri="{FF2B5EF4-FFF2-40B4-BE49-F238E27FC236}">
              <a16:creationId xmlns="" xmlns:a16="http://schemas.microsoft.com/office/drawing/2014/main" id="{00000000-0008-0000-0000-00007C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30" name="Text Box 394744">
          <a:extLst>
            <a:ext uri="{FF2B5EF4-FFF2-40B4-BE49-F238E27FC236}">
              <a16:creationId xmlns="" xmlns:a16="http://schemas.microsoft.com/office/drawing/2014/main" id="{00000000-0008-0000-0000-00007D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31" name="Text Box 394360">
          <a:extLst>
            <a:ext uri="{FF2B5EF4-FFF2-40B4-BE49-F238E27FC236}">
              <a16:creationId xmlns="" xmlns:a16="http://schemas.microsoft.com/office/drawing/2014/main" id="{00000000-0008-0000-0000-00007E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32" name="Text Box 394744">
          <a:extLst>
            <a:ext uri="{FF2B5EF4-FFF2-40B4-BE49-F238E27FC236}">
              <a16:creationId xmlns="" xmlns:a16="http://schemas.microsoft.com/office/drawing/2014/main" id="{00000000-0008-0000-0000-00007F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33"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34"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35"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36"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37"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38"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39"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40"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41"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42"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43"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44"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45"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46"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47"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48"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49"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50"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51"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52"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53"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54"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55"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56"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757"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758"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759"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760"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761"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762"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63"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64"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65"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66"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67"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68"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69"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70"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71"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72"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73"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74"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75"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76"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77"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78"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79"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80"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81"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82"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83"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84"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85"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86"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87"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88"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89"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90"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91"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92"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93"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94"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95"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96"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97"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798"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799"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00"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01"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02"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03"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04"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05"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06"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07"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08"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09"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10"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11"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12"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13"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14"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15"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16"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17"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18"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19"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20"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21"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22"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23"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24"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25"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26"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27"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28"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29"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30"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31"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32"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33"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34"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35" name="Text Box 394744">
          <a:extLst>
            <a:ext uri="{FF2B5EF4-FFF2-40B4-BE49-F238E27FC236}">
              <a16:creationId xmlns="" xmlns:a16="http://schemas.microsoft.com/office/drawing/2014/main" id="{00000000-0008-0000-0000-0000E6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36" name="Text Box 394360">
          <a:extLst>
            <a:ext uri="{FF2B5EF4-FFF2-40B4-BE49-F238E27FC236}">
              <a16:creationId xmlns="" xmlns:a16="http://schemas.microsoft.com/office/drawing/2014/main" id="{00000000-0008-0000-0000-0000E7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37" name="Text Box 394744">
          <a:extLst>
            <a:ext uri="{FF2B5EF4-FFF2-40B4-BE49-F238E27FC236}">
              <a16:creationId xmlns="" xmlns:a16="http://schemas.microsoft.com/office/drawing/2014/main" id="{00000000-0008-0000-0000-0000E8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38" name="Text Box 394360">
          <a:extLst>
            <a:ext uri="{FF2B5EF4-FFF2-40B4-BE49-F238E27FC236}">
              <a16:creationId xmlns="" xmlns:a16="http://schemas.microsoft.com/office/drawing/2014/main" id="{00000000-0008-0000-0000-0000E9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39" name="Text Box 394744">
          <a:extLst>
            <a:ext uri="{FF2B5EF4-FFF2-40B4-BE49-F238E27FC236}">
              <a16:creationId xmlns="" xmlns:a16="http://schemas.microsoft.com/office/drawing/2014/main" id="{00000000-0008-0000-0000-0000EA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40" name="Text Box 394360">
          <a:extLst>
            <a:ext uri="{FF2B5EF4-FFF2-40B4-BE49-F238E27FC236}">
              <a16:creationId xmlns="" xmlns:a16="http://schemas.microsoft.com/office/drawing/2014/main" id="{00000000-0008-0000-0000-0000EB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41" name="Text Box 394744">
          <a:extLst>
            <a:ext uri="{FF2B5EF4-FFF2-40B4-BE49-F238E27FC236}">
              <a16:creationId xmlns="" xmlns:a16="http://schemas.microsoft.com/office/drawing/2014/main" id="{00000000-0008-0000-0000-0000EC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42" name="Text Box 394360">
          <a:extLst>
            <a:ext uri="{FF2B5EF4-FFF2-40B4-BE49-F238E27FC236}">
              <a16:creationId xmlns="" xmlns:a16="http://schemas.microsoft.com/office/drawing/2014/main" id="{00000000-0008-0000-0000-0000ED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43" name="Text Box 394744">
          <a:extLst>
            <a:ext uri="{FF2B5EF4-FFF2-40B4-BE49-F238E27FC236}">
              <a16:creationId xmlns="" xmlns:a16="http://schemas.microsoft.com/office/drawing/2014/main" id="{00000000-0008-0000-0000-0000EE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44" name="Text Box 394360">
          <a:extLst>
            <a:ext uri="{FF2B5EF4-FFF2-40B4-BE49-F238E27FC236}">
              <a16:creationId xmlns="" xmlns:a16="http://schemas.microsoft.com/office/drawing/2014/main" id="{00000000-0008-0000-0000-0000EF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45" name="Text Box 394744">
          <a:extLst>
            <a:ext uri="{FF2B5EF4-FFF2-40B4-BE49-F238E27FC236}">
              <a16:creationId xmlns="" xmlns:a16="http://schemas.microsoft.com/office/drawing/2014/main" id="{00000000-0008-0000-0000-0000F0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46" name="Text Box 394360">
          <a:extLst>
            <a:ext uri="{FF2B5EF4-FFF2-40B4-BE49-F238E27FC236}">
              <a16:creationId xmlns="" xmlns:a16="http://schemas.microsoft.com/office/drawing/2014/main" id="{00000000-0008-0000-0000-0000F1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47" name="Text Box 394744">
          <a:extLst>
            <a:ext uri="{FF2B5EF4-FFF2-40B4-BE49-F238E27FC236}">
              <a16:creationId xmlns="" xmlns:a16="http://schemas.microsoft.com/office/drawing/2014/main" id="{00000000-0008-0000-0000-0000F2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48" name="Text Box 394360">
          <a:extLst>
            <a:ext uri="{FF2B5EF4-FFF2-40B4-BE49-F238E27FC236}">
              <a16:creationId xmlns="" xmlns:a16="http://schemas.microsoft.com/office/drawing/2014/main" id="{00000000-0008-0000-0000-0000F3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49" name="Text Box 394744">
          <a:extLst>
            <a:ext uri="{FF2B5EF4-FFF2-40B4-BE49-F238E27FC236}">
              <a16:creationId xmlns="" xmlns:a16="http://schemas.microsoft.com/office/drawing/2014/main" id="{00000000-0008-0000-0000-0000F4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50" name="Text Box 394360">
          <a:extLst>
            <a:ext uri="{FF2B5EF4-FFF2-40B4-BE49-F238E27FC236}">
              <a16:creationId xmlns="" xmlns:a16="http://schemas.microsoft.com/office/drawing/2014/main" id="{00000000-0008-0000-0000-0000F5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51" name="Text Box 394744">
          <a:extLst>
            <a:ext uri="{FF2B5EF4-FFF2-40B4-BE49-F238E27FC236}">
              <a16:creationId xmlns="" xmlns:a16="http://schemas.microsoft.com/office/drawing/2014/main" id="{00000000-0008-0000-0000-0000F6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52" name="Text Box 394360">
          <a:extLst>
            <a:ext uri="{FF2B5EF4-FFF2-40B4-BE49-F238E27FC236}">
              <a16:creationId xmlns="" xmlns:a16="http://schemas.microsoft.com/office/drawing/2014/main" id="{00000000-0008-0000-0000-0000F7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53" name="Text Box 394744">
          <a:extLst>
            <a:ext uri="{FF2B5EF4-FFF2-40B4-BE49-F238E27FC236}">
              <a16:creationId xmlns="" xmlns:a16="http://schemas.microsoft.com/office/drawing/2014/main" id="{00000000-0008-0000-0000-0000F8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54" name="Text Box 394360">
          <a:extLst>
            <a:ext uri="{FF2B5EF4-FFF2-40B4-BE49-F238E27FC236}">
              <a16:creationId xmlns="" xmlns:a16="http://schemas.microsoft.com/office/drawing/2014/main" id="{00000000-0008-0000-0000-0000F9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55" name="Text Box 394744">
          <a:extLst>
            <a:ext uri="{FF2B5EF4-FFF2-40B4-BE49-F238E27FC236}">
              <a16:creationId xmlns="" xmlns:a16="http://schemas.microsoft.com/office/drawing/2014/main" id="{00000000-0008-0000-0000-0000FA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56" name="Text Box 394360">
          <a:extLst>
            <a:ext uri="{FF2B5EF4-FFF2-40B4-BE49-F238E27FC236}">
              <a16:creationId xmlns="" xmlns:a16="http://schemas.microsoft.com/office/drawing/2014/main" id="{00000000-0008-0000-0000-0000FB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57" name="Text Box 394744">
          <a:extLst>
            <a:ext uri="{FF2B5EF4-FFF2-40B4-BE49-F238E27FC236}">
              <a16:creationId xmlns="" xmlns:a16="http://schemas.microsoft.com/office/drawing/2014/main" id="{00000000-0008-0000-0000-0000FC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58"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59"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60"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61"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62"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63"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64"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65"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66"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67"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68"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69"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70"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71"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72"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73"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74"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75"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76"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77"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78"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79"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80"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81"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82"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83"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84"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85"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86"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87"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88"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89"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90"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91"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92"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893"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94"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95"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96"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97"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98"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899"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00"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01"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02"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03"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04"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05"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06"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07"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08"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09"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10"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11"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12"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13"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14"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15"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16"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17"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18"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19"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20"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21"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22"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23"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24"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25"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26"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27"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28"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29"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30"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31"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32"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33"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34"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35"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36"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37"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38"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39"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40"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41"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42"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43"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44"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45"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46"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47"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48"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49"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50"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51"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52"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53"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954"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955"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956"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957"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958"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0959"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60"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61"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62"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63"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64"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65"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66"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67"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68"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69"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70"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71"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72"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73"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74"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75"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76"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77"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78"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79"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80"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81"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82"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83"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84"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85"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86"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87"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88"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89"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90"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91"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92"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93"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94"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0995"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96"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97"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98"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0999"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00"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01"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02"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03"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04"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05"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06"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07"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08"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09"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10"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11"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12"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13"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14"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15"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16"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17"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18"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19"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20"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21"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22"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23"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24"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25"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26"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27"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28"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29"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30"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31"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32"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33"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34"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35"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36"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37"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38"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39"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40"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41"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42"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43"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44"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45"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46"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47"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48"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49"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50"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51"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52"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53"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54"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55"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1056"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1057"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1058"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1059"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1060"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11061"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922020" y="414604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62"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63"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64"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65"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66"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67"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68"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69"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70"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71"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72"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73"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74"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75"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76"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77"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78"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79"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80"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81"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82"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83"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84"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85"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86"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87"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88"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89"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90"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91"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92"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93"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94"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95"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96"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097"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98"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099"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00"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01"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02"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03"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04"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05"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06"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07"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08"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09"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10"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11"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12"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13"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14"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15"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16"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17"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18"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19"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20"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21"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22"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23"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24"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25"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26"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27"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28"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29"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30"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31"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32"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33"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34"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35"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36"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37"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38"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39"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40"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41"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42"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43"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44"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45"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46"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47"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48"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49"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50"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11151"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922020" y="414604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52"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53"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54"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55"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56"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11157"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922020" y="414604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11158" name="Text Box 394360">
          <a:extLst>
            <a:ext uri="{FF2B5EF4-FFF2-40B4-BE49-F238E27FC236}">
              <a16:creationId xmlns="" xmlns:a16="http://schemas.microsoft.com/office/drawing/2014/main" id="{00000000-0008-0000-0000-000081010000}"/>
            </a:ext>
          </a:extLst>
        </xdr:cNvPr>
        <xdr:cNvSpPr txBox="1">
          <a:spLocks noChangeArrowheads="1"/>
        </xdr:cNvSpPr>
      </xdr:nvSpPr>
      <xdr:spPr bwMode="auto">
        <a:xfrm>
          <a:off x="922020" y="536848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11159" name="Text Box 394744">
          <a:extLst>
            <a:ext uri="{FF2B5EF4-FFF2-40B4-BE49-F238E27FC236}">
              <a16:creationId xmlns="" xmlns:a16="http://schemas.microsoft.com/office/drawing/2014/main" id="{00000000-0008-0000-0000-000082010000}"/>
            </a:ext>
          </a:extLst>
        </xdr:cNvPr>
        <xdr:cNvSpPr txBox="1">
          <a:spLocks noChangeArrowheads="1"/>
        </xdr:cNvSpPr>
      </xdr:nvSpPr>
      <xdr:spPr bwMode="auto">
        <a:xfrm>
          <a:off x="922020" y="536848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11160" name="Text Box 394360">
          <a:extLst>
            <a:ext uri="{FF2B5EF4-FFF2-40B4-BE49-F238E27FC236}">
              <a16:creationId xmlns="" xmlns:a16="http://schemas.microsoft.com/office/drawing/2014/main" id="{00000000-0008-0000-0000-000083010000}"/>
            </a:ext>
          </a:extLst>
        </xdr:cNvPr>
        <xdr:cNvSpPr txBox="1">
          <a:spLocks noChangeArrowheads="1"/>
        </xdr:cNvSpPr>
      </xdr:nvSpPr>
      <xdr:spPr bwMode="auto">
        <a:xfrm>
          <a:off x="922020" y="536848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11161" name="Text Box 394744">
          <a:extLst>
            <a:ext uri="{FF2B5EF4-FFF2-40B4-BE49-F238E27FC236}">
              <a16:creationId xmlns="" xmlns:a16="http://schemas.microsoft.com/office/drawing/2014/main" id="{00000000-0008-0000-0000-000084010000}"/>
            </a:ext>
          </a:extLst>
        </xdr:cNvPr>
        <xdr:cNvSpPr txBox="1">
          <a:spLocks noChangeArrowheads="1"/>
        </xdr:cNvSpPr>
      </xdr:nvSpPr>
      <xdr:spPr bwMode="auto">
        <a:xfrm>
          <a:off x="922020" y="536848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11162" name="Text Box 394360">
          <a:extLst>
            <a:ext uri="{FF2B5EF4-FFF2-40B4-BE49-F238E27FC236}">
              <a16:creationId xmlns="" xmlns:a16="http://schemas.microsoft.com/office/drawing/2014/main" id="{00000000-0008-0000-0000-000085010000}"/>
            </a:ext>
          </a:extLst>
        </xdr:cNvPr>
        <xdr:cNvSpPr txBox="1">
          <a:spLocks noChangeArrowheads="1"/>
        </xdr:cNvSpPr>
      </xdr:nvSpPr>
      <xdr:spPr bwMode="auto">
        <a:xfrm>
          <a:off x="922020" y="536848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11163" name="Text Box 394744">
          <a:extLst>
            <a:ext uri="{FF2B5EF4-FFF2-40B4-BE49-F238E27FC236}">
              <a16:creationId xmlns="" xmlns:a16="http://schemas.microsoft.com/office/drawing/2014/main" id="{00000000-0008-0000-0000-000086010000}"/>
            </a:ext>
          </a:extLst>
        </xdr:cNvPr>
        <xdr:cNvSpPr txBox="1">
          <a:spLocks noChangeArrowheads="1"/>
        </xdr:cNvSpPr>
      </xdr:nvSpPr>
      <xdr:spPr bwMode="auto">
        <a:xfrm>
          <a:off x="922020" y="536848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64" name="Text Box 394360">
          <a:extLst>
            <a:ext uri="{FF2B5EF4-FFF2-40B4-BE49-F238E27FC236}">
              <a16:creationId xmlns="" xmlns:a16="http://schemas.microsoft.com/office/drawing/2014/main" id="{00000000-0008-0000-0000-000087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65" name="Text Box 394744">
          <a:extLst>
            <a:ext uri="{FF2B5EF4-FFF2-40B4-BE49-F238E27FC236}">
              <a16:creationId xmlns="" xmlns:a16="http://schemas.microsoft.com/office/drawing/2014/main" id="{00000000-0008-0000-0000-000088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66" name="Text Box 394360">
          <a:extLst>
            <a:ext uri="{FF2B5EF4-FFF2-40B4-BE49-F238E27FC236}">
              <a16:creationId xmlns="" xmlns:a16="http://schemas.microsoft.com/office/drawing/2014/main" id="{00000000-0008-0000-0000-000089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67" name="Text Box 394744">
          <a:extLst>
            <a:ext uri="{FF2B5EF4-FFF2-40B4-BE49-F238E27FC236}">
              <a16:creationId xmlns="" xmlns:a16="http://schemas.microsoft.com/office/drawing/2014/main" id="{00000000-0008-0000-0000-00008A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68" name="Text Box 394360">
          <a:extLst>
            <a:ext uri="{FF2B5EF4-FFF2-40B4-BE49-F238E27FC236}">
              <a16:creationId xmlns="" xmlns:a16="http://schemas.microsoft.com/office/drawing/2014/main" id="{00000000-0008-0000-0000-00008B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69" name="Text Box 394744">
          <a:extLst>
            <a:ext uri="{FF2B5EF4-FFF2-40B4-BE49-F238E27FC236}">
              <a16:creationId xmlns="" xmlns:a16="http://schemas.microsoft.com/office/drawing/2014/main" id="{00000000-0008-0000-0000-00008C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70" name="Text Box 394360">
          <a:extLst>
            <a:ext uri="{FF2B5EF4-FFF2-40B4-BE49-F238E27FC236}">
              <a16:creationId xmlns="" xmlns:a16="http://schemas.microsoft.com/office/drawing/2014/main" id="{00000000-0008-0000-0000-00008D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71" name="Text Box 394744">
          <a:extLst>
            <a:ext uri="{FF2B5EF4-FFF2-40B4-BE49-F238E27FC236}">
              <a16:creationId xmlns="" xmlns:a16="http://schemas.microsoft.com/office/drawing/2014/main" id="{00000000-0008-0000-0000-00008E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72" name="Text Box 394360">
          <a:extLst>
            <a:ext uri="{FF2B5EF4-FFF2-40B4-BE49-F238E27FC236}">
              <a16:creationId xmlns="" xmlns:a16="http://schemas.microsoft.com/office/drawing/2014/main" id="{00000000-0008-0000-0000-00008F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73" name="Text Box 394744">
          <a:extLst>
            <a:ext uri="{FF2B5EF4-FFF2-40B4-BE49-F238E27FC236}">
              <a16:creationId xmlns="" xmlns:a16="http://schemas.microsoft.com/office/drawing/2014/main" id="{00000000-0008-0000-0000-000090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74" name="Text Box 394360">
          <a:extLst>
            <a:ext uri="{FF2B5EF4-FFF2-40B4-BE49-F238E27FC236}">
              <a16:creationId xmlns="" xmlns:a16="http://schemas.microsoft.com/office/drawing/2014/main" id="{00000000-0008-0000-0000-000091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75" name="Text Box 394744">
          <a:extLst>
            <a:ext uri="{FF2B5EF4-FFF2-40B4-BE49-F238E27FC236}">
              <a16:creationId xmlns="" xmlns:a16="http://schemas.microsoft.com/office/drawing/2014/main" id="{00000000-0008-0000-0000-000092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76" name="Text Box 394360">
          <a:extLst>
            <a:ext uri="{FF2B5EF4-FFF2-40B4-BE49-F238E27FC236}">
              <a16:creationId xmlns="" xmlns:a16="http://schemas.microsoft.com/office/drawing/2014/main" id="{00000000-0008-0000-0000-000093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77" name="Text Box 394744">
          <a:extLst>
            <a:ext uri="{FF2B5EF4-FFF2-40B4-BE49-F238E27FC236}">
              <a16:creationId xmlns="" xmlns:a16="http://schemas.microsoft.com/office/drawing/2014/main" id="{00000000-0008-0000-0000-000094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78" name="Text Box 394360">
          <a:extLst>
            <a:ext uri="{FF2B5EF4-FFF2-40B4-BE49-F238E27FC236}">
              <a16:creationId xmlns="" xmlns:a16="http://schemas.microsoft.com/office/drawing/2014/main" id="{00000000-0008-0000-0000-000095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79" name="Text Box 394744">
          <a:extLst>
            <a:ext uri="{FF2B5EF4-FFF2-40B4-BE49-F238E27FC236}">
              <a16:creationId xmlns="" xmlns:a16="http://schemas.microsoft.com/office/drawing/2014/main" id="{00000000-0008-0000-0000-000096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80" name="Text Box 394360">
          <a:extLst>
            <a:ext uri="{FF2B5EF4-FFF2-40B4-BE49-F238E27FC236}">
              <a16:creationId xmlns="" xmlns:a16="http://schemas.microsoft.com/office/drawing/2014/main" id="{00000000-0008-0000-0000-000097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81" name="Text Box 394744">
          <a:extLst>
            <a:ext uri="{FF2B5EF4-FFF2-40B4-BE49-F238E27FC236}">
              <a16:creationId xmlns="" xmlns:a16="http://schemas.microsoft.com/office/drawing/2014/main" id="{00000000-0008-0000-0000-000098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82" name="Text Box 394360">
          <a:extLst>
            <a:ext uri="{FF2B5EF4-FFF2-40B4-BE49-F238E27FC236}">
              <a16:creationId xmlns="" xmlns:a16="http://schemas.microsoft.com/office/drawing/2014/main" id="{00000000-0008-0000-0000-000099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83" name="Text Box 394744">
          <a:extLst>
            <a:ext uri="{FF2B5EF4-FFF2-40B4-BE49-F238E27FC236}">
              <a16:creationId xmlns="" xmlns:a16="http://schemas.microsoft.com/office/drawing/2014/main" id="{00000000-0008-0000-0000-00009A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84" name="Text Box 394360">
          <a:extLst>
            <a:ext uri="{FF2B5EF4-FFF2-40B4-BE49-F238E27FC236}">
              <a16:creationId xmlns="" xmlns:a16="http://schemas.microsoft.com/office/drawing/2014/main" id="{00000000-0008-0000-0000-00009B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85" name="Text Box 394744">
          <a:extLst>
            <a:ext uri="{FF2B5EF4-FFF2-40B4-BE49-F238E27FC236}">
              <a16:creationId xmlns="" xmlns:a16="http://schemas.microsoft.com/office/drawing/2014/main" id="{00000000-0008-0000-0000-00009C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86" name="Text Box 394360">
          <a:extLst>
            <a:ext uri="{FF2B5EF4-FFF2-40B4-BE49-F238E27FC236}">
              <a16:creationId xmlns="" xmlns:a16="http://schemas.microsoft.com/office/drawing/2014/main" id="{00000000-0008-0000-0000-00009D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87" name="Text Box 394744">
          <a:extLst>
            <a:ext uri="{FF2B5EF4-FFF2-40B4-BE49-F238E27FC236}">
              <a16:creationId xmlns="" xmlns:a16="http://schemas.microsoft.com/office/drawing/2014/main" id="{00000000-0008-0000-0000-00009E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88" name="Text Box 394360">
          <a:extLst>
            <a:ext uri="{FF2B5EF4-FFF2-40B4-BE49-F238E27FC236}">
              <a16:creationId xmlns="" xmlns:a16="http://schemas.microsoft.com/office/drawing/2014/main" id="{00000000-0008-0000-0000-00009F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89" name="Text Box 394744">
          <a:extLst>
            <a:ext uri="{FF2B5EF4-FFF2-40B4-BE49-F238E27FC236}">
              <a16:creationId xmlns="" xmlns:a16="http://schemas.microsoft.com/office/drawing/2014/main" id="{00000000-0008-0000-0000-0000A0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90" name="Text Box 394360">
          <a:extLst>
            <a:ext uri="{FF2B5EF4-FFF2-40B4-BE49-F238E27FC236}">
              <a16:creationId xmlns="" xmlns:a16="http://schemas.microsoft.com/office/drawing/2014/main" id="{00000000-0008-0000-0000-0000A1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91" name="Text Box 394744">
          <a:extLst>
            <a:ext uri="{FF2B5EF4-FFF2-40B4-BE49-F238E27FC236}">
              <a16:creationId xmlns="" xmlns:a16="http://schemas.microsoft.com/office/drawing/2014/main" id="{00000000-0008-0000-0000-0000A2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92" name="Text Box 394360">
          <a:extLst>
            <a:ext uri="{FF2B5EF4-FFF2-40B4-BE49-F238E27FC236}">
              <a16:creationId xmlns="" xmlns:a16="http://schemas.microsoft.com/office/drawing/2014/main" id="{00000000-0008-0000-0000-0000A3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193" name="Text Box 394744">
          <a:extLst>
            <a:ext uri="{FF2B5EF4-FFF2-40B4-BE49-F238E27FC236}">
              <a16:creationId xmlns="" xmlns:a16="http://schemas.microsoft.com/office/drawing/2014/main" id="{00000000-0008-0000-0000-0000A4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94" name="Text Box 394360">
          <a:extLst>
            <a:ext uri="{FF2B5EF4-FFF2-40B4-BE49-F238E27FC236}">
              <a16:creationId xmlns="" xmlns:a16="http://schemas.microsoft.com/office/drawing/2014/main" id="{00000000-0008-0000-0000-0000A5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95" name="Text Box 394744">
          <a:extLst>
            <a:ext uri="{FF2B5EF4-FFF2-40B4-BE49-F238E27FC236}">
              <a16:creationId xmlns="" xmlns:a16="http://schemas.microsoft.com/office/drawing/2014/main" id="{00000000-0008-0000-0000-0000A6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96" name="Text Box 394360">
          <a:extLst>
            <a:ext uri="{FF2B5EF4-FFF2-40B4-BE49-F238E27FC236}">
              <a16:creationId xmlns="" xmlns:a16="http://schemas.microsoft.com/office/drawing/2014/main" id="{00000000-0008-0000-0000-0000A7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97" name="Text Box 394744">
          <a:extLst>
            <a:ext uri="{FF2B5EF4-FFF2-40B4-BE49-F238E27FC236}">
              <a16:creationId xmlns="" xmlns:a16="http://schemas.microsoft.com/office/drawing/2014/main" id="{00000000-0008-0000-0000-0000A8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98" name="Text Box 394360">
          <a:extLst>
            <a:ext uri="{FF2B5EF4-FFF2-40B4-BE49-F238E27FC236}">
              <a16:creationId xmlns="" xmlns:a16="http://schemas.microsoft.com/office/drawing/2014/main" id="{00000000-0008-0000-0000-0000A9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199" name="Text Box 394744">
          <a:extLst>
            <a:ext uri="{FF2B5EF4-FFF2-40B4-BE49-F238E27FC236}">
              <a16:creationId xmlns="" xmlns:a16="http://schemas.microsoft.com/office/drawing/2014/main" id="{00000000-0008-0000-0000-0000AA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00" name="Text Box 394360">
          <a:extLst>
            <a:ext uri="{FF2B5EF4-FFF2-40B4-BE49-F238E27FC236}">
              <a16:creationId xmlns="" xmlns:a16="http://schemas.microsoft.com/office/drawing/2014/main" id="{00000000-0008-0000-0000-0000AB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01" name="Text Box 394744">
          <a:extLst>
            <a:ext uri="{FF2B5EF4-FFF2-40B4-BE49-F238E27FC236}">
              <a16:creationId xmlns="" xmlns:a16="http://schemas.microsoft.com/office/drawing/2014/main" id="{00000000-0008-0000-0000-0000AC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02" name="Text Box 394360">
          <a:extLst>
            <a:ext uri="{FF2B5EF4-FFF2-40B4-BE49-F238E27FC236}">
              <a16:creationId xmlns="" xmlns:a16="http://schemas.microsoft.com/office/drawing/2014/main" id="{00000000-0008-0000-0000-0000AD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03" name="Text Box 394744">
          <a:extLst>
            <a:ext uri="{FF2B5EF4-FFF2-40B4-BE49-F238E27FC236}">
              <a16:creationId xmlns="" xmlns:a16="http://schemas.microsoft.com/office/drawing/2014/main" id="{00000000-0008-0000-0000-0000AE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04" name="Text Box 394360">
          <a:extLst>
            <a:ext uri="{FF2B5EF4-FFF2-40B4-BE49-F238E27FC236}">
              <a16:creationId xmlns="" xmlns:a16="http://schemas.microsoft.com/office/drawing/2014/main" id="{00000000-0008-0000-0000-0000AF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05" name="Text Box 394744">
          <a:extLst>
            <a:ext uri="{FF2B5EF4-FFF2-40B4-BE49-F238E27FC236}">
              <a16:creationId xmlns="" xmlns:a16="http://schemas.microsoft.com/office/drawing/2014/main" id="{00000000-0008-0000-0000-0000B0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06" name="Text Box 394360">
          <a:extLst>
            <a:ext uri="{FF2B5EF4-FFF2-40B4-BE49-F238E27FC236}">
              <a16:creationId xmlns="" xmlns:a16="http://schemas.microsoft.com/office/drawing/2014/main" id="{00000000-0008-0000-0000-0000B1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07" name="Text Box 394744">
          <a:extLst>
            <a:ext uri="{FF2B5EF4-FFF2-40B4-BE49-F238E27FC236}">
              <a16:creationId xmlns="" xmlns:a16="http://schemas.microsoft.com/office/drawing/2014/main" id="{00000000-0008-0000-0000-0000B2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08" name="Text Box 394360">
          <a:extLst>
            <a:ext uri="{FF2B5EF4-FFF2-40B4-BE49-F238E27FC236}">
              <a16:creationId xmlns="" xmlns:a16="http://schemas.microsoft.com/office/drawing/2014/main" id="{00000000-0008-0000-0000-0000B3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09" name="Text Box 394744">
          <a:extLst>
            <a:ext uri="{FF2B5EF4-FFF2-40B4-BE49-F238E27FC236}">
              <a16:creationId xmlns="" xmlns:a16="http://schemas.microsoft.com/office/drawing/2014/main" id="{00000000-0008-0000-0000-0000B4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10" name="Text Box 394360">
          <a:extLst>
            <a:ext uri="{FF2B5EF4-FFF2-40B4-BE49-F238E27FC236}">
              <a16:creationId xmlns="" xmlns:a16="http://schemas.microsoft.com/office/drawing/2014/main" id="{00000000-0008-0000-0000-0000B5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11" name="Text Box 394744">
          <a:extLst>
            <a:ext uri="{FF2B5EF4-FFF2-40B4-BE49-F238E27FC236}">
              <a16:creationId xmlns="" xmlns:a16="http://schemas.microsoft.com/office/drawing/2014/main" id="{00000000-0008-0000-0000-0000B6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12" name="Text Box 394360">
          <a:extLst>
            <a:ext uri="{FF2B5EF4-FFF2-40B4-BE49-F238E27FC236}">
              <a16:creationId xmlns="" xmlns:a16="http://schemas.microsoft.com/office/drawing/2014/main" id="{00000000-0008-0000-0000-0000B7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13" name="Text Box 394744">
          <a:extLst>
            <a:ext uri="{FF2B5EF4-FFF2-40B4-BE49-F238E27FC236}">
              <a16:creationId xmlns="" xmlns:a16="http://schemas.microsoft.com/office/drawing/2014/main" id="{00000000-0008-0000-0000-0000B8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14" name="Text Box 394360">
          <a:extLst>
            <a:ext uri="{FF2B5EF4-FFF2-40B4-BE49-F238E27FC236}">
              <a16:creationId xmlns="" xmlns:a16="http://schemas.microsoft.com/office/drawing/2014/main" id="{00000000-0008-0000-0000-0000B9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15" name="Text Box 394744">
          <a:extLst>
            <a:ext uri="{FF2B5EF4-FFF2-40B4-BE49-F238E27FC236}">
              <a16:creationId xmlns="" xmlns:a16="http://schemas.microsoft.com/office/drawing/2014/main" id="{00000000-0008-0000-0000-0000BA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16" name="Text Box 394360">
          <a:extLst>
            <a:ext uri="{FF2B5EF4-FFF2-40B4-BE49-F238E27FC236}">
              <a16:creationId xmlns="" xmlns:a16="http://schemas.microsoft.com/office/drawing/2014/main" id="{00000000-0008-0000-0000-0000BB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17" name="Text Box 394744">
          <a:extLst>
            <a:ext uri="{FF2B5EF4-FFF2-40B4-BE49-F238E27FC236}">
              <a16:creationId xmlns="" xmlns:a16="http://schemas.microsoft.com/office/drawing/2014/main" id="{00000000-0008-0000-0000-0000BC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18" name="Text Box 394360">
          <a:extLst>
            <a:ext uri="{FF2B5EF4-FFF2-40B4-BE49-F238E27FC236}">
              <a16:creationId xmlns="" xmlns:a16="http://schemas.microsoft.com/office/drawing/2014/main" id="{00000000-0008-0000-0000-0000BD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19" name="Text Box 394744">
          <a:extLst>
            <a:ext uri="{FF2B5EF4-FFF2-40B4-BE49-F238E27FC236}">
              <a16:creationId xmlns="" xmlns:a16="http://schemas.microsoft.com/office/drawing/2014/main" id="{00000000-0008-0000-0000-0000BE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20" name="Text Box 394360">
          <a:extLst>
            <a:ext uri="{FF2B5EF4-FFF2-40B4-BE49-F238E27FC236}">
              <a16:creationId xmlns="" xmlns:a16="http://schemas.microsoft.com/office/drawing/2014/main" id="{00000000-0008-0000-0000-0000BF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21" name="Text Box 394744">
          <a:extLst>
            <a:ext uri="{FF2B5EF4-FFF2-40B4-BE49-F238E27FC236}">
              <a16:creationId xmlns="" xmlns:a16="http://schemas.microsoft.com/office/drawing/2014/main" id="{00000000-0008-0000-0000-0000C0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22" name="Text Box 394360">
          <a:extLst>
            <a:ext uri="{FF2B5EF4-FFF2-40B4-BE49-F238E27FC236}">
              <a16:creationId xmlns="" xmlns:a16="http://schemas.microsoft.com/office/drawing/2014/main" id="{00000000-0008-0000-0000-0000C1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23" name="Text Box 394744">
          <a:extLst>
            <a:ext uri="{FF2B5EF4-FFF2-40B4-BE49-F238E27FC236}">
              <a16:creationId xmlns="" xmlns:a16="http://schemas.microsoft.com/office/drawing/2014/main" id="{00000000-0008-0000-0000-0000C2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24" name="Text Box 394360">
          <a:extLst>
            <a:ext uri="{FF2B5EF4-FFF2-40B4-BE49-F238E27FC236}">
              <a16:creationId xmlns="" xmlns:a16="http://schemas.microsoft.com/office/drawing/2014/main" id="{00000000-0008-0000-0000-0000C3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25" name="Text Box 394744">
          <a:extLst>
            <a:ext uri="{FF2B5EF4-FFF2-40B4-BE49-F238E27FC236}">
              <a16:creationId xmlns="" xmlns:a16="http://schemas.microsoft.com/office/drawing/2014/main" id="{00000000-0008-0000-0000-0000C4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26" name="Text Box 394360">
          <a:extLst>
            <a:ext uri="{FF2B5EF4-FFF2-40B4-BE49-F238E27FC236}">
              <a16:creationId xmlns="" xmlns:a16="http://schemas.microsoft.com/office/drawing/2014/main" id="{00000000-0008-0000-0000-0000C5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27" name="Text Box 394744">
          <a:extLst>
            <a:ext uri="{FF2B5EF4-FFF2-40B4-BE49-F238E27FC236}">
              <a16:creationId xmlns="" xmlns:a16="http://schemas.microsoft.com/office/drawing/2014/main" id="{00000000-0008-0000-0000-0000C6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28" name="Text Box 394360">
          <a:extLst>
            <a:ext uri="{FF2B5EF4-FFF2-40B4-BE49-F238E27FC236}">
              <a16:creationId xmlns="" xmlns:a16="http://schemas.microsoft.com/office/drawing/2014/main" id="{00000000-0008-0000-0000-0000C7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29" name="Text Box 394744">
          <a:extLst>
            <a:ext uri="{FF2B5EF4-FFF2-40B4-BE49-F238E27FC236}">
              <a16:creationId xmlns="" xmlns:a16="http://schemas.microsoft.com/office/drawing/2014/main" id="{00000000-0008-0000-0000-0000C801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30" name="Text Box 394360">
          <a:extLst>
            <a:ext uri="{FF2B5EF4-FFF2-40B4-BE49-F238E27FC236}">
              <a16:creationId xmlns="" xmlns:a16="http://schemas.microsoft.com/office/drawing/2014/main" id="{00000000-0008-0000-0000-0000C9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31" name="Text Box 394744">
          <a:extLst>
            <a:ext uri="{FF2B5EF4-FFF2-40B4-BE49-F238E27FC236}">
              <a16:creationId xmlns="" xmlns:a16="http://schemas.microsoft.com/office/drawing/2014/main" id="{00000000-0008-0000-0000-0000CA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32" name="Text Box 394360">
          <a:extLst>
            <a:ext uri="{FF2B5EF4-FFF2-40B4-BE49-F238E27FC236}">
              <a16:creationId xmlns="" xmlns:a16="http://schemas.microsoft.com/office/drawing/2014/main" id="{00000000-0008-0000-0000-0000CB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33" name="Text Box 394744">
          <a:extLst>
            <a:ext uri="{FF2B5EF4-FFF2-40B4-BE49-F238E27FC236}">
              <a16:creationId xmlns="" xmlns:a16="http://schemas.microsoft.com/office/drawing/2014/main" id="{00000000-0008-0000-0000-0000CC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34" name="Text Box 394360">
          <a:extLst>
            <a:ext uri="{FF2B5EF4-FFF2-40B4-BE49-F238E27FC236}">
              <a16:creationId xmlns="" xmlns:a16="http://schemas.microsoft.com/office/drawing/2014/main" id="{00000000-0008-0000-0000-0000CD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35" name="Text Box 394744">
          <a:extLst>
            <a:ext uri="{FF2B5EF4-FFF2-40B4-BE49-F238E27FC236}">
              <a16:creationId xmlns="" xmlns:a16="http://schemas.microsoft.com/office/drawing/2014/main" id="{00000000-0008-0000-0000-0000CE01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36" name="Text Box 394360">
          <a:extLst>
            <a:ext uri="{FF2B5EF4-FFF2-40B4-BE49-F238E27FC236}">
              <a16:creationId xmlns="" xmlns:a16="http://schemas.microsoft.com/office/drawing/2014/main" id="{00000000-0008-0000-0000-00001D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37" name="Text Box 394744">
          <a:extLst>
            <a:ext uri="{FF2B5EF4-FFF2-40B4-BE49-F238E27FC236}">
              <a16:creationId xmlns="" xmlns:a16="http://schemas.microsoft.com/office/drawing/2014/main" id="{00000000-0008-0000-0000-00001E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38" name="Text Box 394360">
          <a:extLst>
            <a:ext uri="{FF2B5EF4-FFF2-40B4-BE49-F238E27FC236}">
              <a16:creationId xmlns="" xmlns:a16="http://schemas.microsoft.com/office/drawing/2014/main" id="{00000000-0008-0000-0000-00001F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39" name="Text Box 394744">
          <a:extLst>
            <a:ext uri="{FF2B5EF4-FFF2-40B4-BE49-F238E27FC236}">
              <a16:creationId xmlns="" xmlns:a16="http://schemas.microsoft.com/office/drawing/2014/main" id="{00000000-0008-0000-0000-000020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40" name="Text Box 394360">
          <a:extLst>
            <a:ext uri="{FF2B5EF4-FFF2-40B4-BE49-F238E27FC236}">
              <a16:creationId xmlns="" xmlns:a16="http://schemas.microsoft.com/office/drawing/2014/main" id="{00000000-0008-0000-0000-000021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41" name="Text Box 394744">
          <a:extLst>
            <a:ext uri="{FF2B5EF4-FFF2-40B4-BE49-F238E27FC236}">
              <a16:creationId xmlns="" xmlns:a16="http://schemas.microsoft.com/office/drawing/2014/main" id="{00000000-0008-0000-0000-000022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42" name="Text Box 394360">
          <a:extLst>
            <a:ext uri="{FF2B5EF4-FFF2-40B4-BE49-F238E27FC236}">
              <a16:creationId xmlns="" xmlns:a16="http://schemas.microsoft.com/office/drawing/2014/main" id="{00000000-0008-0000-0000-000023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43" name="Text Box 394744">
          <a:extLst>
            <a:ext uri="{FF2B5EF4-FFF2-40B4-BE49-F238E27FC236}">
              <a16:creationId xmlns="" xmlns:a16="http://schemas.microsoft.com/office/drawing/2014/main" id="{00000000-0008-0000-0000-000024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44" name="Text Box 394360">
          <a:extLst>
            <a:ext uri="{FF2B5EF4-FFF2-40B4-BE49-F238E27FC236}">
              <a16:creationId xmlns="" xmlns:a16="http://schemas.microsoft.com/office/drawing/2014/main" id="{00000000-0008-0000-0000-000025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45" name="Text Box 394744">
          <a:extLst>
            <a:ext uri="{FF2B5EF4-FFF2-40B4-BE49-F238E27FC236}">
              <a16:creationId xmlns="" xmlns:a16="http://schemas.microsoft.com/office/drawing/2014/main" id="{00000000-0008-0000-0000-000026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46" name="Text Box 394360">
          <a:extLst>
            <a:ext uri="{FF2B5EF4-FFF2-40B4-BE49-F238E27FC236}">
              <a16:creationId xmlns="" xmlns:a16="http://schemas.microsoft.com/office/drawing/2014/main" id="{00000000-0008-0000-0000-000027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47" name="Text Box 394744">
          <a:extLst>
            <a:ext uri="{FF2B5EF4-FFF2-40B4-BE49-F238E27FC236}">
              <a16:creationId xmlns="" xmlns:a16="http://schemas.microsoft.com/office/drawing/2014/main" id="{00000000-0008-0000-0000-000028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48" name="Text Box 394360">
          <a:extLst>
            <a:ext uri="{FF2B5EF4-FFF2-40B4-BE49-F238E27FC236}">
              <a16:creationId xmlns="" xmlns:a16="http://schemas.microsoft.com/office/drawing/2014/main" id="{00000000-0008-0000-0000-000029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49" name="Text Box 394744">
          <a:extLst>
            <a:ext uri="{FF2B5EF4-FFF2-40B4-BE49-F238E27FC236}">
              <a16:creationId xmlns="" xmlns:a16="http://schemas.microsoft.com/office/drawing/2014/main" id="{00000000-0008-0000-0000-00002A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50" name="Text Box 394360">
          <a:extLst>
            <a:ext uri="{FF2B5EF4-FFF2-40B4-BE49-F238E27FC236}">
              <a16:creationId xmlns="" xmlns:a16="http://schemas.microsoft.com/office/drawing/2014/main" id="{00000000-0008-0000-0000-00002B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51" name="Text Box 394744">
          <a:extLst>
            <a:ext uri="{FF2B5EF4-FFF2-40B4-BE49-F238E27FC236}">
              <a16:creationId xmlns="" xmlns:a16="http://schemas.microsoft.com/office/drawing/2014/main" id="{00000000-0008-0000-0000-00002C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52" name="Text Box 394360">
          <a:extLst>
            <a:ext uri="{FF2B5EF4-FFF2-40B4-BE49-F238E27FC236}">
              <a16:creationId xmlns="" xmlns:a16="http://schemas.microsoft.com/office/drawing/2014/main" id="{00000000-0008-0000-0000-00002D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53" name="Text Box 394744">
          <a:extLst>
            <a:ext uri="{FF2B5EF4-FFF2-40B4-BE49-F238E27FC236}">
              <a16:creationId xmlns="" xmlns:a16="http://schemas.microsoft.com/office/drawing/2014/main" id="{00000000-0008-0000-0000-00002E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54" name="Text Box 394360">
          <a:extLst>
            <a:ext uri="{FF2B5EF4-FFF2-40B4-BE49-F238E27FC236}">
              <a16:creationId xmlns="" xmlns:a16="http://schemas.microsoft.com/office/drawing/2014/main" id="{00000000-0008-0000-0000-00002F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55" name="Text Box 394744">
          <a:extLst>
            <a:ext uri="{FF2B5EF4-FFF2-40B4-BE49-F238E27FC236}">
              <a16:creationId xmlns="" xmlns:a16="http://schemas.microsoft.com/office/drawing/2014/main" id="{00000000-0008-0000-0000-000030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56" name="Text Box 394360">
          <a:extLst>
            <a:ext uri="{FF2B5EF4-FFF2-40B4-BE49-F238E27FC236}">
              <a16:creationId xmlns="" xmlns:a16="http://schemas.microsoft.com/office/drawing/2014/main" id="{00000000-0008-0000-0000-000031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57" name="Text Box 394744">
          <a:extLst>
            <a:ext uri="{FF2B5EF4-FFF2-40B4-BE49-F238E27FC236}">
              <a16:creationId xmlns="" xmlns:a16="http://schemas.microsoft.com/office/drawing/2014/main" id="{00000000-0008-0000-0000-000032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58" name="Text Box 394360">
          <a:extLst>
            <a:ext uri="{FF2B5EF4-FFF2-40B4-BE49-F238E27FC236}">
              <a16:creationId xmlns="" xmlns:a16="http://schemas.microsoft.com/office/drawing/2014/main" id="{00000000-0008-0000-0000-000033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59" name="Text Box 394744">
          <a:extLst>
            <a:ext uri="{FF2B5EF4-FFF2-40B4-BE49-F238E27FC236}">
              <a16:creationId xmlns="" xmlns:a16="http://schemas.microsoft.com/office/drawing/2014/main" id="{00000000-0008-0000-0000-000034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11260" name="Text Box 394360">
          <a:extLst>
            <a:ext uri="{FF2B5EF4-FFF2-40B4-BE49-F238E27FC236}">
              <a16:creationId xmlns="" xmlns:a16="http://schemas.microsoft.com/office/drawing/2014/main" id="{00000000-0008-0000-0000-000035020000}"/>
            </a:ext>
          </a:extLst>
        </xdr:cNvPr>
        <xdr:cNvSpPr txBox="1">
          <a:spLocks noChangeArrowheads="1"/>
        </xdr:cNvSpPr>
      </xdr:nvSpPr>
      <xdr:spPr bwMode="auto">
        <a:xfrm>
          <a:off x="922020" y="536848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11261" name="Text Box 394744">
          <a:extLst>
            <a:ext uri="{FF2B5EF4-FFF2-40B4-BE49-F238E27FC236}">
              <a16:creationId xmlns="" xmlns:a16="http://schemas.microsoft.com/office/drawing/2014/main" id="{00000000-0008-0000-0000-000036020000}"/>
            </a:ext>
          </a:extLst>
        </xdr:cNvPr>
        <xdr:cNvSpPr txBox="1">
          <a:spLocks noChangeArrowheads="1"/>
        </xdr:cNvSpPr>
      </xdr:nvSpPr>
      <xdr:spPr bwMode="auto">
        <a:xfrm>
          <a:off x="922020" y="536848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11262" name="Text Box 394360">
          <a:extLst>
            <a:ext uri="{FF2B5EF4-FFF2-40B4-BE49-F238E27FC236}">
              <a16:creationId xmlns="" xmlns:a16="http://schemas.microsoft.com/office/drawing/2014/main" id="{00000000-0008-0000-0000-000037020000}"/>
            </a:ext>
          </a:extLst>
        </xdr:cNvPr>
        <xdr:cNvSpPr txBox="1">
          <a:spLocks noChangeArrowheads="1"/>
        </xdr:cNvSpPr>
      </xdr:nvSpPr>
      <xdr:spPr bwMode="auto">
        <a:xfrm>
          <a:off x="922020" y="536848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11263" name="Text Box 394744">
          <a:extLst>
            <a:ext uri="{FF2B5EF4-FFF2-40B4-BE49-F238E27FC236}">
              <a16:creationId xmlns="" xmlns:a16="http://schemas.microsoft.com/office/drawing/2014/main" id="{00000000-0008-0000-0000-000038020000}"/>
            </a:ext>
          </a:extLst>
        </xdr:cNvPr>
        <xdr:cNvSpPr txBox="1">
          <a:spLocks noChangeArrowheads="1"/>
        </xdr:cNvSpPr>
      </xdr:nvSpPr>
      <xdr:spPr bwMode="auto">
        <a:xfrm>
          <a:off x="922020" y="536848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11264" name="Text Box 394360">
          <a:extLst>
            <a:ext uri="{FF2B5EF4-FFF2-40B4-BE49-F238E27FC236}">
              <a16:creationId xmlns="" xmlns:a16="http://schemas.microsoft.com/office/drawing/2014/main" id="{00000000-0008-0000-0000-000039020000}"/>
            </a:ext>
          </a:extLst>
        </xdr:cNvPr>
        <xdr:cNvSpPr txBox="1">
          <a:spLocks noChangeArrowheads="1"/>
        </xdr:cNvSpPr>
      </xdr:nvSpPr>
      <xdr:spPr bwMode="auto">
        <a:xfrm>
          <a:off x="922020" y="536848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11265" name="Text Box 394744">
          <a:extLst>
            <a:ext uri="{FF2B5EF4-FFF2-40B4-BE49-F238E27FC236}">
              <a16:creationId xmlns="" xmlns:a16="http://schemas.microsoft.com/office/drawing/2014/main" id="{00000000-0008-0000-0000-00003A020000}"/>
            </a:ext>
          </a:extLst>
        </xdr:cNvPr>
        <xdr:cNvSpPr txBox="1">
          <a:spLocks noChangeArrowheads="1"/>
        </xdr:cNvSpPr>
      </xdr:nvSpPr>
      <xdr:spPr bwMode="auto">
        <a:xfrm>
          <a:off x="922020" y="536848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66" name="Text Box 394360">
          <a:extLst>
            <a:ext uri="{FF2B5EF4-FFF2-40B4-BE49-F238E27FC236}">
              <a16:creationId xmlns="" xmlns:a16="http://schemas.microsoft.com/office/drawing/2014/main" id="{00000000-0008-0000-0000-00003B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67" name="Text Box 394744">
          <a:extLst>
            <a:ext uri="{FF2B5EF4-FFF2-40B4-BE49-F238E27FC236}">
              <a16:creationId xmlns="" xmlns:a16="http://schemas.microsoft.com/office/drawing/2014/main" id="{00000000-0008-0000-0000-00003C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68" name="Text Box 394360">
          <a:extLst>
            <a:ext uri="{FF2B5EF4-FFF2-40B4-BE49-F238E27FC236}">
              <a16:creationId xmlns="" xmlns:a16="http://schemas.microsoft.com/office/drawing/2014/main" id="{00000000-0008-0000-0000-00003D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69" name="Text Box 394744">
          <a:extLst>
            <a:ext uri="{FF2B5EF4-FFF2-40B4-BE49-F238E27FC236}">
              <a16:creationId xmlns="" xmlns:a16="http://schemas.microsoft.com/office/drawing/2014/main" id="{00000000-0008-0000-0000-00003E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70" name="Text Box 394360">
          <a:extLst>
            <a:ext uri="{FF2B5EF4-FFF2-40B4-BE49-F238E27FC236}">
              <a16:creationId xmlns="" xmlns:a16="http://schemas.microsoft.com/office/drawing/2014/main" id="{00000000-0008-0000-0000-00003F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71" name="Text Box 394744">
          <a:extLst>
            <a:ext uri="{FF2B5EF4-FFF2-40B4-BE49-F238E27FC236}">
              <a16:creationId xmlns="" xmlns:a16="http://schemas.microsoft.com/office/drawing/2014/main" id="{00000000-0008-0000-0000-000040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72" name="Text Box 394360">
          <a:extLst>
            <a:ext uri="{FF2B5EF4-FFF2-40B4-BE49-F238E27FC236}">
              <a16:creationId xmlns="" xmlns:a16="http://schemas.microsoft.com/office/drawing/2014/main" id="{00000000-0008-0000-0000-000041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73" name="Text Box 394744">
          <a:extLst>
            <a:ext uri="{FF2B5EF4-FFF2-40B4-BE49-F238E27FC236}">
              <a16:creationId xmlns="" xmlns:a16="http://schemas.microsoft.com/office/drawing/2014/main" id="{00000000-0008-0000-0000-000042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74" name="Text Box 394360">
          <a:extLst>
            <a:ext uri="{FF2B5EF4-FFF2-40B4-BE49-F238E27FC236}">
              <a16:creationId xmlns="" xmlns:a16="http://schemas.microsoft.com/office/drawing/2014/main" id="{00000000-0008-0000-0000-000043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75" name="Text Box 394744">
          <a:extLst>
            <a:ext uri="{FF2B5EF4-FFF2-40B4-BE49-F238E27FC236}">
              <a16:creationId xmlns="" xmlns:a16="http://schemas.microsoft.com/office/drawing/2014/main" id="{00000000-0008-0000-0000-000044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76" name="Text Box 394360">
          <a:extLst>
            <a:ext uri="{FF2B5EF4-FFF2-40B4-BE49-F238E27FC236}">
              <a16:creationId xmlns="" xmlns:a16="http://schemas.microsoft.com/office/drawing/2014/main" id="{00000000-0008-0000-0000-000045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77" name="Text Box 394744">
          <a:extLst>
            <a:ext uri="{FF2B5EF4-FFF2-40B4-BE49-F238E27FC236}">
              <a16:creationId xmlns="" xmlns:a16="http://schemas.microsoft.com/office/drawing/2014/main" id="{00000000-0008-0000-0000-000046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78" name="Text Box 394360">
          <a:extLst>
            <a:ext uri="{FF2B5EF4-FFF2-40B4-BE49-F238E27FC236}">
              <a16:creationId xmlns="" xmlns:a16="http://schemas.microsoft.com/office/drawing/2014/main" id="{00000000-0008-0000-0000-000047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79" name="Text Box 394744">
          <a:extLst>
            <a:ext uri="{FF2B5EF4-FFF2-40B4-BE49-F238E27FC236}">
              <a16:creationId xmlns="" xmlns:a16="http://schemas.microsoft.com/office/drawing/2014/main" id="{00000000-0008-0000-0000-000048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80" name="Text Box 394360">
          <a:extLst>
            <a:ext uri="{FF2B5EF4-FFF2-40B4-BE49-F238E27FC236}">
              <a16:creationId xmlns="" xmlns:a16="http://schemas.microsoft.com/office/drawing/2014/main" id="{00000000-0008-0000-0000-000049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81" name="Text Box 394744">
          <a:extLst>
            <a:ext uri="{FF2B5EF4-FFF2-40B4-BE49-F238E27FC236}">
              <a16:creationId xmlns="" xmlns:a16="http://schemas.microsoft.com/office/drawing/2014/main" id="{00000000-0008-0000-0000-00004A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82" name="Text Box 394360">
          <a:extLst>
            <a:ext uri="{FF2B5EF4-FFF2-40B4-BE49-F238E27FC236}">
              <a16:creationId xmlns="" xmlns:a16="http://schemas.microsoft.com/office/drawing/2014/main" id="{00000000-0008-0000-0000-00004B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83" name="Text Box 394744">
          <a:extLst>
            <a:ext uri="{FF2B5EF4-FFF2-40B4-BE49-F238E27FC236}">
              <a16:creationId xmlns="" xmlns:a16="http://schemas.microsoft.com/office/drawing/2014/main" id="{00000000-0008-0000-0000-00004C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84" name="Text Box 394360">
          <a:extLst>
            <a:ext uri="{FF2B5EF4-FFF2-40B4-BE49-F238E27FC236}">
              <a16:creationId xmlns="" xmlns:a16="http://schemas.microsoft.com/office/drawing/2014/main" id="{00000000-0008-0000-0000-00004D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85" name="Text Box 394744">
          <a:extLst>
            <a:ext uri="{FF2B5EF4-FFF2-40B4-BE49-F238E27FC236}">
              <a16:creationId xmlns="" xmlns:a16="http://schemas.microsoft.com/office/drawing/2014/main" id="{00000000-0008-0000-0000-00004E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86" name="Text Box 394360">
          <a:extLst>
            <a:ext uri="{FF2B5EF4-FFF2-40B4-BE49-F238E27FC236}">
              <a16:creationId xmlns="" xmlns:a16="http://schemas.microsoft.com/office/drawing/2014/main" id="{00000000-0008-0000-0000-00004F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87" name="Text Box 394744">
          <a:extLst>
            <a:ext uri="{FF2B5EF4-FFF2-40B4-BE49-F238E27FC236}">
              <a16:creationId xmlns="" xmlns:a16="http://schemas.microsoft.com/office/drawing/2014/main" id="{00000000-0008-0000-0000-000050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88" name="Text Box 394360">
          <a:extLst>
            <a:ext uri="{FF2B5EF4-FFF2-40B4-BE49-F238E27FC236}">
              <a16:creationId xmlns="" xmlns:a16="http://schemas.microsoft.com/office/drawing/2014/main" id="{00000000-0008-0000-0000-000051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89" name="Text Box 394744">
          <a:extLst>
            <a:ext uri="{FF2B5EF4-FFF2-40B4-BE49-F238E27FC236}">
              <a16:creationId xmlns="" xmlns:a16="http://schemas.microsoft.com/office/drawing/2014/main" id="{00000000-0008-0000-0000-000052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90" name="Text Box 394360">
          <a:extLst>
            <a:ext uri="{FF2B5EF4-FFF2-40B4-BE49-F238E27FC236}">
              <a16:creationId xmlns="" xmlns:a16="http://schemas.microsoft.com/office/drawing/2014/main" id="{00000000-0008-0000-0000-000053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91" name="Text Box 394744">
          <a:extLst>
            <a:ext uri="{FF2B5EF4-FFF2-40B4-BE49-F238E27FC236}">
              <a16:creationId xmlns="" xmlns:a16="http://schemas.microsoft.com/office/drawing/2014/main" id="{00000000-0008-0000-0000-000054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92" name="Text Box 394360">
          <a:extLst>
            <a:ext uri="{FF2B5EF4-FFF2-40B4-BE49-F238E27FC236}">
              <a16:creationId xmlns="" xmlns:a16="http://schemas.microsoft.com/office/drawing/2014/main" id="{00000000-0008-0000-0000-000055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93" name="Text Box 394744">
          <a:extLst>
            <a:ext uri="{FF2B5EF4-FFF2-40B4-BE49-F238E27FC236}">
              <a16:creationId xmlns="" xmlns:a16="http://schemas.microsoft.com/office/drawing/2014/main" id="{00000000-0008-0000-0000-000056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94" name="Text Box 394360">
          <a:extLst>
            <a:ext uri="{FF2B5EF4-FFF2-40B4-BE49-F238E27FC236}">
              <a16:creationId xmlns="" xmlns:a16="http://schemas.microsoft.com/office/drawing/2014/main" id="{00000000-0008-0000-0000-000057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295" name="Text Box 394744">
          <a:extLst>
            <a:ext uri="{FF2B5EF4-FFF2-40B4-BE49-F238E27FC236}">
              <a16:creationId xmlns="" xmlns:a16="http://schemas.microsoft.com/office/drawing/2014/main" id="{00000000-0008-0000-0000-000058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96" name="Text Box 394360">
          <a:extLst>
            <a:ext uri="{FF2B5EF4-FFF2-40B4-BE49-F238E27FC236}">
              <a16:creationId xmlns="" xmlns:a16="http://schemas.microsoft.com/office/drawing/2014/main" id="{00000000-0008-0000-0000-000059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97" name="Text Box 394744">
          <a:extLst>
            <a:ext uri="{FF2B5EF4-FFF2-40B4-BE49-F238E27FC236}">
              <a16:creationId xmlns="" xmlns:a16="http://schemas.microsoft.com/office/drawing/2014/main" id="{00000000-0008-0000-0000-00005A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98" name="Text Box 394360">
          <a:extLst>
            <a:ext uri="{FF2B5EF4-FFF2-40B4-BE49-F238E27FC236}">
              <a16:creationId xmlns="" xmlns:a16="http://schemas.microsoft.com/office/drawing/2014/main" id="{00000000-0008-0000-0000-00005B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299" name="Text Box 394744">
          <a:extLst>
            <a:ext uri="{FF2B5EF4-FFF2-40B4-BE49-F238E27FC236}">
              <a16:creationId xmlns="" xmlns:a16="http://schemas.microsoft.com/office/drawing/2014/main" id="{00000000-0008-0000-0000-00005C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00" name="Text Box 394360">
          <a:extLst>
            <a:ext uri="{FF2B5EF4-FFF2-40B4-BE49-F238E27FC236}">
              <a16:creationId xmlns="" xmlns:a16="http://schemas.microsoft.com/office/drawing/2014/main" id="{00000000-0008-0000-0000-00005D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01" name="Text Box 394744">
          <a:extLst>
            <a:ext uri="{FF2B5EF4-FFF2-40B4-BE49-F238E27FC236}">
              <a16:creationId xmlns="" xmlns:a16="http://schemas.microsoft.com/office/drawing/2014/main" id="{00000000-0008-0000-0000-00005E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02" name="Text Box 394360">
          <a:extLst>
            <a:ext uri="{FF2B5EF4-FFF2-40B4-BE49-F238E27FC236}">
              <a16:creationId xmlns="" xmlns:a16="http://schemas.microsoft.com/office/drawing/2014/main" id="{00000000-0008-0000-0000-00005F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03" name="Text Box 394744">
          <a:extLst>
            <a:ext uri="{FF2B5EF4-FFF2-40B4-BE49-F238E27FC236}">
              <a16:creationId xmlns="" xmlns:a16="http://schemas.microsoft.com/office/drawing/2014/main" id="{00000000-0008-0000-0000-000060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04" name="Text Box 394360">
          <a:extLst>
            <a:ext uri="{FF2B5EF4-FFF2-40B4-BE49-F238E27FC236}">
              <a16:creationId xmlns="" xmlns:a16="http://schemas.microsoft.com/office/drawing/2014/main" id="{00000000-0008-0000-0000-000061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05" name="Text Box 394744">
          <a:extLst>
            <a:ext uri="{FF2B5EF4-FFF2-40B4-BE49-F238E27FC236}">
              <a16:creationId xmlns="" xmlns:a16="http://schemas.microsoft.com/office/drawing/2014/main" id="{00000000-0008-0000-0000-000062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06" name="Text Box 394360">
          <a:extLst>
            <a:ext uri="{FF2B5EF4-FFF2-40B4-BE49-F238E27FC236}">
              <a16:creationId xmlns="" xmlns:a16="http://schemas.microsoft.com/office/drawing/2014/main" id="{00000000-0008-0000-0000-000063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07" name="Text Box 394744">
          <a:extLst>
            <a:ext uri="{FF2B5EF4-FFF2-40B4-BE49-F238E27FC236}">
              <a16:creationId xmlns="" xmlns:a16="http://schemas.microsoft.com/office/drawing/2014/main" id="{00000000-0008-0000-0000-000064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08" name="Text Box 394360">
          <a:extLst>
            <a:ext uri="{FF2B5EF4-FFF2-40B4-BE49-F238E27FC236}">
              <a16:creationId xmlns="" xmlns:a16="http://schemas.microsoft.com/office/drawing/2014/main" id="{00000000-0008-0000-0000-000065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09" name="Text Box 394744">
          <a:extLst>
            <a:ext uri="{FF2B5EF4-FFF2-40B4-BE49-F238E27FC236}">
              <a16:creationId xmlns="" xmlns:a16="http://schemas.microsoft.com/office/drawing/2014/main" id="{00000000-0008-0000-0000-000066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10" name="Text Box 394360">
          <a:extLst>
            <a:ext uri="{FF2B5EF4-FFF2-40B4-BE49-F238E27FC236}">
              <a16:creationId xmlns="" xmlns:a16="http://schemas.microsoft.com/office/drawing/2014/main" id="{00000000-0008-0000-0000-000067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11" name="Text Box 394744">
          <a:extLst>
            <a:ext uri="{FF2B5EF4-FFF2-40B4-BE49-F238E27FC236}">
              <a16:creationId xmlns="" xmlns:a16="http://schemas.microsoft.com/office/drawing/2014/main" id="{00000000-0008-0000-0000-000068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12" name="Text Box 394360">
          <a:extLst>
            <a:ext uri="{FF2B5EF4-FFF2-40B4-BE49-F238E27FC236}">
              <a16:creationId xmlns="" xmlns:a16="http://schemas.microsoft.com/office/drawing/2014/main" id="{00000000-0008-0000-0000-000069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13" name="Text Box 394744">
          <a:extLst>
            <a:ext uri="{FF2B5EF4-FFF2-40B4-BE49-F238E27FC236}">
              <a16:creationId xmlns="" xmlns:a16="http://schemas.microsoft.com/office/drawing/2014/main" id="{00000000-0008-0000-0000-00006A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14" name="Text Box 394360">
          <a:extLst>
            <a:ext uri="{FF2B5EF4-FFF2-40B4-BE49-F238E27FC236}">
              <a16:creationId xmlns="" xmlns:a16="http://schemas.microsoft.com/office/drawing/2014/main" id="{00000000-0008-0000-0000-00006B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15" name="Text Box 394744">
          <a:extLst>
            <a:ext uri="{FF2B5EF4-FFF2-40B4-BE49-F238E27FC236}">
              <a16:creationId xmlns="" xmlns:a16="http://schemas.microsoft.com/office/drawing/2014/main" id="{00000000-0008-0000-0000-00006C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16" name="Text Box 394360">
          <a:extLst>
            <a:ext uri="{FF2B5EF4-FFF2-40B4-BE49-F238E27FC236}">
              <a16:creationId xmlns="" xmlns:a16="http://schemas.microsoft.com/office/drawing/2014/main" id="{00000000-0008-0000-0000-00006D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17" name="Text Box 394744">
          <a:extLst>
            <a:ext uri="{FF2B5EF4-FFF2-40B4-BE49-F238E27FC236}">
              <a16:creationId xmlns="" xmlns:a16="http://schemas.microsoft.com/office/drawing/2014/main" id="{00000000-0008-0000-0000-00006E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18" name="Text Box 394360">
          <a:extLst>
            <a:ext uri="{FF2B5EF4-FFF2-40B4-BE49-F238E27FC236}">
              <a16:creationId xmlns="" xmlns:a16="http://schemas.microsoft.com/office/drawing/2014/main" id="{00000000-0008-0000-0000-00006F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19" name="Text Box 394744">
          <a:extLst>
            <a:ext uri="{FF2B5EF4-FFF2-40B4-BE49-F238E27FC236}">
              <a16:creationId xmlns="" xmlns:a16="http://schemas.microsoft.com/office/drawing/2014/main" id="{00000000-0008-0000-0000-000070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20" name="Text Box 394360">
          <a:extLst>
            <a:ext uri="{FF2B5EF4-FFF2-40B4-BE49-F238E27FC236}">
              <a16:creationId xmlns="" xmlns:a16="http://schemas.microsoft.com/office/drawing/2014/main" id="{00000000-0008-0000-0000-000071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21" name="Text Box 394744">
          <a:extLst>
            <a:ext uri="{FF2B5EF4-FFF2-40B4-BE49-F238E27FC236}">
              <a16:creationId xmlns="" xmlns:a16="http://schemas.microsoft.com/office/drawing/2014/main" id="{00000000-0008-0000-0000-000072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22" name="Text Box 394360">
          <a:extLst>
            <a:ext uri="{FF2B5EF4-FFF2-40B4-BE49-F238E27FC236}">
              <a16:creationId xmlns="" xmlns:a16="http://schemas.microsoft.com/office/drawing/2014/main" id="{00000000-0008-0000-0000-000073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23" name="Text Box 394744">
          <a:extLst>
            <a:ext uri="{FF2B5EF4-FFF2-40B4-BE49-F238E27FC236}">
              <a16:creationId xmlns="" xmlns:a16="http://schemas.microsoft.com/office/drawing/2014/main" id="{00000000-0008-0000-0000-000074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24" name="Text Box 394360">
          <a:extLst>
            <a:ext uri="{FF2B5EF4-FFF2-40B4-BE49-F238E27FC236}">
              <a16:creationId xmlns="" xmlns:a16="http://schemas.microsoft.com/office/drawing/2014/main" id="{00000000-0008-0000-0000-000075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25" name="Text Box 394744">
          <a:extLst>
            <a:ext uri="{FF2B5EF4-FFF2-40B4-BE49-F238E27FC236}">
              <a16:creationId xmlns="" xmlns:a16="http://schemas.microsoft.com/office/drawing/2014/main" id="{00000000-0008-0000-0000-000076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26" name="Text Box 394360">
          <a:extLst>
            <a:ext uri="{FF2B5EF4-FFF2-40B4-BE49-F238E27FC236}">
              <a16:creationId xmlns="" xmlns:a16="http://schemas.microsoft.com/office/drawing/2014/main" id="{00000000-0008-0000-0000-000077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27" name="Text Box 394744">
          <a:extLst>
            <a:ext uri="{FF2B5EF4-FFF2-40B4-BE49-F238E27FC236}">
              <a16:creationId xmlns="" xmlns:a16="http://schemas.microsoft.com/office/drawing/2014/main" id="{00000000-0008-0000-0000-000078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28" name="Text Box 394360">
          <a:extLst>
            <a:ext uri="{FF2B5EF4-FFF2-40B4-BE49-F238E27FC236}">
              <a16:creationId xmlns="" xmlns:a16="http://schemas.microsoft.com/office/drawing/2014/main" id="{00000000-0008-0000-0000-000079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29" name="Text Box 394744">
          <a:extLst>
            <a:ext uri="{FF2B5EF4-FFF2-40B4-BE49-F238E27FC236}">
              <a16:creationId xmlns="" xmlns:a16="http://schemas.microsoft.com/office/drawing/2014/main" id="{00000000-0008-0000-0000-00007A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30" name="Text Box 394360">
          <a:extLst>
            <a:ext uri="{FF2B5EF4-FFF2-40B4-BE49-F238E27FC236}">
              <a16:creationId xmlns="" xmlns:a16="http://schemas.microsoft.com/office/drawing/2014/main" id="{00000000-0008-0000-0000-00007B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11331" name="Text Box 394744">
          <a:extLst>
            <a:ext uri="{FF2B5EF4-FFF2-40B4-BE49-F238E27FC236}">
              <a16:creationId xmlns="" xmlns:a16="http://schemas.microsoft.com/office/drawing/2014/main" id="{00000000-0008-0000-0000-00007C020000}"/>
            </a:ext>
          </a:extLst>
        </xdr:cNvPr>
        <xdr:cNvSpPr txBox="1">
          <a:spLocks noChangeArrowheads="1"/>
        </xdr:cNvSpPr>
      </xdr:nvSpPr>
      <xdr:spPr bwMode="auto">
        <a:xfrm>
          <a:off x="922020" y="536848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32" name="Text Box 394360">
          <a:extLst>
            <a:ext uri="{FF2B5EF4-FFF2-40B4-BE49-F238E27FC236}">
              <a16:creationId xmlns="" xmlns:a16="http://schemas.microsoft.com/office/drawing/2014/main" id="{00000000-0008-0000-0000-00007D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33" name="Text Box 394744">
          <a:extLst>
            <a:ext uri="{FF2B5EF4-FFF2-40B4-BE49-F238E27FC236}">
              <a16:creationId xmlns="" xmlns:a16="http://schemas.microsoft.com/office/drawing/2014/main" id="{00000000-0008-0000-0000-00007E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34" name="Text Box 394360">
          <a:extLst>
            <a:ext uri="{FF2B5EF4-FFF2-40B4-BE49-F238E27FC236}">
              <a16:creationId xmlns="" xmlns:a16="http://schemas.microsoft.com/office/drawing/2014/main" id="{00000000-0008-0000-0000-00007F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35" name="Text Box 394744">
          <a:extLst>
            <a:ext uri="{FF2B5EF4-FFF2-40B4-BE49-F238E27FC236}">
              <a16:creationId xmlns="" xmlns:a16="http://schemas.microsoft.com/office/drawing/2014/main" id="{00000000-0008-0000-0000-000080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36" name="Text Box 394360">
          <a:extLst>
            <a:ext uri="{FF2B5EF4-FFF2-40B4-BE49-F238E27FC236}">
              <a16:creationId xmlns="" xmlns:a16="http://schemas.microsoft.com/office/drawing/2014/main" id="{00000000-0008-0000-0000-000081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11337" name="Text Box 394744">
          <a:extLst>
            <a:ext uri="{FF2B5EF4-FFF2-40B4-BE49-F238E27FC236}">
              <a16:creationId xmlns="" xmlns:a16="http://schemas.microsoft.com/office/drawing/2014/main" id="{00000000-0008-0000-0000-000082020000}"/>
            </a:ext>
          </a:extLst>
        </xdr:cNvPr>
        <xdr:cNvSpPr txBox="1">
          <a:spLocks noChangeArrowheads="1"/>
        </xdr:cNvSpPr>
      </xdr:nvSpPr>
      <xdr:spPr bwMode="auto">
        <a:xfrm>
          <a:off x="922020" y="536848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0"/>
    <xdr:sp macro="" textlink="">
      <xdr:nvSpPr>
        <xdr:cNvPr id="11338" name="Text Box 394360">
          <a:extLst>
            <a:ext uri="{FF2B5EF4-FFF2-40B4-BE49-F238E27FC236}">
              <a16:creationId xmlns="" xmlns:a16="http://schemas.microsoft.com/office/drawing/2014/main" id="{00000000-0008-0000-0000-0000CF010000}"/>
            </a:ext>
          </a:extLst>
        </xdr:cNvPr>
        <xdr:cNvSpPr txBox="1">
          <a:spLocks noChangeArrowheads="1"/>
        </xdr:cNvSpPr>
      </xdr:nvSpPr>
      <xdr:spPr bwMode="auto">
        <a:xfrm>
          <a:off x="922020" y="55976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0"/>
    <xdr:sp macro="" textlink="">
      <xdr:nvSpPr>
        <xdr:cNvPr id="11339" name="Text Box 39474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922020" y="55976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0"/>
    <xdr:sp macro="" textlink="">
      <xdr:nvSpPr>
        <xdr:cNvPr id="11340" name="Text Box 394360">
          <a:extLst>
            <a:ext uri="{FF2B5EF4-FFF2-40B4-BE49-F238E27FC236}">
              <a16:creationId xmlns="" xmlns:a16="http://schemas.microsoft.com/office/drawing/2014/main" id="{00000000-0008-0000-0000-0000D1010000}"/>
            </a:ext>
          </a:extLst>
        </xdr:cNvPr>
        <xdr:cNvSpPr txBox="1">
          <a:spLocks noChangeArrowheads="1"/>
        </xdr:cNvSpPr>
      </xdr:nvSpPr>
      <xdr:spPr bwMode="auto">
        <a:xfrm>
          <a:off x="922020" y="55976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0"/>
    <xdr:sp macro="" textlink="">
      <xdr:nvSpPr>
        <xdr:cNvPr id="11341" name="Text Box 39474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922020" y="55976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0"/>
    <xdr:sp macro="" textlink="">
      <xdr:nvSpPr>
        <xdr:cNvPr id="11342" name="Text Box 394360">
          <a:extLst>
            <a:ext uri="{FF2B5EF4-FFF2-40B4-BE49-F238E27FC236}">
              <a16:creationId xmlns="" xmlns:a16="http://schemas.microsoft.com/office/drawing/2014/main" id="{00000000-0008-0000-0000-0000D3010000}"/>
            </a:ext>
          </a:extLst>
        </xdr:cNvPr>
        <xdr:cNvSpPr txBox="1">
          <a:spLocks noChangeArrowheads="1"/>
        </xdr:cNvSpPr>
      </xdr:nvSpPr>
      <xdr:spPr bwMode="auto">
        <a:xfrm>
          <a:off x="922020" y="55976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0"/>
    <xdr:sp macro="" textlink="">
      <xdr:nvSpPr>
        <xdr:cNvPr id="11343" name="Text Box 39474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922020" y="55976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44" name="Text Box 394360">
          <a:extLst>
            <a:ext uri="{FF2B5EF4-FFF2-40B4-BE49-F238E27FC236}">
              <a16:creationId xmlns="" xmlns:a16="http://schemas.microsoft.com/office/drawing/2014/main" id="{00000000-0008-0000-0000-0000D5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45" name="Text Box 39474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46" name="Text Box 394360">
          <a:extLst>
            <a:ext uri="{FF2B5EF4-FFF2-40B4-BE49-F238E27FC236}">
              <a16:creationId xmlns="" xmlns:a16="http://schemas.microsoft.com/office/drawing/2014/main" id="{00000000-0008-0000-0000-0000D7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47" name="Text Box 39474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48" name="Text Box 394360">
          <a:extLst>
            <a:ext uri="{FF2B5EF4-FFF2-40B4-BE49-F238E27FC236}">
              <a16:creationId xmlns="" xmlns:a16="http://schemas.microsoft.com/office/drawing/2014/main" id="{00000000-0008-0000-0000-0000D9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49" name="Text Box 39474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50" name="Text Box 394360">
          <a:extLst>
            <a:ext uri="{FF2B5EF4-FFF2-40B4-BE49-F238E27FC236}">
              <a16:creationId xmlns="" xmlns:a16="http://schemas.microsoft.com/office/drawing/2014/main" id="{00000000-0008-0000-0000-0000DB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51" name="Text Box 39474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52" name="Text Box 394360">
          <a:extLst>
            <a:ext uri="{FF2B5EF4-FFF2-40B4-BE49-F238E27FC236}">
              <a16:creationId xmlns="" xmlns:a16="http://schemas.microsoft.com/office/drawing/2014/main" id="{00000000-0008-0000-0000-0000DD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53" name="Text Box 39474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54" name="Text Box 394360">
          <a:extLst>
            <a:ext uri="{FF2B5EF4-FFF2-40B4-BE49-F238E27FC236}">
              <a16:creationId xmlns="" xmlns:a16="http://schemas.microsoft.com/office/drawing/2014/main" id="{00000000-0008-0000-0000-0000DF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55" name="Text Box 39474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56" name="Text Box 394360">
          <a:extLst>
            <a:ext uri="{FF2B5EF4-FFF2-40B4-BE49-F238E27FC236}">
              <a16:creationId xmlns="" xmlns:a16="http://schemas.microsoft.com/office/drawing/2014/main" id="{00000000-0008-0000-0000-0000E1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57" name="Text Box 39474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58" name="Text Box 394360">
          <a:extLst>
            <a:ext uri="{FF2B5EF4-FFF2-40B4-BE49-F238E27FC236}">
              <a16:creationId xmlns="" xmlns:a16="http://schemas.microsoft.com/office/drawing/2014/main" id="{00000000-0008-0000-0000-0000E3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59" name="Text Box 39474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60" name="Text Box 394360">
          <a:extLst>
            <a:ext uri="{FF2B5EF4-FFF2-40B4-BE49-F238E27FC236}">
              <a16:creationId xmlns="" xmlns:a16="http://schemas.microsoft.com/office/drawing/2014/main" id="{00000000-0008-0000-0000-0000E5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61" name="Text Box 39474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62" name="Text Box 394360">
          <a:extLst>
            <a:ext uri="{FF2B5EF4-FFF2-40B4-BE49-F238E27FC236}">
              <a16:creationId xmlns="" xmlns:a16="http://schemas.microsoft.com/office/drawing/2014/main" id="{00000000-0008-0000-0000-0000E7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63" name="Text Box 39474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64" name="Text Box 394360">
          <a:extLst>
            <a:ext uri="{FF2B5EF4-FFF2-40B4-BE49-F238E27FC236}">
              <a16:creationId xmlns="" xmlns:a16="http://schemas.microsoft.com/office/drawing/2014/main" id="{00000000-0008-0000-0000-0000E9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65" name="Text Box 39474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66" name="Text Box 394360">
          <a:extLst>
            <a:ext uri="{FF2B5EF4-FFF2-40B4-BE49-F238E27FC236}">
              <a16:creationId xmlns="" xmlns:a16="http://schemas.microsoft.com/office/drawing/2014/main" id="{00000000-0008-0000-0000-0000EB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67" name="Text Box 39474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68" name="Text Box 394360">
          <a:extLst>
            <a:ext uri="{FF2B5EF4-FFF2-40B4-BE49-F238E27FC236}">
              <a16:creationId xmlns="" xmlns:a16="http://schemas.microsoft.com/office/drawing/2014/main" id="{00000000-0008-0000-0000-0000ED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69" name="Text Box 39474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70" name="Text Box 394360">
          <a:extLst>
            <a:ext uri="{FF2B5EF4-FFF2-40B4-BE49-F238E27FC236}">
              <a16:creationId xmlns="" xmlns:a16="http://schemas.microsoft.com/office/drawing/2014/main" id="{00000000-0008-0000-0000-0000EF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71" name="Text Box 39474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72" name="Text Box 394360">
          <a:extLst>
            <a:ext uri="{FF2B5EF4-FFF2-40B4-BE49-F238E27FC236}">
              <a16:creationId xmlns="" xmlns:a16="http://schemas.microsoft.com/office/drawing/2014/main" id="{00000000-0008-0000-0000-0000F1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73" name="Text Box 39474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74" name="Text Box 394360">
          <a:extLst>
            <a:ext uri="{FF2B5EF4-FFF2-40B4-BE49-F238E27FC236}">
              <a16:creationId xmlns="" xmlns:a16="http://schemas.microsoft.com/office/drawing/2014/main" id="{00000000-0008-0000-0000-0000F3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75" name="Text Box 39474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76" name="Text Box 394360">
          <a:extLst>
            <a:ext uri="{FF2B5EF4-FFF2-40B4-BE49-F238E27FC236}">
              <a16:creationId xmlns="" xmlns:a16="http://schemas.microsoft.com/office/drawing/2014/main" id="{00000000-0008-0000-0000-0000F5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77" name="Text Box 39474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78" name="Text Box 394360">
          <a:extLst>
            <a:ext uri="{FF2B5EF4-FFF2-40B4-BE49-F238E27FC236}">
              <a16:creationId xmlns="" xmlns:a16="http://schemas.microsoft.com/office/drawing/2014/main" id="{00000000-0008-0000-0000-0000F7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79" name="Text Box 39474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80" name="Text Box 394360">
          <a:extLst>
            <a:ext uri="{FF2B5EF4-FFF2-40B4-BE49-F238E27FC236}">
              <a16:creationId xmlns="" xmlns:a16="http://schemas.microsoft.com/office/drawing/2014/main" id="{00000000-0008-0000-0000-0000F9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81" name="Text Box 39474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82" name="Text Box 394360">
          <a:extLst>
            <a:ext uri="{FF2B5EF4-FFF2-40B4-BE49-F238E27FC236}">
              <a16:creationId xmlns="" xmlns:a16="http://schemas.microsoft.com/office/drawing/2014/main" id="{00000000-0008-0000-0000-0000FB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83" name="Text Box 39474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84" name="Text Box 394360">
          <a:extLst>
            <a:ext uri="{FF2B5EF4-FFF2-40B4-BE49-F238E27FC236}">
              <a16:creationId xmlns="" xmlns:a16="http://schemas.microsoft.com/office/drawing/2014/main" id="{00000000-0008-0000-0000-0000FD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85" name="Text Box 39474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86" name="Text Box 394360">
          <a:extLst>
            <a:ext uri="{FF2B5EF4-FFF2-40B4-BE49-F238E27FC236}">
              <a16:creationId xmlns="" xmlns:a16="http://schemas.microsoft.com/office/drawing/2014/main" id="{00000000-0008-0000-0000-0000FF01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87" name="Text Box 39474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88" name="Text Box 394360">
          <a:extLst>
            <a:ext uri="{FF2B5EF4-FFF2-40B4-BE49-F238E27FC236}">
              <a16:creationId xmlns="" xmlns:a16="http://schemas.microsoft.com/office/drawing/2014/main" id="{00000000-0008-0000-0000-000001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89" name="Text Box 39474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90" name="Text Box 394360">
          <a:extLst>
            <a:ext uri="{FF2B5EF4-FFF2-40B4-BE49-F238E27FC236}">
              <a16:creationId xmlns="" xmlns:a16="http://schemas.microsoft.com/office/drawing/2014/main" id="{00000000-0008-0000-0000-000003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91" name="Text Box 39474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92" name="Text Box 394360">
          <a:extLst>
            <a:ext uri="{FF2B5EF4-FFF2-40B4-BE49-F238E27FC236}">
              <a16:creationId xmlns="" xmlns:a16="http://schemas.microsoft.com/office/drawing/2014/main" id="{00000000-0008-0000-0000-000005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93" name="Text Box 39474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94" name="Text Box 394360">
          <a:extLst>
            <a:ext uri="{FF2B5EF4-FFF2-40B4-BE49-F238E27FC236}">
              <a16:creationId xmlns="" xmlns:a16="http://schemas.microsoft.com/office/drawing/2014/main" id="{00000000-0008-0000-0000-000007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95" name="Text Box 39474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96" name="Text Box 394360">
          <a:extLst>
            <a:ext uri="{FF2B5EF4-FFF2-40B4-BE49-F238E27FC236}">
              <a16:creationId xmlns="" xmlns:a16="http://schemas.microsoft.com/office/drawing/2014/main" id="{00000000-0008-0000-0000-000009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397" name="Text Box 39474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98" name="Text Box 394360">
          <a:extLst>
            <a:ext uri="{FF2B5EF4-FFF2-40B4-BE49-F238E27FC236}">
              <a16:creationId xmlns="" xmlns:a16="http://schemas.microsoft.com/office/drawing/2014/main" id="{00000000-0008-0000-0000-00000B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399" name="Text Box 39474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00" name="Text Box 394360">
          <a:extLst>
            <a:ext uri="{FF2B5EF4-FFF2-40B4-BE49-F238E27FC236}">
              <a16:creationId xmlns="" xmlns:a16="http://schemas.microsoft.com/office/drawing/2014/main" id="{00000000-0008-0000-0000-00000D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01" name="Text Box 39474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02" name="Text Box 394360">
          <a:extLst>
            <a:ext uri="{FF2B5EF4-FFF2-40B4-BE49-F238E27FC236}">
              <a16:creationId xmlns="" xmlns:a16="http://schemas.microsoft.com/office/drawing/2014/main" id="{00000000-0008-0000-0000-00000F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03" name="Text Box 39474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04" name="Text Box 394360">
          <a:extLst>
            <a:ext uri="{FF2B5EF4-FFF2-40B4-BE49-F238E27FC236}">
              <a16:creationId xmlns="" xmlns:a16="http://schemas.microsoft.com/office/drawing/2014/main" id="{00000000-0008-0000-0000-000011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05" name="Text Box 39474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06" name="Text Box 394360">
          <a:extLst>
            <a:ext uri="{FF2B5EF4-FFF2-40B4-BE49-F238E27FC236}">
              <a16:creationId xmlns="" xmlns:a16="http://schemas.microsoft.com/office/drawing/2014/main" id="{00000000-0008-0000-0000-000013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07" name="Text Box 39474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08" name="Text Box 394360">
          <a:extLst>
            <a:ext uri="{FF2B5EF4-FFF2-40B4-BE49-F238E27FC236}">
              <a16:creationId xmlns="" xmlns:a16="http://schemas.microsoft.com/office/drawing/2014/main" id="{00000000-0008-0000-0000-000015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09" name="Text Box 39474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10" name="Text Box 394360">
          <a:extLst>
            <a:ext uri="{FF2B5EF4-FFF2-40B4-BE49-F238E27FC236}">
              <a16:creationId xmlns="" xmlns:a16="http://schemas.microsoft.com/office/drawing/2014/main" id="{00000000-0008-0000-0000-000017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11" name="Text Box 39474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12" name="Text Box 394360">
          <a:extLst>
            <a:ext uri="{FF2B5EF4-FFF2-40B4-BE49-F238E27FC236}">
              <a16:creationId xmlns="" xmlns:a16="http://schemas.microsoft.com/office/drawing/2014/main" id="{00000000-0008-0000-0000-000019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13" name="Text Box 39474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14" name="Text Box 394360">
          <a:extLst>
            <a:ext uri="{FF2B5EF4-FFF2-40B4-BE49-F238E27FC236}">
              <a16:creationId xmlns="" xmlns:a16="http://schemas.microsoft.com/office/drawing/2014/main" id="{00000000-0008-0000-0000-00001B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15" name="Text Box 39474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16" name="Text Box 39474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17" name="Text Box 394360">
          <a:extLst>
            <a:ext uri="{FF2B5EF4-FFF2-40B4-BE49-F238E27FC236}">
              <a16:creationId xmlns="" xmlns:a16="http://schemas.microsoft.com/office/drawing/2014/main" id="{00000000-0008-0000-0000-000084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18" name="Text Box 39474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19" name="Text Box 394360">
          <a:extLst>
            <a:ext uri="{FF2B5EF4-FFF2-40B4-BE49-F238E27FC236}">
              <a16:creationId xmlns="" xmlns:a16="http://schemas.microsoft.com/office/drawing/2014/main" id="{00000000-0008-0000-0000-000086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20" name="Text Box 39474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21" name="Text Box 394360">
          <a:extLst>
            <a:ext uri="{FF2B5EF4-FFF2-40B4-BE49-F238E27FC236}">
              <a16:creationId xmlns="" xmlns:a16="http://schemas.microsoft.com/office/drawing/2014/main" id="{00000000-0008-0000-0000-000088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22" name="Text Box 39474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23" name="Text Box 394360">
          <a:extLst>
            <a:ext uri="{FF2B5EF4-FFF2-40B4-BE49-F238E27FC236}">
              <a16:creationId xmlns="" xmlns:a16="http://schemas.microsoft.com/office/drawing/2014/main" id="{00000000-0008-0000-0000-00008A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24" name="Text Box 39474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25" name="Text Box 394360">
          <a:extLst>
            <a:ext uri="{FF2B5EF4-FFF2-40B4-BE49-F238E27FC236}">
              <a16:creationId xmlns="" xmlns:a16="http://schemas.microsoft.com/office/drawing/2014/main" id="{00000000-0008-0000-0000-00008C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26" name="Text Box 39474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27" name="Text Box 394360">
          <a:extLst>
            <a:ext uri="{FF2B5EF4-FFF2-40B4-BE49-F238E27FC236}">
              <a16:creationId xmlns="" xmlns:a16="http://schemas.microsoft.com/office/drawing/2014/main" id="{00000000-0008-0000-0000-00008E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28" name="Text Box 39474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29" name="Text Box 394360">
          <a:extLst>
            <a:ext uri="{FF2B5EF4-FFF2-40B4-BE49-F238E27FC236}">
              <a16:creationId xmlns="" xmlns:a16="http://schemas.microsoft.com/office/drawing/2014/main" id="{00000000-0008-0000-0000-000090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30" name="Text Box 39474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31" name="Text Box 394360">
          <a:extLst>
            <a:ext uri="{FF2B5EF4-FFF2-40B4-BE49-F238E27FC236}">
              <a16:creationId xmlns="" xmlns:a16="http://schemas.microsoft.com/office/drawing/2014/main" id="{00000000-0008-0000-0000-000092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2326"/>
    <xdr:sp macro="" textlink="">
      <xdr:nvSpPr>
        <xdr:cNvPr id="11432" name="Text Box 39474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922020" y="55976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33" name="Text Box 394360">
          <a:extLst>
            <a:ext uri="{FF2B5EF4-FFF2-40B4-BE49-F238E27FC236}">
              <a16:creationId xmlns="" xmlns:a16="http://schemas.microsoft.com/office/drawing/2014/main" id="{00000000-0008-0000-0000-000094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34" name="Text Box 39474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35" name="Text Box 394360">
          <a:extLst>
            <a:ext uri="{FF2B5EF4-FFF2-40B4-BE49-F238E27FC236}">
              <a16:creationId xmlns="" xmlns:a16="http://schemas.microsoft.com/office/drawing/2014/main" id="{00000000-0008-0000-0000-000096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36" name="Text Box 39474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37" name="Text Box 394360">
          <a:extLst>
            <a:ext uri="{FF2B5EF4-FFF2-40B4-BE49-F238E27FC236}">
              <a16:creationId xmlns="" xmlns:a16="http://schemas.microsoft.com/office/drawing/2014/main" id="{00000000-0008-0000-0000-000098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176</xdr:row>
      <xdr:rowOff>0</xdr:rowOff>
    </xdr:from>
    <xdr:ext cx="57150" cy="81461"/>
    <xdr:sp macro="" textlink="">
      <xdr:nvSpPr>
        <xdr:cNvPr id="11438" name="Text Box 39474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922020" y="55976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39"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40"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41"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42"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43"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44"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45"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46"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47"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48"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49"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50"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51"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52"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53"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54"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55"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56"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57"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58"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59"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60"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61"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62"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1463"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1464"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1465"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1466"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1467"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1468"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69"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70"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71"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72"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73"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74"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75"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76"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77"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78"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79"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80"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81"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82"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83"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84"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85"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86"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87"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88"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89"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90"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91"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92"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93"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94"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95"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96"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97"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498"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499"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00"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01"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02"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03"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04"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05"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06"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07"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08"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09"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10"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11"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12"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13"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14"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15"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16"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17"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18"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19"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20"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21"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22"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23"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24"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25"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26"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27"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28"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29"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30"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31"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32"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33"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34"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35"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36"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37"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38"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39"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40"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41"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42"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43"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44"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45"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46"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47"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48"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49"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50"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51"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52"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53"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54"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55"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56"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57"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58"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59"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60"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61"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62"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63"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64"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1565"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1566"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1567"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1568"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1569"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1570"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71"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72"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73"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74"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75"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76"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77"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78"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79"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80"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81"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82"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83"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84"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85"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86"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87"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88"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89"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90"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91"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92"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93"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594"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95"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96"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97"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98"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599"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00"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01"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02"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03"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04"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05"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06"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07"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08"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09"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10"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11"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12"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13"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14"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15"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16"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17"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18"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19"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20"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21"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22"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23"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24"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25"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26"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27"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28"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29"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30"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31"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32"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33"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34"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35"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1636"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37"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38"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39"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40"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41"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1642"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0"/>
    <xdr:sp macro="" textlink="">
      <xdr:nvSpPr>
        <xdr:cNvPr id="11643" name="Text Box 394360">
          <a:extLst>
            <a:ext uri="{FF2B5EF4-FFF2-40B4-BE49-F238E27FC236}">
              <a16:creationId xmlns="" xmlns:a16="http://schemas.microsoft.com/office/drawing/2014/main" id="{00000000-0008-0000-0000-000094070000}"/>
            </a:ext>
          </a:extLst>
        </xdr:cNvPr>
        <xdr:cNvSpPr txBox="1">
          <a:spLocks noChangeArrowheads="1"/>
        </xdr:cNvSpPr>
      </xdr:nvSpPr>
      <xdr:spPr bwMode="auto">
        <a:xfrm>
          <a:off x="922020" y="431901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0"/>
    <xdr:sp macro="" textlink="">
      <xdr:nvSpPr>
        <xdr:cNvPr id="11644" name="Text Box 394744">
          <a:extLst>
            <a:ext uri="{FF2B5EF4-FFF2-40B4-BE49-F238E27FC236}">
              <a16:creationId xmlns="" xmlns:a16="http://schemas.microsoft.com/office/drawing/2014/main" id="{00000000-0008-0000-0000-000095070000}"/>
            </a:ext>
          </a:extLst>
        </xdr:cNvPr>
        <xdr:cNvSpPr txBox="1">
          <a:spLocks noChangeArrowheads="1"/>
        </xdr:cNvSpPr>
      </xdr:nvSpPr>
      <xdr:spPr bwMode="auto">
        <a:xfrm>
          <a:off x="922020" y="431901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0"/>
    <xdr:sp macro="" textlink="">
      <xdr:nvSpPr>
        <xdr:cNvPr id="11645" name="Text Box 394360">
          <a:extLst>
            <a:ext uri="{FF2B5EF4-FFF2-40B4-BE49-F238E27FC236}">
              <a16:creationId xmlns="" xmlns:a16="http://schemas.microsoft.com/office/drawing/2014/main" id="{00000000-0008-0000-0000-000096070000}"/>
            </a:ext>
          </a:extLst>
        </xdr:cNvPr>
        <xdr:cNvSpPr txBox="1">
          <a:spLocks noChangeArrowheads="1"/>
        </xdr:cNvSpPr>
      </xdr:nvSpPr>
      <xdr:spPr bwMode="auto">
        <a:xfrm>
          <a:off x="922020" y="431901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0"/>
    <xdr:sp macro="" textlink="">
      <xdr:nvSpPr>
        <xdr:cNvPr id="11646" name="Text Box 394744">
          <a:extLst>
            <a:ext uri="{FF2B5EF4-FFF2-40B4-BE49-F238E27FC236}">
              <a16:creationId xmlns="" xmlns:a16="http://schemas.microsoft.com/office/drawing/2014/main" id="{00000000-0008-0000-0000-000097070000}"/>
            </a:ext>
          </a:extLst>
        </xdr:cNvPr>
        <xdr:cNvSpPr txBox="1">
          <a:spLocks noChangeArrowheads="1"/>
        </xdr:cNvSpPr>
      </xdr:nvSpPr>
      <xdr:spPr bwMode="auto">
        <a:xfrm>
          <a:off x="922020" y="431901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0"/>
    <xdr:sp macro="" textlink="">
      <xdr:nvSpPr>
        <xdr:cNvPr id="11647" name="Text Box 394360">
          <a:extLst>
            <a:ext uri="{FF2B5EF4-FFF2-40B4-BE49-F238E27FC236}">
              <a16:creationId xmlns="" xmlns:a16="http://schemas.microsoft.com/office/drawing/2014/main" id="{00000000-0008-0000-0000-000098070000}"/>
            </a:ext>
          </a:extLst>
        </xdr:cNvPr>
        <xdr:cNvSpPr txBox="1">
          <a:spLocks noChangeArrowheads="1"/>
        </xdr:cNvSpPr>
      </xdr:nvSpPr>
      <xdr:spPr bwMode="auto">
        <a:xfrm>
          <a:off x="922020" y="431901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0"/>
    <xdr:sp macro="" textlink="">
      <xdr:nvSpPr>
        <xdr:cNvPr id="11648" name="Text Box 394744">
          <a:extLst>
            <a:ext uri="{FF2B5EF4-FFF2-40B4-BE49-F238E27FC236}">
              <a16:creationId xmlns="" xmlns:a16="http://schemas.microsoft.com/office/drawing/2014/main" id="{00000000-0008-0000-0000-000099070000}"/>
            </a:ext>
          </a:extLst>
        </xdr:cNvPr>
        <xdr:cNvSpPr txBox="1">
          <a:spLocks noChangeArrowheads="1"/>
        </xdr:cNvSpPr>
      </xdr:nvSpPr>
      <xdr:spPr bwMode="auto">
        <a:xfrm>
          <a:off x="922020" y="431901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49" name="Text Box 394360">
          <a:extLst>
            <a:ext uri="{FF2B5EF4-FFF2-40B4-BE49-F238E27FC236}">
              <a16:creationId xmlns="" xmlns:a16="http://schemas.microsoft.com/office/drawing/2014/main" id="{00000000-0008-0000-0000-00009A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50" name="Text Box 394744">
          <a:extLst>
            <a:ext uri="{FF2B5EF4-FFF2-40B4-BE49-F238E27FC236}">
              <a16:creationId xmlns="" xmlns:a16="http://schemas.microsoft.com/office/drawing/2014/main" id="{00000000-0008-0000-0000-00009B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51" name="Text Box 394360">
          <a:extLst>
            <a:ext uri="{FF2B5EF4-FFF2-40B4-BE49-F238E27FC236}">
              <a16:creationId xmlns="" xmlns:a16="http://schemas.microsoft.com/office/drawing/2014/main" id="{00000000-0008-0000-0000-00009C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52" name="Text Box 394744">
          <a:extLst>
            <a:ext uri="{FF2B5EF4-FFF2-40B4-BE49-F238E27FC236}">
              <a16:creationId xmlns="" xmlns:a16="http://schemas.microsoft.com/office/drawing/2014/main" id="{00000000-0008-0000-0000-00009D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53" name="Text Box 394360">
          <a:extLst>
            <a:ext uri="{FF2B5EF4-FFF2-40B4-BE49-F238E27FC236}">
              <a16:creationId xmlns="" xmlns:a16="http://schemas.microsoft.com/office/drawing/2014/main" id="{00000000-0008-0000-0000-00009E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54" name="Text Box 394744">
          <a:extLst>
            <a:ext uri="{FF2B5EF4-FFF2-40B4-BE49-F238E27FC236}">
              <a16:creationId xmlns="" xmlns:a16="http://schemas.microsoft.com/office/drawing/2014/main" id="{00000000-0008-0000-0000-00009F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55" name="Text Box 394360">
          <a:extLst>
            <a:ext uri="{FF2B5EF4-FFF2-40B4-BE49-F238E27FC236}">
              <a16:creationId xmlns="" xmlns:a16="http://schemas.microsoft.com/office/drawing/2014/main" id="{00000000-0008-0000-0000-0000A0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56" name="Text Box 394744">
          <a:extLst>
            <a:ext uri="{FF2B5EF4-FFF2-40B4-BE49-F238E27FC236}">
              <a16:creationId xmlns="" xmlns:a16="http://schemas.microsoft.com/office/drawing/2014/main" id="{00000000-0008-0000-0000-0000A1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57" name="Text Box 394360">
          <a:extLst>
            <a:ext uri="{FF2B5EF4-FFF2-40B4-BE49-F238E27FC236}">
              <a16:creationId xmlns="" xmlns:a16="http://schemas.microsoft.com/office/drawing/2014/main" id="{00000000-0008-0000-0000-0000A2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58" name="Text Box 394744">
          <a:extLst>
            <a:ext uri="{FF2B5EF4-FFF2-40B4-BE49-F238E27FC236}">
              <a16:creationId xmlns="" xmlns:a16="http://schemas.microsoft.com/office/drawing/2014/main" id="{00000000-0008-0000-0000-0000A3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59" name="Text Box 394360">
          <a:extLst>
            <a:ext uri="{FF2B5EF4-FFF2-40B4-BE49-F238E27FC236}">
              <a16:creationId xmlns="" xmlns:a16="http://schemas.microsoft.com/office/drawing/2014/main" id="{00000000-0008-0000-0000-0000A4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60" name="Text Box 394744">
          <a:extLst>
            <a:ext uri="{FF2B5EF4-FFF2-40B4-BE49-F238E27FC236}">
              <a16:creationId xmlns="" xmlns:a16="http://schemas.microsoft.com/office/drawing/2014/main" id="{00000000-0008-0000-0000-0000A5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61" name="Text Box 394360">
          <a:extLst>
            <a:ext uri="{FF2B5EF4-FFF2-40B4-BE49-F238E27FC236}">
              <a16:creationId xmlns="" xmlns:a16="http://schemas.microsoft.com/office/drawing/2014/main" id="{00000000-0008-0000-0000-0000A6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62" name="Text Box 394744">
          <a:extLst>
            <a:ext uri="{FF2B5EF4-FFF2-40B4-BE49-F238E27FC236}">
              <a16:creationId xmlns="" xmlns:a16="http://schemas.microsoft.com/office/drawing/2014/main" id="{00000000-0008-0000-0000-0000A7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63" name="Text Box 394360">
          <a:extLst>
            <a:ext uri="{FF2B5EF4-FFF2-40B4-BE49-F238E27FC236}">
              <a16:creationId xmlns="" xmlns:a16="http://schemas.microsoft.com/office/drawing/2014/main" id="{00000000-0008-0000-0000-0000A8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64" name="Text Box 394744">
          <a:extLst>
            <a:ext uri="{FF2B5EF4-FFF2-40B4-BE49-F238E27FC236}">
              <a16:creationId xmlns="" xmlns:a16="http://schemas.microsoft.com/office/drawing/2014/main" id="{00000000-0008-0000-0000-0000A9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65" name="Text Box 394360">
          <a:extLst>
            <a:ext uri="{FF2B5EF4-FFF2-40B4-BE49-F238E27FC236}">
              <a16:creationId xmlns="" xmlns:a16="http://schemas.microsoft.com/office/drawing/2014/main" id="{00000000-0008-0000-0000-0000AA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66" name="Text Box 394744">
          <a:extLst>
            <a:ext uri="{FF2B5EF4-FFF2-40B4-BE49-F238E27FC236}">
              <a16:creationId xmlns="" xmlns:a16="http://schemas.microsoft.com/office/drawing/2014/main" id="{00000000-0008-0000-0000-0000AB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67" name="Text Box 394360">
          <a:extLst>
            <a:ext uri="{FF2B5EF4-FFF2-40B4-BE49-F238E27FC236}">
              <a16:creationId xmlns="" xmlns:a16="http://schemas.microsoft.com/office/drawing/2014/main" id="{00000000-0008-0000-0000-0000AC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68" name="Text Box 394744">
          <a:extLst>
            <a:ext uri="{FF2B5EF4-FFF2-40B4-BE49-F238E27FC236}">
              <a16:creationId xmlns="" xmlns:a16="http://schemas.microsoft.com/office/drawing/2014/main" id="{00000000-0008-0000-0000-0000AD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69" name="Text Box 394360">
          <a:extLst>
            <a:ext uri="{FF2B5EF4-FFF2-40B4-BE49-F238E27FC236}">
              <a16:creationId xmlns="" xmlns:a16="http://schemas.microsoft.com/office/drawing/2014/main" id="{00000000-0008-0000-0000-0000AE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70" name="Text Box 394744">
          <a:extLst>
            <a:ext uri="{FF2B5EF4-FFF2-40B4-BE49-F238E27FC236}">
              <a16:creationId xmlns="" xmlns:a16="http://schemas.microsoft.com/office/drawing/2014/main" id="{00000000-0008-0000-0000-0000AF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71" name="Text Box 394360">
          <a:extLst>
            <a:ext uri="{FF2B5EF4-FFF2-40B4-BE49-F238E27FC236}">
              <a16:creationId xmlns="" xmlns:a16="http://schemas.microsoft.com/office/drawing/2014/main" id="{00000000-0008-0000-0000-0000B0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72" name="Text Box 394744">
          <a:extLst>
            <a:ext uri="{FF2B5EF4-FFF2-40B4-BE49-F238E27FC236}">
              <a16:creationId xmlns="" xmlns:a16="http://schemas.microsoft.com/office/drawing/2014/main" id="{00000000-0008-0000-0000-0000B1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73" name="Text Box 394360">
          <a:extLst>
            <a:ext uri="{FF2B5EF4-FFF2-40B4-BE49-F238E27FC236}">
              <a16:creationId xmlns="" xmlns:a16="http://schemas.microsoft.com/office/drawing/2014/main" id="{00000000-0008-0000-0000-0000B2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74" name="Text Box 394744">
          <a:extLst>
            <a:ext uri="{FF2B5EF4-FFF2-40B4-BE49-F238E27FC236}">
              <a16:creationId xmlns="" xmlns:a16="http://schemas.microsoft.com/office/drawing/2014/main" id="{00000000-0008-0000-0000-0000B3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75" name="Text Box 394360">
          <a:extLst>
            <a:ext uri="{FF2B5EF4-FFF2-40B4-BE49-F238E27FC236}">
              <a16:creationId xmlns="" xmlns:a16="http://schemas.microsoft.com/office/drawing/2014/main" id="{00000000-0008-0000-0000-0000B4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76" name="Text Box 394744">
          <a:extLst>
            <a:ext uri="{FF2B5EF4-FFF2-40B4-BE49-F238E27FC236}">
              <a16:creationId xmlns="" xmlns:a16="http://schemas.microsoft.com/office/drawing/2014/main" id="{00000000-0008-0000-0000-0000B5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77" name="Text Box 394360">
          <a:extLst>
            <a:ext uri="{FF2B5EF4-FFF2-40B4-BE49-F238E27FC236}">
              <a16:creationId xmlns="" xmlns:a16="http://schemas.microsoft.com/office/drawing/2014/main" id="{00000000-0008-0000-0000-0000B6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78" name="Text Box 394744">
          <a:extLst>
            <a:ext uri="{FF2B5EF4-FFF2-40B4-BE49-F238E27FC236}">
              <a16:creationId xmlns="" xmlns:a16="http://schemas.microsoft.com/office/drawing/2014/main" id="{00000000-0008-0000-0000-0000B7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79" name="Text Box 394360">
          <a:extLst>
            <a:ext uri="{FF2B5EF4-FFF2-40B4-BE49-F238E27FC236}">
              <a16:creationId xmlns="" xmlns:a16="http://schemas.microsoft.com/office/drawing/2014/main" id="{00000000-0008-0000-0000-0000B8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80" name="Text Box 394744">
          <a:extLst>
            <a:ext uri="{FF2B5EF4-FFF2-40B4-BE49-F238E27FC236}">
              <a16:creationId xmlns="" xmlns:a16="http://schemas.microsoft.com/office/drawing/2014/main" id="{00000000-0008-0000-0000-0000B9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81" name="Text Box 394360">
          <a:extLst>
            <a:ext uri="{FF2B5EF4-FFF2-40B4-BE49-F238E27FC236}">
              <a16:creationId xmlns="" xmlns:a16="http://schemas.microsoft.com/office/drawing/2014/main" id="{00000000-0008-0000-0000-0000BA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82" name="Text Box 394744">
          <a:extLst>
            <a:ext uri="{FF2B5EF4-FFF2-40B4-BE49-F238E27FC236}">
              <a16:creationId xmlns="" xmlns:a16="http://schemas.microsoft.com/office/drawing/2014/main" id="{00000000-0008-0000-0000-0000BB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83" name="Text Box 394360">
          <a:extLst>
            <a:ext uri="{FF2B5EF4-FFF2-40B4-BE49-F238E27FC236}">
              <a16:creationId xmlns="" xmlns:a16="http://schemas.microsoft.com/office/drawing/2014/main" id="{00000000-0008-0000-0000-0000BC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84" name="Text Box 394744">
          <a:extLst>
            <a:ext uri="{FF2B5EF4-FFF2-40B4-BE49-F238E27FC236}">
              <a16:creationId xmlns="" xmlns:a16="http://schemas.microsoft.com/office/drawing/2014/main" id="{00000000-0008-0000-0000-0000BD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85" name="Text Box 394360">
          <a:extLst>
            <a:ext uri="{FF2B5EF4-FFF2-40B4-BE49-F238E27FC236}">
              <a16:creationId xmlns="" xmlns:a16="http://schemas.microsoft.com/office/drawing/2014/main" id="{00000000-0008-0000-0000-0000BE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86" name="Text Box 394744">
          <a:extLst>
            <a:ext uri="{FF2B5EF4-FFF2-40B4-BE49-F238E27FC236}">
              <a16:creationId xmlns="" xmlns:a16="http://schemas.microsoft.com/office/drawing/2014/main" id="{00000000-0008-0000-0000-0000BF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87" name="Text Box 394360">
          <a:extLst>
            <a:ext uri="{FF2B5EF4-FFF2-40B4-BE49-F238E27FC236}">
              <a16:creationId xmlns="" xmlns:a16="http://schemas.microsoft.com/office/drawing/2014/main" id="{00000000-0008-0000-0000-0000C0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88" name="Text Box 394744">
          <a:extLst>
            <a:ext uri="{FF2B5EF4-FFF2-40B4-BE49-F238E27FC236}">
              <a16:creationId xmlns="" xmlns:a16="http://schemas.microsoft.com/office/drawing/2014/main" id="{00000000-0008-0000-0000-0000C1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89" name="Text Box 394360">
          <a:extLst>
            <a:ext uri="{FF2B5EF4-FFF2-40B4-BE49-F238E27FC236}">
              <a16:creationId xmlns="" xmlns:a16="http://schemas.microsoft.com/office/drawing/2014/main" id="{00000000-0008-0000-0000-0000C2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90" name="Text Box 394744">
          <a:extLst>
            <a:ext uri="{FF2B5EF4-FFF2-40B4-BE49-F238E27FC236}">
              <a16:creationId xmlns="" xmlns:a16="http://schemas.microsoft.com/office/drawing/2014/main" id="{00000000-0008-0000-0000-0000C3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91" name="Text Box 394360">
          <a:extLst>
            <a:ext uri="{FF2B5EF4-FFF2-40B4-BE49-F238E27FC236}">
              <a16:creationId xmlns="" xmlns:a16="http://schemas.microsoft.com/office/drawing/2014/main" id="{00000000-0008-0000-0000-0000C4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92" name="Text Box 394744">
          <a:extLst>
            <a:ext uri="{FF2B5EF4-FFF2-40B4-BE49-F238E27FC236}">
              <a16:creationId xmlns="" xmlns:a16="http://schemas.microsoft.com/office/drawing/2014/main" id="{00000000-0008-0000-0000-0000C5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93" name="Text Box 394360">
          <a:extLst>
            <a:ext uri="{FF2B5EF4-FFF2-40B4-BE49-F238E27FC236}">
              <a16:creationId xmlns="" xmlns:a16="http://schemas.microsoft.com/office/drawing/2014/main" id="{00000000-0008-0000-0000-0000C6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94" name="Text Box 394744">
          <a:extLst>
            <a:ext uri="{FF2B5EF4-FFF2-40B4-BE49-F238E27FC236}">
              <a16:creationId xmlns="" xmlns:a16="http://schemas.microsoft.com/office/drawing/2014/main" id="{00000000-0008-0000-0000-0000C7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95" name="Text Box 394360">
          <a:extLst>
            <a:ext uri="{FF2B5EF4-FFF2-40B4-BE49-F238E27FC236}">
              <a16:creationId xmlns="" xmlns:a16="http://schemas.microsoft.com/office/drawing/2014/main" id="{00000000-0008-0000-0000-0000C8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696" name="Text Box 394744">
          <a:extLst>
            <a:ext uri="{FF2B5EF4-FFF2-40B4-BE49-F238E27FC236}">
              <a16:creationId xmlns="" xmlns:a16="http://schemas.microsoft.com/office/drawing/2014/main" id="{00000000-0008-0000-0000-0000C9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97" name="Text Box 394360">
          <a:extLst>
            <a:ext uri="{FF2B5EF4-FFF2-40B4-BE49-F238E27FC236}">
              <a16:creationId xmlns="" xmlns:a16="http://schemas.microsoft.com/office/drawing/2014/main" id="{00000000-0008-0000-0000-0000CA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98" name="Text Box 394744">
          <a:extLst>
            <a:ext uri="{FF2B5EF4-FFF2-40B4-BE49-F238E27FC236}">
              <a16:creationId xmlns="" xmlns:a16="http://schemas.microsoft.com/office/drawing/2014/main" id="{00000000-0008-0000-0000-0000CB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699" name="Text Box 394360">
          <a:extLst>
            <a:ext uri="{FF2B5EF4-FFF2-40B4-BE49-F238E27FC236}">
              <a16:creationId xmlns="" xmlns:a16="http://schemas.microsoft.com/office/drawing/2014/main" id="{00000000-0008-0000-0000-0000CC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00" name="Text Box 394744">
          <a:extLst>
            <a:ext uri="{FF2B5EF4-FFF2-40B4-BE49-F238E27FC236}">
              <a16:creationId xmlns="" xmlns:a16="http://schemas.microsoft.com/office/drawing/2014/main" id="{00000000-0008-0000-0000-0000CD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01" name="Text Box 394360">
          <a:extLst>
            <a:ext uri="{FF2B5EF4-FFF2-40B4-BE49-F238E27FC236}">
              <a16:creationId xmlns="" xmlns:a16="http://schemas.microsoft.com/office/drawing/2014/main" id="{00000000-0008-0000-0000-0000CE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02" name="Text Box 394744">
          <a:extLst>
            <a:ext uri="{FF2B5EF4-FFF2-40B4-BE49-F238E27FC236}">
              <a16:creationId xmlns="" xmlns:a16="http://schemas.microsoft.com/office/drawing/2014/main" id="{00000000-0008-0000-0000-0000CF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03" name="Text Box 394360">
          <a:extLst>
            <a:ext uri="{FF2B5EF4-FFF2-40B4-BE49-F238E27FC236}">
              <a16:creationId xmlns="" xmlns:a16="http://schemas.microsoft.com/office/drawing/2014/main" id="{00000000-0008-0000-0000-0000D0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04" name="Text Box 394744">
          <a:extLst>
            <a:ext uri="{FF2B5EF4-FFF2-40B4-BE49-F238E27FC236}">
              <a16:creationId xmlns="" xmlns:a16="http://schemas.microsoft.com/office/drawing/2014/main" id="{00000000-0008-0000-0000-0000D1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05" name="Text Box 394360">
          <a:extLst>
            <a:ext uri="{FF2B5EF4-FFF2-40B4-BE49-F238E27FC236}">
              <a16:creationId xmlns="" xmlns:a16="http://schemas.microsoft.com/office/drawing/2014/main" id="{00000000-0008-0000-0000-0000D2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06" name="Text Box 394744">
          <a:extLst>
            <a:ext uri="{FF2B5EF4-FFF2-40B4-BE49-F238E27FC236}">
              <a16:creationId xmlns="" xmlns:a16="http://schemas.microsoft.com/office/drawing/2014/main" id="{00000000-0008-0000-0000-0000D3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07" name="Text Box 394360">
          <a:extLst>
            <a:ext uri="{FF2B5EF4-FFF2-40B4-BE49-F238E27FC236}">
              <a16:creationId xmlns="" xmlns:a16="http://schemas.microsoft.com/office/drawing/2014/main" id="{00000000-0008-0000-0000-0000D4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08" name="Text Box 394744">
          <a:extLst>
            <a:ext uri="{FF2B5EF4-FFF2-40B4-BE49-F238E27FC236}">
              <a16:creationId xmlns="" xmlns:a16="http://schemas.microsoft.com/office/drawing/2014/main" id="{00000000-0008-0000-0000-0000D5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09" name="Text Box 394360">
          <a:extLst>
            <a:ext uri="{FF2B5EF4-FFF2-40B4-BE49-F238E27FC236}">
              <a16:creationId xmlns="" xmlns:a16="http://schemas.microsoft.com/office/drawing/2014/main" id="{00000000-0008-0000-0000-0000D6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10" name="Text Box 394744">
          <a:extLst>
            <a:ext uri="{FF2B5EF4-FFF2-40B4-BE49-F238E27FC236}">
              <a16:creationId xmlns="" xmlns:a16="http://schemas.microsoft.com/office/drawing/2014/main" id="{00000000-0008-0000-0000-0000D7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11" name="Text Box 394360">
          <a:extLst>
            <a:ext uri="{FF2B5EF4-FFF2-40B4-BE49-F238E27FC236}">
              <a16:creationId xmlns="" xmlns:a16="http://schemas.microsoft.com/office/drawing/2014/main" id="{00000000-0008-0000-0000-0000D8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12" name="Text Box 394744">
          <a:extLst>
            <a:ext uri="{FF2B5EF4-FFF2-40B4-BE49-F238E27FC236}">
              <a16:creationId xmlns="" xmlns:a16="http://schemas.microsoft.com/office/drawing/2014/main" id="{00000000-0008-0000-0000-0000D9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13" name="Text Box 394360">
          <a:extLst>
            <a:ext uri="{FF2B5EF4-FFF2-40B4-BE49-F238E27FC236}">
              <a16:creationId xmlns="" xmlns:a16="http://schemas.microsoft.com/office/drawing/2014/main" id="{00000000-0008-0000-0000-0000DA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14" name="Text Box 394744">
          <a:extLst>
            <a:ext uri="{FF2B5EF4-FFF2-40B4-BE49-F238E27FC236}">
              <a16:creationId xmlns="" xmlns:a16="http://schemas.microsoft.com/office/drawing/2014/main" id="{00000000-0008-0000-0000-0000DB07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15" name="Text Box 394360">
          <a:extLst>
            <a:ext uri="{FF2B5EF4-FFF2-40B4-BE49-F238E27FC236}">
              <a16:creationId xmlns="" xmlns:a16="http://schemas.microsoft.com/office/drawing/2014/main" id="{00000000-0008-0000-0000-0000DC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16" name="Text Box 394744">
          <a:extLst>
            <a:ext uri="{FF2B5EF4-FFF2-40B4-BE49-F238E27FC236}">
              <a16:creationId xmlns="" xmlns:a16="http://schemas.microsoft.com/office/drawing/2014/main" id="{00000000-0008-0000-0000-0000DD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17" name="Text Box 394360">
          <a:extLst>
            <a:ext uri="{FF2B5EF4-FFF2-40B4-BE49-F238E27FC236}">
              <a16:creationId xmlns="" xmlns:a16="http://schemas.microsoft.com/office/drawing/2014/main" id="{00000000-0008-0000-0000-0000DE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18" name="Text Box 394744">
          <a:extLst>
            <a:ext uri="{FF2B5EF4-FFF2-40B4-BE49-F238E27FC236}">
              <a16:creationId xmlns="" xmlns:a16="http://schemas.microsoft.com/office/drawing/2014/main" id="{00000000-0008-0000-0000-0000DF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19" name="Text Box 394360">
          <a:extLst>
            <a:ext uri="{FF2B5EF4-FFF2-40B4-BE49-F238E27FC236}">
              <a16:creationId xmlns="" xmlns:a16="http://schemas.microsoft.com/office/drawing/2014/main" id="{00000000-0008-0000-0000-0000E0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20" name="Text Box 394744">
          <a:extLst>
            <a:ext uri="{FF2B5EF4-FFF2-40B4-BE49-F238E27FC236}">
              <a16:creationId xmlns="" xmlns:a16="http://schemas.microsoft.com/office/drawing/2014/main" id="{00000000-0008-0000-0000-0000E107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21" name="Text Box 394744">
          <a:extLst>
            <a:ext uri="{FF2B5EF4-FFF2-40B4-BE49-F238E27FC236}">
              <a16:creationId xmlns="" xmlns:a16="http://schemas.microsoft.com/office/drawing/2014/main" id="{00000000-0008-0000-0000-00004808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22" name="Text Box 394360">
          <a:extLst>
            <a:ext uri="{FF2B5EF4-FFF2-40B4-BE49-F238E27FC236}">
              <a16:creationId xmlns="" xmlns:a16="http://schemas.microsoft.com/office/drawing/2014/main" id="{00000000-0008-0000-0000-00004908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23" name="Text Box 394744">
          <a:extLst>
            <a:ext uri="{FF2B5EF4-FFF2-40B4-BE49-F238E27FC236}">
              <a16:creationId xmlns="" xmlns:a16="http://schemas.microsoft.com/office/drawing/2014/main" id="{00000000-0008-0000-0000-00004A08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24" name="Text Box 394360">
          <a:extLst>
            <a:ext uri="{FF2B5EF4-FFF2-40B4-BE49-F238E27FC236}">
              <a16:creationId xmlns="" xmlns:a16="http://schemas.microsoft.com/office/drawing/2014/main" id="{00000000-0008-0000-0000-00004B08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25" name="Text Box 394744">
          <a:extLst>
            <a:ext uri="{FF2B5EF4-FFF2-40B4-BE49-F238E27FC236}">
              <a16:creationId xmlns="" xmlns:a16="http://schemas.microsoft.com/office/drawing/2014/main" id="{00000000-0008-0000-0000-00004C08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26" name="Text Box 394360">
          <a:extLst>
            <a:ext uri="{FF2B5EF4-FFF2-40B4-BE49-F238E27FC236}">
              <a16:creationId xmlns="" xmlns:a16="http://schemas.microsoft.com/office/drawing/2014/main" id="{00000000-0008-0000-0000-00004D08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27" name="Text Box 394744">
          <a:extLst>
            <a:ext uri="{FF2B5EF4-FFF2-40B4-BE49-F238E27FC236}">
              <a16:creationId xmlns="" xmlns:a16="http://schemas.microsoft.com/office/drawing/2014/main" id="{00000000-0008-0000-0000-00004E08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28" name="Text Box 394360">
          <a:extLst>
            <a:ext uri="{FF2B5EF4-FFF2-40B4-BE49-F238E27FC236}">
              <a16:creationId xmlns="" xmlns:a16="http://schemas.microsoft.com/office/drawing/2014/main" id="{00000000-0008-0000-0000-00004F08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29" name="Text Box 394744">
          <a:extLst>
            <a:ext uri="{FF2B5EF4-FFF2-40B4-BE49-F238E27FC236}">
              <a16:creationId xmlns="" xmlns:a16="http://schemas.microsoft.com/office/drawing/2014/main" id="{00000000-0008-0000-0000-00005008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30" name="Text Box 394360">
          <a:extLst>
            <a:ext uri="{FF2B5EF4-FFF2-40B4-BE49-F238E27FC236}">
              <a16:creationId xmlns="" xmlns:a16="http://schemas.microsoft.com/office/drawing/2014/main" id="{00000000-0008-0000-0000-00005108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31" name="Text Box 394744">
          <a:extLst>
            <a:ext uri="{FF2B5EF4-FFF2-40B4-BE49-F238E27FC236}">
              <a16:creationId xmlns="" xmlns:a16="http://schemas.microsoft.com/office/drawing/2014/main" id="{00000000-0008-0000-0000-00005208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32" name="Text Box 394360">
          <a:extLst>
            <a:ext uri="{FF2B5EF4-FFF2-40B4-BE49-F238E27FC236}">
              <a16:creationId xmlns="" xmlns:a16="http://schemas.microsoft.com/office/drawing/2014/main" id="{00000000-0008-0000-0000-00005308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33" name="Text Box 394744">
          <a:extLst>
            <a:ext uri="{FF2B5EF4-FFF2-40B4-BE49-F238E27FC236}">
              <a16:creationId xmlns="" xmlns:a16="http://schemas.microsoft.com/office/drawing/2014/main" id="{00000000-0008-0000-0000-00005408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34" name="Text Box 394360">
          <a:extLst>
            <a:ext uri="{FF2B5EF4-FFF2-40B4-BE49-F238E27FC236}">
              <a16:creationId xmlns="" xmlns:a16="http://schemas.microsoft.com/office/drawing/2014/main" id="{00000000-0008-0000-0000-00005508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35" name="Text Box 394744">
          <a:extLst>
            <a:ext uri="{FF2B5EF4-FFF2-40B4-BE49-F238E27FC236}">
              <a16:creationId xmlns="" xmlns:a16="http://schemas.microsoft.com/office/drawing/2014/main" id="{00000000-0008-0000-0000-00005608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36" name="Text Box 394360">
          <a:extLst>
            <a:ext uri="{FF2B5EF4-FFF2-40B4-BE49-F238E27FC236}">
              <a16:creationId xmlns="" xmlns:a16="http://schemas.microsoft.com/office/drawing/2014/main" id="{00000000-0008-0000-0000-00005708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2326"/>
    <xdr:sp macro="" textlink="">
      <xdr:nvSpPr>
        <xdr:cNvPr id="11737" name="Text Box 394744">
          <a:extLst>
            <a:ext uri="{FF2B5EF4-FFF2-40B4-BE49-F238E27FC236}">
              <a16:creationId xmlns="" xmlns:a16="http://schemas.microsoft.com/office/drawing/2014/main" id="{00000000-0008-0000-0000-000058080000}"/>
            </a:ext>
          </a:extLst>
        </xdr:cNvPr>
        <xdr:cNvSpPr txBox="1">
          <a:spLocks noChangeArrowheads="1"/>
        </xdr:cNvSpPr>
      </xdr:nvSpPr>
      <xdr:spPr bwMode="auto">
        <a:xfrm>
          <a:off x="922020" y="431901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38" name="Text Box 394360">
          <a:extLst>
            <a:ext uri="{FF2B5EF4-FFF2-40B4-BE49-F238E27FC236}">
              <a16:creationId xmlns="" xmlns:a16="http://schemas.microsoft.com/office/drawing/2014/main" id="{00000000-0008-0000-0000-00005908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39" name="Text Box 394744">
          <a:extLst>
            <a:ext uri="{FF2B5EF4-FFF2-40B4-BE49-F238E27FC236}">
              <a16:creationId xmlns="" xmlns:a16="http://schemas.microsoft.com/office/drawing/2014/main" id="{00000000-0008-0000-0000-00005A08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40" name="Text Box 394360">
          <a:extLst>
            <a:ext uri="{FF2B5EF4-FFF2-40B4-BE49-F238E27FC236}">
              <a16:creationId xmlns="" xmlns:a16="http://schemas.microsoft.com/office/drawing/2014/main" id="{00000000-0008-0000-0000-00005B08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41" name="Text Box 394744">
          <a:extLst>
            <a:ext uri="{FF2B5EF4-FFF2-40B4-BE49-F238E27FC236}">
              <a16:creationId xmlns="" xmlns:a16="http://schemas.microsoft.com/office/drawing/2014/main" id="{00000000-0008-0000-0000-00005C08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42" name="Text Box 394360">
          <a:extLst>
            <a:ext uri="{FF2B5EF4-FFF2-40B4-BE49-F238E27FC236}">
              <a16:creationId xmlns="" xmlns:a16="http://schemas.microsoft.com/office/drawing/2014/main" id="{00000000-0008-0000-0000-00005D08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0</xdr:rowOff>
    </xdr:from>
    <xdr:ext cx="57150" cy="81461"/>
    <xdr:sp macro="" textlink="">
      <xdr:nvSpPr>
        <xdr:cNvPr id="11743" name="Text Box 394744">
          <a:extLst>
            <a:ext uri="{FF2B5EF4-FFF2-40B4-BE49-F238E27FC236}">
              <a16:creationId xmlns="" xmlns:a16="http://schemas.microsoft.com/office/drawing/2014/main" id="{00000000-0008-0000-0000-00005E080000}"/>
            </a:ext>
          </a:extLst>
        </xdr:cNvPr>
        <xdr:cNvSpPr txBox="1">
          <a:spLocks noChangeArrowheads="1"/>
        </xdr:cNvSpPr>
      </xdr:nvSpPr>
      <xdr:spPr bwMode="auto">
        <a:xfrm>
          <a:off x="922020" y="431901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44"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45"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46"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47"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48"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49"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50"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51"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52"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53"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54"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55"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56"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57"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58"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59"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60"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61"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62"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63"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64"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65"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66"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67"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0"/>
    <xdr:sp macro="" textlink="">
      <xdr:nvSpPr>
        <xdr:cNvPr id="11768"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202177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0"/>
    <xdr:sp macro="" textlink="">
      <xdr:nvSpPr>
        <xdr:cNvPr id="11769"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202177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0"/>
    <xdr:sp macro="" textlink="">
      <xdr:nvSpPr>
        <xdr:cNvPr id="11770"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202177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0"/>
    <xdr:sp macro="" textlink="">
      <xdr:nvSpPr>
        <xdr:cNvPr id="11771"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202177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0"/>
    <xdr:sp macro="" textlink="">
      <xdr:nvSpPr>
        <xdr:cNvPr id="11772"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202177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0"/>
    <xdr:sp macro="" textlink="">
      <xdr:nvSpPr>
        <xdr:cNvPr id="11773"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202177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74"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75"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76"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77"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78"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79"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80"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81"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82"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83"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84"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85"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86"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87"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88"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89"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90"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91"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92"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93"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94"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95"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96"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797"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98"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799"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00"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01"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02"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03"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04"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05"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06"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07"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08"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09"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10"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11"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12"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13"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14"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15"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16"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17"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18"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19"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20"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21"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22"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23"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24"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25"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26"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27"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28"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29"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30"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31"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32"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33"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34"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35"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36"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37"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38"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39"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40"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41"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42"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43"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44"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45"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46"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47"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48"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49"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50"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51"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52"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53"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54"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55"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56"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57"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58"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59"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60"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61"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62"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63"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64"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65"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66"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67"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68"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69"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0"/>
    <xdr:sp macro="" textlink="">
      <xdr:nvSpPr>
        <xdr:cNvPr id="11870"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202177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0"/>
    <xdr:sp macro="" textlink="">
      <xdr:nvSpPr>
        <xdr:cNvPr id="11871"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202177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0"/>
    <xdr:sp macro="" textlink="">
      <xdr:nvSpPr>
        <xdr:cNvPr id="11872"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202177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0"/>
    <xdr:sp macro="" textlink="">
      <xdr:nvSpPr>
        <xdr:cNvPr id="11873"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202177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0"/>
    <xdr:sp macro="" textlink="">
      <xdr:nvSpPr>
        <xdr:cNvPr id="11874"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202177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0"/>
    <xdr:sp macro="" textlink="">
      <xdr:nvSpPr>
        <xdr:cNvPr id="11875"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202177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76"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77"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78"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79"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80"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81"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82"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83"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84"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85"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86"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87"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88"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89"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90"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91"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92"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893"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94"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95"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96"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97"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98"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899"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00"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01"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02"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03"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04"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05"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06"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07"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08"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09"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10"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11"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12"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13"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14"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15"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16"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17"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18"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19"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20"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21"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22"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23"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24"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25"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26"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27"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28"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29"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30"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31"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32"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33"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34"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35"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36"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37"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38"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39"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40"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2326"/>
    <xdr:sp macro="" textlink="">
      <xdr:nvSpPr>
        <xdr:cNvPr id="11941"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202177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42"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43"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44"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45"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46"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62</xdr:row>
      <xdr:rowOff>1990725</xdr:rowOff>
    </xdr:from>
    <xdr:ext cx="57150" cy="81461"/>
    <xdr:sp macro="" textlink="">
      <xdr:nvSpPr>
        <xdr:cNvPr id="11947"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202177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0"/>
    <xdr:sp macro="" textlink="">
      <xdr:nvSpPr>
        <xdr:cNvPr id="11948" name="Text Box 394360">
          <a:extLst>
            <a:ext uri="{FF2B5EF4-FFF2-40B4-BE49-F238E27FC236}">
              <a16:creationId xmlns="" xmlns:a16="http://schemas.microsoft.com/office/drawing/2014/main" id="{00000000-0008-0000-0000-000081010000}"/>
            </a:ext>
          </a:extLst>
        </xdr:cNvPr>
        <xdr:cNvSpPr txBox="1">
          <a:spLocks noChangeArrowheads="1"/>
        </xdr:cNvSpPr>
      </xdr:nvSpPr>
      <xdr:spPr bwMode="auto">
        <a:xfrm>
          <a:off x="922020" y="546639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0"/>
    <xdr:sp macro="" textlink="">
      <xdr:nvSpPr>
        <xdr:cNvPr id="11949" name="Text Box 394744">
          <a:extLst>
            <a:ext uri="{FF2B5EF4-FFF2-40B4-BE49-F238E27FC236}">
              <a16:creationId xmlns="" xmlns:a16="http://schemas.microsoft.com/office/drawing/2014/main" id="{00000000-0008-0000-0000-000082010000}"/>
            </a:ext>
          </a:extLst>
        </xdr:cNvPr>
        <xdr:cNvSpPr txBox="1">
          <a:spLocks noChangeArrowheads="1"/>
        </xdr:cNvSpPr>
      </xdr:nvSpPr>
      <xdr:spPr bwMode="auto">
        <a:xfrm>
          <a:off x="922020" y="546639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0"/>
    <xdr:sp macro="" textlink="">
      <xdr:nvSpPr>
        <xdr:cNvPr id="11950" name="Text Box 394360">
          <a:extLst>
            <a:ext uri="{FF2B5EF4-FFF2-40B4-BE49-F238E27FC236}">
              <a16:creationId xmlns="" xmlns:a16="http://schemas.microsoft.com/office/drawing/2014/main" id="{00000000-0008-0000-0000-000083010000}"/>
            </a:ext>
          </a:extLst>
        </xdr:cNvPr>
        <xdr:cNvSpPr txBox="1">
          <a:spLocks noChangeArrowheads="1"/>
        </xdr:cNvSpPr>
      </xdr:nvSpPr>
      <xdr:spPr bwMode="auto">
        <a:xfrm>
          <a:off x="922020" y="546639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0"/>
    <xdr:sp macro="" textlink="">
      <xdr:nvSpPr>
        <xdr:cNvPr id="11951" name="Text Box 394744">
          <a:extLst>
            <a:ext uri="{FF2B5EF4-FFF2-40B4-BE49-F238E27FC236}">
              <a16:creationId xmlns="" xmlns:a16="http://schemas.microsoft.com/office/drawing/2014/main" id="{00000000-0008-0000-0000-000084010000}"/>
            </a:ext>
          </a:extLst>
        </xdr:cNvPr>
        <xdr:cNvSpPr txBox="1">
          <a:spLocks noChangeArrowheads="1"/>
        </xdr:cNvSpPr>
      </xdr:nvSpPr>
      <xdr:spPr bwMode="auto">
        <a:xfrm>
          <a:off x="922020" y="546639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0"/>
    <xdr:sp macro="" textlink="">
      <xdr:nvSpPr>
        <xdr:cNvPr id="11952" name="Text Box 394360">
          <a:extLst>
            <a:ext uri="{FF2B5EF4-FFF2-40B4-BE49-F238E27FC236}">
              <a16:creationId xmlns="" xmlns:a16="http://schemas.microsoft.com/office/drawing/2014/main" id="{00000000-0008-0000-0000-000085010000}"/>
            </a:ext>
          </a:extLst>
        </xdr:cNvPr>
        <xdr:cNvSpPr txBox="1">
          <a:spLocks noChangeArrowheads="1"/>
        </xdr:cNvSpPr>
      </xdr:nvSpPr>
      <xdr:spPr bwMode="auto">
        <a:xfrm>
          <a:off x="922020" y="546639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0"/>
    <xdr:sp macro="" textlink="">
      <xdr:nvSpPr>
        <xdr:cNvPr id="11953" name="Text Box 394744">
          <a:extLst>
            <a:ext uri="{FF2B5EF4-FFF2-40B4-BE49-F238E27FC236}">
              <a16:creationId xmlns="" xmlns:a16="http://schemas.microsoft.com/office/drawing/2014/main" id="{00000000-0008-0000-0000-000086010000}"/>
            </a:ext>
          </a:extLst>
        </xdr:cNvPr>
        <xdr:cNvSpPr txBox="1">
          <a:spLocks noChangeArrowheads="1"/>
        </xdr:cNvSpPr>
      </xdr:nvSpPr>
      <xdr:spPr bwMode="auto">
        <a:xfrm>
          <a:off x="922020" y="546639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54" name="Text Box 394360">
          <a:extLst>
            <a:ext uri="{FF2B5EF4-FFF2-40B4-BE49-F238E27FC236}">
              <a16:creationId xmlns="" xmlns:a16="http://schemas.microsoft.com/office/drawing/2014/main" id="{00000000-0008-0000-0000-000087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55" name="Text Box 394744">
          <a:extLst>
            <a:ext uri="{FF2B5EF4-FFF2-40B4-BE49-F238E27FC236}">
              <a16:creationId xmlns="" xmlns:a16="http://schemas.microsoft.com/office/drawing/2014/main" id="{00000000-0008-0000-0000-000088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56" name="Text Box 394360">
          <a:extLst>
            <a:ext uri="{FF2B5EF4-FFF2-40B4-BE49-F238E27FC236}">
              <a16:creationId xmlns="" xmlns:a16="http://schemas.microsoft.com/office/drawing/2014/main" id="{00000000-0008-0000-0000-000089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57" name="Text Box 394744">
          <a:extLst>
            <a:ext uri="{FF2B5EF4-FFF2-40B4-BE49-F238E27FC236}">
              <a16:creationId xmlns="" xmlns:a16="http://schemas.microsoft.com/office/drawing/2014/main" id="{00000000-0008-0000-0000-00008A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58" name="Text Box 394360">
          <a:extLst>
            <a:ext uri="{FF2B5EF4-FFF2-40B4-BE49-F238E27FC236}">
              <a16:creationId xmlns="" xmlns:a16="http://schemas.microsoft.com/office/drawing/2014/main" id="{00000000-0008-0000-0000-00008B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59" name="Text Box 394744">
          <a:extLst>
            <a:ext uri="{FF2B5EF4-FFF2-40B4-BE49-F238E27FC236}">
              <a16:creationId xmlns="" xmlns:a16="http://schemas.microsoft.com/office/drawing/2014/main" id="{00000000-0008-0000-0000-00008C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60" name="Text Box 394360">
          <a:extLst>
            <a:ext uri="{FF2B5EF4-FFF2-40B4-BE49-F238E27FC236}">
              <a16:creationId xmlns="" xmlns:a16="http://schemas.microsoft.com/office/drawing/2014/main" id="{00000000-0008-0000-0000-00008D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61" name="Text Box 394744">
          <a:extLst>
            <a:ext uri="{FF2B5EF4-FFF2-40B4-BE49-F238E27FC236}">
              <a16:creationId xmlns="" xmlns:a16="http://schemas.microsoft.com/office/drawing/2014/main" id="{00000000-0008-0000-0000-00008E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62" name="Text Box 394360">
          <a:extLst>
            <a:ext uri="{FF2B5EF4-FFF2-40B4-BE49-F238E27FC236}">
              <a16:creationId xmlns="" xmlns:a16="http://schemas.microsoft.com/office/drawing/2014/main" id="{00000000-0008-0000-0000-00008F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63" name="Text Box 394744">
          <a:extLst>
            <a:ext uri="{FF2B5EF4-FFF2-40B4-BE49-F238E27FC236}">
              <a16:creationId xmlns="" xmlns:a16="http://schemas.microsoft.com/office/drawing/2014/main" id="{00000000-0008-0000-0000-000090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64" name="Text Box 394360">
          <a:extLst>
            <a:ext uri="{FF2B5EF4-FFF2-40B4-BE49-F238E27FC236}">
              <a16:creationId xmlns="" xmlns:a16="http://schemas.microsoft.com/office/drawing/2014/main" id="{00000000-0008-0000-0000-000091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65" name="Text Box 394744">
          <a:extLst>
            <a:ext uri="{FF2B5EF4-FFF2-40B4-BE49-F238E27FC236}">
              <a16:creationId xmlns="" xmlns:a16="http://schemas.microsoft.com/office/drawing/2014/main" id="{00000000-0008-0000-0000-000092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66" name="Text Box 394360">
          <a:extLst>
            <a:ext uri="{FF2B5EF4-FFF2-40B4-BE49-F238E27FC236}">
              <a16:creationId xmlns="" xmlns:a16="http://schemas.microsoft.com/office/drawing/2014/main" id="{00000000-0008-0000-0000-000093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67" name="Text Box 394744">
          <a:extLst>
            <a:ext uri="{FF2B5EF4-FFF2-40B4-BE49-F238E27FC236}">
              <a16:creationId xmlns="" xmlns:a16="http://schemas.microsoft.com/office/drawing/2014/main" id="{00000000-0008-0000-0000-000094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68" name="Text Box 394360">
          <a:extLst>
            <a:ext uri="{FF2B5EF4-FFF2-40B4-BE49-F238E27FC236}">
              <a16:creationId xmlns="" xmlns:a16="http://schemas.microsoft.com/office/drawing/2014/main" id="{00000000-0008-0000-0000-000095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69" name="Text Box 394744">
          <a:extLst>
            <a:ext uri="{FF2B5EF4-FFF2-40B4-BE49-F238E27FC236}">
              <a16:creationId xmlns="" xmlns:a16="http://schemas.microsoft.com/office/drawing/2014/main" id="{00000000-0008-0000-0000-000096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70" name="Text Box 394360">
          <a:extLst>
            <a:ext uri="{FF2B5EF4-FFF2-40B4-BE49-F238E27FC236}">
              <a16:creationId xmlns="" xmlns:a16="http://schemas.microsoft.com/office/drawing/2014/main" id="{00000000-0008-0000-0000-000097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71" name="Text Box 394744">
          <a:extLst>
            <a:ext uri="{FF2B5EF4-FFF2-40B4-BE49-F238E27FC236}">
              <a16:creationId xmlns="" xmlns:a16="http://schemas.microsoft.com/office/drawing/2014/main" id="{00000000-0008-0000-0000-000098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72" name="Text Box 394360">
          <a:extLst>
            <a:ext uri="{FF2B5EF4-FFF2-40B4-BE49-F238E27FC236}">
              <a16:creationId xmlns="" xmlns:a16="http://schemas.microsoft.com/office/drawing/2014/main" id="{00000000-0008-0000-0000-000099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73" name="Text Box 394744">
          <a:extLst>
            <a:ext uri="{FF2B5EF4-FFF2-40B4-BE49-F238E27FC236}">
              <a16:creationId xmlns="" xmlns:a16="http://schemas.microsoft.com/office/drawing/2014/main" id="{00000000-0008-0000-0000-00009A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74" name="Text Box 394360">
          <a:extLst>
            <a:ext uri="{FF2B5EF4-FFF2-40B4-BE49-F238E27FC236}">
              <a16:creationId xmlns="" xmlns:a16="http://schemas.microsoft.com/office/drawing/2014/main" id="{00000000-0008-0000-0000-00009B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75" name="Text Box 394744">
          <a:extLst>
            <a:ext uri="{FF2B5EF4-FFF2-40B4-BE49-F238E27FC236}">
              <a16:creationId xmlns="" xmlns:a16="http://schemas.microsoft.com/office/drawing/2014/main" id="{00000000-0008-0000-0000-00009C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76" name="Text Box 394360">
          <a:extLst>
            <a:ext uri="{FF2B5EF4-FFF2-40B4-BE49-F238E27FC236}">
              <a16:creationId xmlns="" xmlns:a16="http://schemas.microsoft.com/office/drawing/2014/main" id="{00000000-0008-0000-0000-00009D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77" name="Text Box 394744">
          <a:extLst>
            <a:ext uri="{FF2B5EF4-FFF2-40B4-BE49-F238E27FC236}">
              <a16:creationId xmlns="" xmlns:a16="http://schemas.microsoft.com/office/drawing/2014/main" id="{00000000-0008-0000-0000-00009E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78" name="Text Box 394360">
          <a:extLst>
            <a:ext uri="{FF2B5EF4-FFF2-40B4-BE49-F238E27FC236}">
              <a16:creationId xmlns="" xmlns:a16="http://schemas.microsoft.com/office/drawing/2014/main" id="{00000000-0008-0000-0000-00009F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79" name="Text Box 394744">
          <a:extLst>
            <a:ext uri="{FF2B5EF4-FFF2-40B4-BE49-F238E27FC236}">
              <a16:creationId xmlns="" xmlns:a16="http://schemas.microsoft.com/office/drawing/2014/main" id="{00000000-0008-0000-0000-0000A0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80" name="Text Box 394360">
          <a:extLst>
            <a:ext uri="{FF2B5EF4-FFF2-40B4-BE49-F238E27FC236}">
              <a16:creationId xmlns="" xmlns:a16="http://schemas.microsoft.com/office/drawing/2014/main" id="{00000000-0008-0000-0000-0000A1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81" name="Text Box 394744">
          <a:extLst>
            <a:ext uri="{FF2B5EF4-FFF2-40B4-BE49-F238E27FC236}">
              <a16:creationId xmlns="" xmlns:a16="http://schemas.microsoft.com/office/drawing/2014/main" id="{00000000-0008-0000-0000-0000A2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82" name="Text Box 394360">
          <a:extLst>
            <a:ext uri="{FF2B5EF4-FFF2-40B4-BE49-F238E27FC236}">
              <a16:creationId xmlns="" xmlns:a16="http://schemas.microsoft.com/office/drawing/2014/main" id="{00000000-0008-0000-0000-0000A3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83" name="Text Box 394744">
          <a:extLst>
            <a:ext uri="{FF2B5EF4-FFF2-40B4-BE49-F238E27FC236}">
              <a16:creationId xmlns="" xmlns:a16="http://schemas.microsoft.com/office/drawing/2014/main" id="{00000000-0008-0000-0000-0000A4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84" name="Text Box 394360">
          <a:extLst>
            <a:ext uri="{FF2B5EF4-FFF2-40B4-BE49-F238E27FC236}">
              <a16:creationId xmlns="" xmlns:a16="http://schemas.microsoft.com/office/drawing/2014/main" id="{00000000-0008-0000-0000-0000A5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85" name="Text Box 394744">
          <a:extLst>
            <a:ext uri="{FF2B5EF4-FFF2-40B4-BE49-F238E27FC236}">
              <a16:creationId xmlns="" xmlns:a16="http://schemas.microsoft.com/office/drawing/2014/main" id="{00000000-0008-0000-0000-0000A6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86" name="Text Box 394360">
          <a:extLst>
            <a:ext uri="{FF2B5EF4-FFF2-40B4-BE49-F238E27FC236}">
              <a16:creationId xmlns="" xmlns:a16="http://schemas.microsoft.com/office/drawing/2014/main" id="{00000000-0008-0000-0000-0000A7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87" name="Text Box 394744">
          <a:extLst>
            <a:ext uri="{FF2B5EF4-FFF2-40B4-BE49-F238E27FC236}">
              <a16:creationId xmlns="" xmlns:a16="http://schemas.microsoft.com/office/drawing/2014/main" id="{00000000-0008-0000-0000-0000A8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88" name="Text Box 394360">
          <a:extLst>
            <a:ext uri="{FF2B5EF4-FFF2-40B4-BE49-F238E27FC236}">
              <a16:creationId xmlns="" xmlns:a16="http://schemas.microsoft.com/office/drawing/2014/main" id="{00000000-0008-0000-0000-0000A9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89" name="Text Box 394744">
          <a:extLst>
            <a:ext uri="{FF2B5EF4-FFF2-40B4-BE49-F238E27FC236}">
              <a16:creationId xmlns="" xmlns:a16="http://schemas.microsoft.com/office/drawing/2014/main" id="{00000000-0008-0000-0000-0000AA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90" name="Text Box 394360">
          <a:extLst>
            <a:ext uri="{FF2B5EF4-FFF2-40B4-BE49-F238E27FC236}">
              <a16:creationId xmlns="" xmlns:a16="http://schemas.microsoft.com/office/drawing/2014/main" id="{00000000-0008-0000-0000-0000AB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91" name="Text Box 394744">
          <a:extLst>
            <a:ext uri="{FF2B5EF4-FFF2-40B4-BE49-F238E27FC236}">
              <a16:creationId xmlns="" xmlns:a16="http://schemas.microsoft.com/office/drawing/2014/main" id="{00000000-0008-0000-0000-0000AC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92" name="Text Box 394360">
          <a:extLst>
            <a:ext uri="{FF2B5EF4-FFF2-40B4-BE49-F238E27FC236}">
              <a16:creationId xmlns="" xmlns:a16="http://schemas.microsoft.com/office/drawing/2014/main" id="{00000000-0008-0000-0000-0000AD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93" name="Text Box 394744">
          <a:extLst>
            <a:ext uri="{FF2B5EF4-FFF2-40B4-BE49-F238E27FC236}">
              <a16:creationId xmlns="" xmlns:a16="http://schemas.microsoft.com/office/drawing/2014/main" id="{00000000-0008-0000-0000-0000AE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94" name="Text Box 394360">
          <a:extLst>
            <a:ext uri="{FF2B5EF4-FFF2-40B4-BE49-F238E27FC236}">
              <a16:creationId xmlns="" xmlns:a16="http://schemas.microsoft.com/office/drawing/2014/main" id="{00000000-0008-0000-0000-0000AF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1995" name="Text Box 394744">
          <a:extLst>
            <a:ext uri="{FF2B5EF4-FFF2-40B4-BE49-F238E27FC236}">
              <a16:creationId xmlns="" xmlns:a16="http://schemas.microsoft.com/office/drawing/2014/main" id="{00000000-0008-0000-0000-0000B0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96" name="Text Box 394360">
          <a:extLst>
            <a:ext uri="{FF2B5EF4-FFF2-40B4-BE49-F238E27FC236}">
              <a16:creationId xmlns="" xmlns:a16="http://schemas.microsoft.com/office/drawing/2014/main" id="{00000000-0008-0000-0000-0000B1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97" name="Text Box 394744">
          <a:extLst>
            <a:ext uri="{FF2B5EF4-FFF2-40B4-BE49-F238E27FC236}">
              <a16:creationId xmlns="" xmlns:a16="http://schemas.microsoft.com/office/drawing/2014/main" id="{00000000-0008-0000-0000-0000B2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98" name="Text Box 394360">
          <a:extLst>
            <a:ext uri="{FF2B5EF4-FFF2-40B4-BE49-F238E27FC236}">
              <a16:creationId xmlns="" xmlns:a16="http://schemas.microsoft.com/office/drawing/2014/main" id="{00000000-0008-0000-0000-0000B3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1999" name="Text Box 394744">
          <a:extLst>
            <a:ext uri="{FF2B5EF4-FFF2-40B4-BE49-F238E27FC236}">
              <a16:creationId xmlns="" xmlns:a16="http://schemas.microsoft.com/office/drawing/2014/main" id="{00000000-0008-0000-0000-0000B4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000" name="Text Box 394360">
          <a:extLst>
            <a:ext uri="{FF2B5EF4-FFF2-40B4-BE49-F238E27FC236}">
              <a16:creationId xmlns="" xmlns:a16="http://schemas.microsoft.com/office/drawing/2014/main" id="{00000000-0008-0000-0000-0000B5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001" name="Text Box 394744">
          <a:extLst>
            <a:ext uri="{FF2B5EF4-FFF2-40B4-BE49-F238E27FC236}">
              <a16:creationId xmlns="" xmlns:a16="http://schemas.microsoft.com/office/drawing/2014/main" id="{00000000-0008-0000-0000-0000B6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002" name="Text Box 394360">
          <a:extLst>
            <a:ext uri="{FF2B5EF4-FFF2-40B4-BE49-F238E27FC236}">
              <a16:creationId xmlns="" xmlns:a16="http://schemas.microsoft.com/office/drawing/2014/main" id="{00000000-0008-0000-0000-0000B7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003" name="Text Box 394744">
          <a:extLst>
            <a:ext uri="{FF2B5EF4-FFF2-40B4-BE49-F238E27FC236}">
              <a16:creationId xmlns="" xmlns:a16="http://schemas.microsoft.com/office/drawing/2014/main" id="{00000000-0008-0000-0000-0000B8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004" name="Text Box 394360">
          <a:extLst>
            <a:ext uri="{FF2B5EF4-FFF2-40B4-BE49-F238E27FC236}">
              <a16:creationId xmlns="" xmlns:a16="http://schemas.microsoft.com/office/drawing/2014/main" id="{00000000-0008-0000-0000-0000B9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005" name="Text Box 394744">
          <a:extLst>
            <a:ext uri="{FF2B5EF4-FFF2-40B4-BE49-F238E27FC236}">
              <a16:creationId xmlns="" xmlns:a16="http://schemas.microsoft.com/office/drawing/2014/main" id="{00000000-0008-0000-0000-0000BA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006" name="Text Box 394360">
          <a:extLst>
            <a:ext uri="{FF2B5EF4-FFF2-40B4-BE49-F238E27FC236}">
              <a16:creationId xmlns="" xmlns:a16="http://schemas.microsoft.com/office/drawing/2014/main" id="{00000000-0008-0000-0000-0000BB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007" name="Text Box 394744">
          <a:extLst>
            <a:ext uri="{FF2B5EF4-FFF2-40B4-BE49-F238E27FC236}">
              <a16:creationId xmlns="" xmlns:a16="http://schemas.microsoft.com/office/drawing/2014/main" id="{00000000-0008-0000-0000-0000BC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008" name="Text Box 394360">
          <a:extLst>
            <a:ext uri="{FF2B5EF4-FFF2-40B4-BE49-F238E27FC236}">
              <a16:creationId xmlns="" xmlns:a16="http://schemas.microsoft.com/office/drawing/2014/main" id="{00000000-0008-0000-0000-0000BD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009" name="Text Box 394744">
          <a:extLst>
            <a:ext uri="{FF2B5EF4-FFF2-40B4-BE49-F238E27FC236}">
              <a16:creationId xmlns="" xmlns:a16="http://schemas.microsoft.com/office/drawing/2014/main" id="{00000000-0008-0000-0000-0000BE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010" name="Text Box 394360">
          <a:extLst>
            <a:ext uri="{FF2B5EF4-FFF2-40B4-BE49-F238E27FC236}">
              <a16:creationId xmlns="" xmlns:a16="http://schemas.microsoft.com/office/drawing/2014/main" id="{00000000-0008-0000-0000-0000BF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011" name="Text Box 394744">
          <a:extLst>
            <a:ext uri="{FF2B5EF4-FFF2-40B4-BE49-F238E27FC236}">
              <a16:creationId xmlns="" xmlns:a16="http://schemas.microsoft.com/office/drawing/2014/main" id="{00000000-0008-0000-0000-0000C0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012" name="Text Box 394360">
          <a:extLst>
            <a:ext uri="{FF2B5EF4-FFF2-40B4-BE49-F238E27FC236}">
              <a16:creationId xmlns="" xmlns:a16="http://schemas.microsoft.com/office/drawing/2014/main" id="{00000000-0008-0000-0000-0000C1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013" name="Text Box 394744">
          <a:extLst>
            <a:ext uri="{FF2B5EF4-FFF2-40B4-BE49-F238E27FC236}">
              <a16:creationId xmlns="" xmlns:a16="http://schemas.microsoft.com/office/drawing/2014/main" id="{00000000-0008-0000-0000-0000C2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014" name="Text Box 394360">
          <a:extLst>
            <a:ext uri="{FF2B5EF4-FFF2-40B4-BE49-F238E27FC236}">
              <a16:creationId xmlns="" xmlns:a16="http://schemas.microsoft.com/office/drawing/2014/main" id="{00000000-0008-0000-0000-0000C3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015" name="Text Box 394744">
          <a:extLst>
            <a:ext uri="{FF2B5EF4-FFF2-40B4-BE49-F238E27FC236}">
              <a16:creationId xmlns="" xmlns:a16="http://schemas.microsoft.com/office/drawing/2014/main" id="{00000000-0008-0000-0000-0000C4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016" name="Text Box 394360">
          <a:extLst>
            <a:ext uri="{FF2B5EF4-FFF2-40B4-BE49-F238E27FC236}">
              <a16:creationId xmlns="" xmlns:a16="http://schemas.microsoft.com/office/drawing/2014/main" id="{00000000-0008-0000-0000-0000C5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017" name="Text Box 394744">
          <a:extLst>
            <a:ext uri="{FF2B5EF4-FFF2-40B4-BE49-F238E27FC236}">
              <a16:creationId xmlns="" xmlns:a16="http://schemas.microsoft.com/office/drawing/2014/main" id="{00000000-0008-0000-0000-0000C6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018" name="Text Box 394360">
          <a:extLst>
            <a:ext uri="{FF2B5EF4-FFF2-40B4-BE49-F238E27FC236}">
              <a16:creationId xmlns="" xmlns:a16="http://schemas.microsoft.com/office/drawing/2014/main" id="{00000000-0008-0000-0000-0000C7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019" name="Text Box 394744">
          <a:extLst>
            <a:ext uri="{FF2B5EF4-FFF2-40B4-BE49-F238E27FC236}">
              <a16:creationId xmlns="" xmlns:a16="http://schemas.microsoft.com/office/drawing/2014/main" id="{00000000-0008-0000-0000-0000C801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020" name="Text Box 394360">
          <a:extLst>
            <a:ext uri="{FF2B5EF4-FFF2-40B4-BE49-F238E27FC236}">
              <a16:creationId xmlns="" xmlns:a16="http://schemas.microsoft.com/office/drawing/2014/main" id="{00000000-0008-0000-0000-0000C9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021" name="Text Box 394744">
          <a:extLst>
            <a:ext uri="{FF2B5EF4-FFF2-40B4-BE49-F238E27FC236}">
              <a16:creationId xmlns="" xmlns:a16="http://schemas.microsoft.com/office/drawing/2014/main" id="{00000000-0008-0000-0000-0000CA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022" name="Text Box 394360">
          <a:extLst>
            <a:ext uri="{FF2B5EF4-FFF2-40B4-BE49-F238E27FC236}">
              <a16:creationId xmlns="" xmlns:a16="http://schemas.microsoft.com/office/drawing/2014/main" id="{00000000-0008-0000-0000-0000CB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023" name="Text Box 394744">
          <a:extLst>
            <a:ext uri="{FF2B5EF4-FFF2-40B4-BE49-F238E27FC236}">
              <a16:creationId xmlns="" xmlns:a16="http://schemas.microsoft.com/office/drawing/2014/main" id="{00000000-0008-0000-0000-0000CC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024" name="Text Box 394360">
          <a:extLst>
            <a:ext uri="{FF2B5EF4-FFF2-40B4-BE49-F238E27FC236}">
              <a16:creationId xmlns="" xmlns:a16="http://schemas.microsoft.com/office/drawing/2014/main" id="{00000000-0008-0000-0000-0000CD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025" name="Text Box 394744">
          <a:extLst>
            <a:ext uri="{FF2B5EF4-FFF2-40B4-BE49-F238E27FC236}">
              <a16:creationId xmlns="" xmlns:a16="http://schemas.microsoft.com/office/drawing/2014/main" id="{00000000-0008-0000-0000-0000CE01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0"/>
    <xdr:sp macro="" textlink="">
      <xdr:nvSpPr>
        <xdr:cNvPr id="12026" name="Text Box 394360">
          <a:extLst>
            <a:ext uri="{FF2B5EF4-FFF2-40B4-BE49-F238E27FC236}">
              <a16:creationId xmlns="" xmlns:a16="http://schemas.microsoft.com/office/drawing/2014/main" id="{00000000-0008-0000-0000-0000CF010000}"/>
            </a:ext>
          </a:extLst>
        </xdr:cNvPr>
        <xdr:cNvSpPr txBox="1">
          <a:spLocks noChangeArrowheads="1"/>
        </xdr:cNvSpPr>
      </xdr:nvSpPr>
      <xdr:spPr bwMode="auto">
        <a:xfrm>
          <a:off x="922020" y="549935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0"/>
    <xdr:sp macro="" textlink="">
      <xdr:nvSpPr>
        <xdr:cNvPr id="12027" name="Text Box 39474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922020" y="549935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0"/>
    <xdr:sp macro="" textlink="">
      <xdr:nvSpPr>
        <xdr:cNvPr id="12028" name="Text Box 394360">
          <a:extLst>
            <a:ext uri="{FF2B5EF4-FFF2-40B4-BE49-F238E27FC236}">
              <a16:creationId xmlns="" xmlns:a16="http://schemas.microsoft.com/office/drawing/2014/main" id="{00000000-0008-0000-0000-0000D1010000}"/>
            </a:ext>
          </a:extLst>
        </xdr:cNvPr>
        <xdr:cNvSpPr txBox="1">
          <a:spLocks noChangeArrowheads="1"/>
        </xdr:cNvSpPr>
      </xdr:nvSpPr>
      <xdr:spPr bwMode="auto">
        <a:xfrm>
          <a:off x="922020" y="549935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0"/>
    <xdr:sp macro="" textlink="">
      <xdr:nvSpPr>
        <xdr:cNvPr id="12029" name="Text Box 39474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922020" y="549935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0"/>
    <xdr:sp macro="" textlink="">
      <xdr:nvSpPr>
        <xdr:cNvPr id="12030" name="Text Box 394360">
          <a:extLst>
            <a:ext uri="{FF2B5EF4-FFF2-40B4-BE49-F238E27FC236}">
              <a16:creationId xmlns="" xmlns:a16="http://schemas.microsoft.com/office/drawing/2014/main" id="{00000000-0008-0000-0000-0000D3010000}"/>
            </a:ext>
          </a:extLst>
        </xdr:cNvPr>
        <xdr:cNvSpPr txBox="1">
          <a:spLocks noChangeArrowheads="1"/>
        </xdr:cNvSpPr>
      </xdr:nvSpPr>
      <xdr:spPr bwMode="auto">
        <a:xfrm>
          <a:off x="922020" y="549935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0"/>
    <xdr:sp macro="" textlink="">
      <xdr:nvSpPr>
        <xdr:cNvPr id="12031" name="Text Box 39474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922020" y="549935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32" name="Text Box 394360">
          <a:extLst>
            <a:ext uri="{FF2B5EF4-FFF2-40B4-BE49-F238E27FC236}">
              <a16:creationId xmlns="" xmlns:a16="http://schemas.microsoft.com/office/drawing/2014/main" id="{00000000-0008-0000-0000-0000D5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33" name="Text Box 39474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34" name="Text Box 394360">
          <a:extLst>
            <a:ext uri="{FF2B5EF4-FFF2-40B4-BE49-F238E27FC236}">
              <a16:creationId xmlns="" xmlns:a16="http://schemas.microsoft.com/office/drawing/2014/main" id="{00000000-0008-0000-0000-0000D7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35" name="Text Box 39474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36" name="Text Box 394360">
          <a:extLst>
            <a:ext uri="{FF2B5EF4-FFF2-40B4-BE49-F238E27FC236}">
              <a16:creationId xmlns="" xmlns:a16="http://schemas.microsoft.com/office/drawing/2014/main" id="{00000000-0008-0000-0000-0000D9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37" name="Text Box 39474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38" name="Text Box 394360">
          <a:extLst>
            <a:ext uri="{FF2B5EF4-FFF2-40B4-BE49-F238E27FC236}">
              <a16:creationId xmlns="" xmlns:a16="http://schemas.microsoft.com/office/drawing/2014/main" id="{00000000-0008-0000-0000-0000DB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39" name="Text Box 39474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40" name="Text Box 394360">
          <a:extLst>
            <a:ext uri="{FF2B5EF4-FFF2-40B4-BE49-F238E27FC236}">
              <a16:creationId xmlns="" xmlns:a16="http://schemas.microsoft.com/office/drawing/2014/main" id="{00000000-0008-0000-0000-0000DD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41" name="Text Box 39474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42" name="Text Box 394360">
          <a:extLst>
            <a:ext uri="{FF2B5EF4-FFF2-40B4-BE49-F238E27FC236}">
              <a16:creationId xmlns="" xmlns:a16="http://schemas.microsoft.com/office/drawing/2014/main" id="{00000000-0008-0000-0000-0000DF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43" name="Text Box 39474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44" name="Text Box 394360">
          <a:extLst>
            <a:ext uri="{FF2B5EF4-FFF2-40B4-BE49-F238E27FC236}">
              <a16:creationId xmlns="" xmlns:a16="http://schemas.microsoft.com/office/drawing/2014/main" id="{00000000-0008-0000-0000-0000E1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45" name="Text Box 39474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46" name="Text Box 394360">
          <a:extLst>
            <a:ext uri="{FF2B5EF4-FFF2-40B4-BE49-F238E27FC236}">
              <a16:creationId xmlns="" xmlns:a16="http://schemas.microsoft.com/office/drawing/2014/main" id="{00000000-0008-0000-0000-0000E3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47" name="Text Box 39474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48" name="Text Box 394360">
          <a:extLst>
            <a:ext uri="{FF2B5EF4-FFF2-40B4-BE49-F238E27FC236}">
              <a16:creationId xmlns="" xmlns:a16="http://schemas.microsoft.com/office/drawing/2014/main" id="{00000000-0008-0000-0000-0000E5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49" name="Text Box 39474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50" name="Text Box 394360">
          <a:extLst>
            <a:ext uri="{FF2B5EF4-FFF2-40B4-BE49-F238E27FC236}">
              <a16:creationId xmlns="" xmlns:a16="http://schemas.microsoft.com/office/drawing/2014/main" id="{00000000-0008-0000-0000-0000E7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51" name="Text Box 39474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52" name="Text Box 394360">
          <a:extLst>
            <a:ext uri="{FF2B5EF4-FFF2-40B4-BE49-F238E27FC236}">
              <a16:creationId xmlns="" xmlns:a16="http://schemas.microsoft.com/office/drawing/2014/main" id="{00000000-0008-0000-0000-0000E9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53" name="Text Box 39474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54" name="Text Box 394360">
          <a:extLst>
            <a:ext uri="{FF2B5EF4-FFF2-40B4-BE49-F238E27FC236}">
              <a16:creationId xmlns="" xmlns:a16="http://schemas.microsoft.com/office/drawing/2014/main" id="{00000000-0008-0000-0000-0000EB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55" name="Text Box 39474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56" name="Text Box 394360">
          <a:extLst>
            <a:ext uri="{FF2B5EF4-FFF2-40B4-BE49-F238E27FC236}">
              <a16:creationId xmlns="" xmlns:a16="http://schemas.microsoft.com/office/drawing/2014/main" id="{00000000-0008-0000-0000-0000ED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57" name="Text Box 39474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58" name="Text Box 394360">
          <a:extLst>
            <a:ext uri="{FF2B5EF4-FFF2-40B4-BE49-F238E27FC236}">
              <a16:creationId xmlns="" xmlns:a16="http://schemas.microsoft.com/office/drawing/2014/main" id="{00000000-0008-0000-0000-0000EF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59" name="Text Box 39474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60" name="Text Box 394360">
          <a:extLst>
            <a:ext uri="{FF2B5EF4-FFF2-40B4-BE49-F238E27FC236}">
              <a16:creationId xmlns="" xmlns:a16="http://schemas.microsoft.com/office/drawing/2014/main" id="{00000000-0008-0000-0000-0000F1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61" name="Text Box 39474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62" name="Text Box 394360">
          <a:extLst>
            <a:ext uri="{FF2B5EF4-FFF2-40B4-BE49-F238E27FC236}">
              <a16:creationId xmlns="" xmlns:a16="http://schemas.microsoft.com/office/drawing/2014/main" id="{00000000-0008-0000-0000-0000F3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63" name="Text Box 39474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64" name="Text Box 394360">
          <a:extLst>
            <a:ext uri="{FF2B5EF4-FFF2-40B4-BE49-F238E27FC236}">
              <a16:creationId xmlns="" xmlns:a16="http://schemas.microsoft.com/office/drawing/2014/main" id="{00000000-0008-0000-0000-0000F5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65" name="Text Box 39474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66" name="Text Box 394360">
          <a:extLst>
            <a:ext uri="{FF2B5EF4-FFF2-40B4-BE49-F238E27FC236}">
              <a16:creationId xmlns="" xmlns:a16="http://schemas.microsoft.com/office/drawing/2014/main" id="{00000000-0008-0000-0000-0000F7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67" name="Text Box 39474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68" name="Text Box 394360">
          <a:extLst>
            <a:ext uri="{FF2B5EF4-FFF2-40B4-BE49-F238E27FC236}">
              <a16:creationId xmlns="" xmlns:a16="http://schemas.microsoft.com/office/drawing/2014/main" id="{00000000-0008-0000-0000-0000F9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69" name="Text Box 39474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70" name="Text Box 394360">
          <a:extLst>
            <a:ext uri="{FF2B5EF4-FFF2-40B4-BE49-F238E27FC236}">
              <a16:creationId xmlns="" xmlns:a16="http://schemas.microsoft.com/office/drawing/2014/main" id="{00000000-0008-0000-0000-0000FB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71" name="Text Box 39474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72" name="Text Box 394360">
          <a:extLst>
            <a:ext uri="{FF2B5EF4-FFF2-40B4-BE49-F238E27FC236}">
              <a16:creationId xmlns="" xmlns:a16="http://schemas.microsoft.com/office/drawing/2014/main" id="{00000000-0008-0000-0000-0000FD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73" name="Text Box 39474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74" name="Text Box 394360">
          <a:extLst>
            <a:ext uri="{FF2B5EF4-FFF2-40B4-BE49-F238E27FC236}">
              <a16:creationId xmlns="" xmlns:a16="http://schemas.microsoft.com/office/drawing/2014/main" id="{00000000-0008-0000-0000-0000FF01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75" name="Text Box 39474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76" name="Text Box 394360">
          <a:extLst>
            <a:ext uri="{FF2B5EF4-FFF2-40B4-BE49-F238E27FC236}">
              <a16:creationId xmlns="" xmlns:a16="http://schemas.microsoft.com/office/drawing/2014/main" id="{00000000-0008-0000-0000-000001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77" name="Text Box 39474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78" name="Text Box 394360">
          <a:extLst>
            <a:ext uri="{FF2B5EF4-FFF2-40B4-BE49-F238E27FC236}">
              <a16:creationId xmlns="" xmlns:a16="http://schemas.microsoft.com/office/drawing/2014/main" id="{00000000-0008-0000-0000-000003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79" name="Text Box 39474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80" name="Text Box 394360">
          <a:extLst>
            <a:ext uri="{FF2B5EF4-FFF2-40B4-BE49-F238E27FC236}">
              <a16:creationId xmlns="" xmlns:a16="http://schemas.microsoft.com/office/drawing/2014/main" id="{00000000-0008-0000-0000-000005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81" name="Text Box 39474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82" name="Text Box 394360">
          <a:extLst>
            <a:ext uri="{FF2B5EF4-FFF2-40B4-BE49-F238E27FC236}">
              <a16:creationId xmlns="" xmlns:a16="http://schemas.microsoft.com/office/drawing/2014/main" id="{00000000-0008-0000-0000-000007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83" name="Text Box 39474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84" name="Text Box 394360">
          <a:extLst>
            <a:ext uri="{FF2B5EF4-FFF2-40B4-BE49-F238E27FC236}">
              <a16:creationId xmlns="" xmlns:a16="http://schemas.microsoft.com/office/drawing/2014/main" id="{00000000-0008-0000-0000-000009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85" name="Text Box 39474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86" name="Text Box 394360">
          <a:extLst>
            <a:ext uri="{FF2B5EF4-FFF2-40B4-BE49-F238E27FC236}">
              <a16:creationId xmlns="" xmlns:a16="http://schemas.microsoft.com/office/drawing/2014/main" id="{00000000-0008-0000-0000-00000B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87" name="Text Box 39474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88" name="Text Box 394360">
          <a:extLst>
            <a:ext uri="{FF2B5EF4-FFF2-40B4-BE49-F238E27FC236}">
              <a16:creationId xmlns="" xmlns:a16="http://schemas.microsoft.com/office/drawing/2014/main" id="{00000000-0008-0000-0000-00000D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89" name="Text Box 39474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90" name="Text Box 394360">
          <a:extLst>
            <a:ext uri="{FF2B5EF4-FFF2-40B4-BE49-F238E27FC236}">
              <a16:creationId xmlns="" xmlns:a16="http://schemas.microsoft.com/office/drawing/2014/main" id="{00000000-0008-0000-0000-00000F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91" name="Text Box 39474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92" name="Text Box 394360">
          <a:extLst>
            <a:ext uri="{FF2B5EF4-FFF2-40B4-BE49-F238E27FC236}">
              <a16:creationId xmlns="" xmlns:a16="http://schemas.microsoft.com/office/drawing/2014/main" id="{00000000-0008-0000-0000-000011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93" name="Text Box 39474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94" name="Text Box 394360">
          <a:extLst>
            <a:ext uri="{FF2B5EF4-FFF2-40B4-BE49-F238E27FC236}">
              <a16:creationId xmlns="" xmlns:a16="http://schemas.microsoft.com/office/drawing/2014/main" id="{00000000-0008-0000-0000-000013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95" name="Text Box 39474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96" name="Text Box 394360">
          <a:extLst>
            <a:ext uri="{FF2B5EF4-FFF2-40B4-BE49-F238E27FC236}">
              <a16:creationId xmlns="" xmlns:a16="http://schemas.microsoft.com/office/drawing/2014/main" id="{00000000-0008-0000-0000-000015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097" name="Text Box 39474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98" name="Text Box 394360">
          <a:extLst>
            <a:ext uri="{FF2B5EF4-FFF2-40B4-BE49-F238E27FC236}">
              <a16:creationId xmlns="" xmlns:a16="http://schemas.microsoft.com/office/drawing/2014/main" id="{00000000-0008-0000-0000-000017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099" name="Text Box 39474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100" name="Text Box 394360">
          <a:extLst>
            <a:ext uri="{FF2B5EF4-FFF2-40B4-BE49-F238E27FC236}">
              <a16:creationId xmlns="" xmlns:a16="http://schemas.microsoft.com/office/drawing/2014/main" id="{00000000-0008-0000-0000-000019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101" name="Text Box 39474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102" name="Text Box 394360">
          <a:extLst>
            <a:ext uri="{FF2B5EF4-FFF2-40B4-BE49-F238E27FC236}">
              <a16:creationId xmlns="" xmlns:a16="http://schemas.microsoft.com/office/drawing/2014/main" id="{00000000-0008-0000-0000-00001B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103" name="Text Box 39474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04" name="Text Box 394360">
          <a:extLst>
            <a:ext uri="{FF2B5EF4-FFF2-40B4-BE49-F238E27FC236}">
              <a16:creationId xmlns="" xmlns:a16="http://schemas.microsoft.com/office/drawing/2014/main" id="{00000000-0008-0000-0000-00001D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05" name="Text Box 394744">
          <a:extLst>
            <a:ext uri="{FF2B5EF4-FFF2-40B4-BE49-F238E27FC236}">
              <a16:creationId xmlns="" xmlns:a16="http://schemas.microsoft.com/office/drawing/2014/main" id="{00000000-0008-0000-0000-00001E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06" name="Text Box 394360">
          <a:extLst>
            <a:ext uri="{FF2B5EF4-FFF2-40B4-BE49-F238E27FC236}">
              <a16:creationId xmlns="" xmlns:a16="http://schemas.microsoft.com/office/drawing/2014/main" id="{00000000-0008-0000-0000-00001F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07" name="Text Box 394744">
          <a:extLst>
            <a:ext uri="{FF2B5EF4-FFF2-40B4-BE49-F238E27FC236}">
              <a16:creationId xmlns="" xmlns:a16="http://schemas.microsoft.com/office/drawing/2014/main" id="{00000000-0008-0000-0000-000020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08" name="Text Box 394360">
          <a:extLst>
            <a:ext uri="{FF2B5EF4-FFF2-40B4-BE49-F238E27FC236}">
              <a16:creationId xmlns="" xmlns:a16="http://schemas.microsoft.com/office/drawing/2014/main" id="{00000000-0008-0000-0000-000021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09" name="Text Box 394744">
          <a:extLst>
            <a:ext uri="{FF2B5EF4-FFF2-40B4-BE49-F238E27FC236}">
              <a16:creationId xmlns="" xmlns:a16="http://schemas.microsoft.com/office/drawing/2014/main" id="{00000000-0008-0000-0000-000022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10" name="Text Box 394360">
          <a:extLst>
            <a:ext uri="{FF2B5EF4-FFF2-40B4-BE49-F238E27FC236}">
              <a16:creationId xmlns="" xmlns:a16="http://schemas.microsoft.com/office/drawing/2014/main" id="{00000000-0008-0000-0000-000023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11" name="Text Box 394744">
          <a:extLst>
            <a:ext uri="{FF2B5EF4-FFF2-40B4-BE49-F238E27FC236}">
              <a16:creationId xmlns="" xmlns:a16="http://schemas.microsoft.com/office/drawing/2014/main" id="{00000000-0008-0000-0000-000024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12" name="Text Box 394360">
          <a:extLst>
            <a:ext uri="{FF2B5EF4-FFF2-40B4-BE49-F238E27FC236}">
              <a16:creationId xmlns="" xmlns:a16="http://schemas.microsoft.com/office/drawing/2014/main" id="{00000000-0008-0000-0000-000025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13" name="Text Box 394744">
          <a:extLst>
            <a:ext uri="{FF2B5EF4-FFF2-40B4-BE49-F238E27FC236}">
              <a16:creationId xmlns="" xmlns:a16="http://schemas.microsoft.com/office/drawing/2014/main" id="{00000000-0008-0000-0000-000026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14" name="Text Box 394360">
          <a:extLst>
            <a:ext uri="{FF2B5EF4-FFF2-40B4-BE49-F238E27FC236}">
              <a16:creationId xmlns="" xmlns:a16="http://schemas.microsoft.com/office/drawing/2014/main" id="{00000000-0008-0000-0000-000027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15" name="Text Box 394744">
          <a:extLst>
            <a:ext uri="{FF2B5EF4-FFF2-40B4-BE49-F238E27FC236}">
              <a16:creationId xmlns="" xmlns:a16="http://schemas.microsoft.com/office/drawing/2014/main" id="{00000000-0008-0000-0000-000028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16" name="Text Box 394360">
          <a:extLst>
            <a:ext uri="{FF2B5EF4-FFF2-40B4-BE49-F238E27FC236}">
              <a16:creationId xmlns="" xmlns:a16="http://schemas.microsoft.com/office/drawing/2014/main" id="{00000000-0008-0000-0000-000029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17" name="Text Box 394744">
          <a:extLst>
            <a:ext uri="{FF2B5EF4-FFF2-40B4-BE49-F238E27FC236}">
              <a16:creationId xmlns="" xmlns:a16="http://schemas.microsoft.com/office/drawing/2014/main" id="{00000000-0008-0000-0000-00002A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18" name="Text Box 394360">
          <a:extLst>
            <a:ext uri="{FF2B5EF4-FFF2-40B4-BE49-F238E27FC236}">
              <a16:creationId xmlns="" xmlns:a16="http://schemas.microsoft.com/office/drawing/2014/main" id="{00000000-0008-0000-0000-00002B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19" name="Text Box 394744">
          <a:extLst>
            <a:ext uri="{FF2B5EF4-FFF2-40B4-BE49-F238E27FC236}">
              <a16:creationId xmlns="" xmlns:a16="http://schemas.microsoft.com/office/drawing/2014/main" id="{00000000-0008-0000-0000-00002C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20" name="Text Box 394360">
          <a:extLst>
            <a:ext uri="{FF2B5EF4-FFF2-40B4-BE49-F238E27FC236}">
              <a16:creationId xmlns="" xmlns:a16="http://schemas.microsoft.com/office/drawing/2014/main" id="{00000000-0008-0000-0000-00002D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21" name="Text Box 394744">
          <a:extLst>
            <a:ext uri="{FF2B5EF4-FFF2-40B4-BE49-F238E27FC236}">
              <a16:creationId xmlns="" xmlns:a16="http://schemas.microsoft.com/office/drawing/2014/main" id="{00000000-0008-0000-0000-00002E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22" name="Text Box 394360">
          <a:extLst>
            <a:ext uri="{FF2B5EF4-FFF2-40B4-BE49-F238E27FC236}">
              <a16:creationId xmlns="" xmlns:a16="http://schemas.microsoft.com/office/drawing/2014/main" id="{00000000-0008-0000-0000-00002F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23" name="Text Box 394744">
          <a:extLst>
            <a:ext uri="{FF2B5EF4-FFF2-40B4-BE49-F238E27FC236}">
              <a16:creationId xmlns="" xmlns:a16="http://schemas.microsoft.com/office/drawing/2014/main" id="{00000000-0008-0000-0000-000030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24" name="Text Box 394360">
          <a:extLst>
            <a:ext uri="{FF2B5EF4-FFF2-40B4-BE49-F238E27FC236}">
              <a16:creationId xmlns="" xmlns:a16="http://schemas.microsoft.com/office/drawing/2014/main" id="{00000000-0008-0000-0000-000031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25" name="Text Box 394744">
          <a:extLst>
            <a:ext uri="{FF2B5EF4-FFF2-40B4-BE49-F238E27FC236}">
              <a16:creationId xmlns="" xmlns:a16="http://schemas.microsoft.com/office/drawing/2014/main" id="{00000000-0008-0000-0000-000032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26" name="Text Box 394360">
          <a:extLst>
            <a:ext uri="{FF2B5EF4-FFF2-40B4-BE49-F238E27FC236}">
              <a16:creationId xmlns="" xmlns:a16="http://schemas.microsoft.com/office/drawing/2014/main" id="{00000000-0008-0000-0000-000033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27" name="Text Box 394744">
          <a:extLst>
            <a:ext uri="{FF2B5EF4-FFF2-40B4-BE49-F238E27FC236}">
              <a16:creationId xmlns="" xmlns:a16="http://schemas.microsoft.com/office/drawing/2014/main" id="{00000000-0008-0000-0000-000034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0"/>
    <xdr:sp macro="" textlink="">
      <xdr:nvSpPr>
        <xdr:cNvPr id="12128" name="Text Box 394360">
          <a:extLst>
            <a:ext uri="{FF2B5EF4-FFF2-40B4-BE49-F238E27FC236}">
              <a16:creationId xmlns="" xmlns:a16="http://schemas.microsoft.com/office/drawing/2014/main" id="{00000000-0008-0000-0000-000035020000}"/>
            </a:ext>
          </a:extLst>
        </xdr:cNvPr>
        <xdr:cNvSpPr txBox="1">
          <a:spLocks noChangeArrowheads="1"/>
        </xdr:cNvSpPr>
      </xdr:nvSpPr>
      <xdr:spPr bwMode="auto">
        <a:xfrm>
          <a:off x="922020" y="546639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0"/>
    <xdr:sp macro="" textlink="">
      <xdr:nvSpPr>
        <xdr:cNvPr id="12129" name="Text Box 394744">
          <a:extLst>
            <a:ext uri="{FF2B5EF4-FFF2-40B4-BE49-F238E27FC236}">
              <a16:creationId xmlns="" xmlns:a16="http://schemas.microsoft.com/office/drawing/2014/main" id="{00000000-0008-0000-0000-000036020000}"/>
            </a:ext>
          </a:extLst>
        </xdr:cNvPr>
        <xdr:cNvSpPr txBox="1">
          <a:spLocks noChangeArrowheads="1"/>
        </xdr:cNvSpPr>
      </xdr:nvSpPr>
      <xdr:spPr bwMode="auto">
        <a:xfrm>
          <a:off x="922020" y="546639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0"/>
    <xdr:sp macro="" textlink="">
      <xdr:nvSpPr>
        <xdr:cNvPr id="12130" name="Text Box 394360">
          <a:extLst>
            <a:ext uri="{FF2B5EF4-FFF2-40B4-BE49-F238E27FC236}">
              <a16:creationId xmlns="" xmlns:a16="http://schemas.microsoft.com/office/drawing/2014/main" id="{00000000-0008-0000-0000-000037020000}"/>
            </a:ext>
          </a:extLst>
        </xdr:cNvPr>
        <xdr:cNvSpPr txBox="1">
          <a:spLocks noChangeArrowheads="1"/>
        </xdr:cNvSpPr>
      </xdr:nvSpPr>
      <xdr:spPr bwMode="auto">
        <a:xfrm>
          <a:off x="922020" y="546639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0"/>
    <xdr:sp macro="" textlink="">
      <xdr:nvSpPr>
        <xdr:cNvPr id="12131" name="Text Box 394744">
          <a:extLst>
            <a:ext uri="{FF2B5EF4-FFF2-40B4-BE49-F238E27FC236}">
              <a16:creationId xmlns="" xmlns:a16="http://schemas.microsoft.com/office/drawing/2014/main" id="{00000000-0008-0000-0000-000038020000}"/>
            </a:ext>
          </a:extLst>
        </xdr:cNvPr>
        <xdr:cNvSpPr txBox="1">
          <a:spLocks noChangeArrowheads="1"/>
        </xdr:cNvSpPr>
      </xdr:nvSpPr>
      <xdr:spPr bwMode="auto">
        <a:xfrm>
          <a:off x="922020" y="546639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0"/>
    <xdr:sp macro="" textlink="">
      <xdr:nvSpPr>
        <xdr:cNvPr id="12132" name="Text Box 394360">
          <a:extLst>
            <a:ext uri="{FF2B5EF4-FFF2-40B4-BE49-F238E27FC236}">
              <a16:creationId xmlns="" xmlns:a16="http://schemas.microsoft.com/office/drawing/2014/main" id="{00000000-0008-0000-0000-000039020000}"/>
            </a:ext>
          </a:extLst>
        </xdr:cNvPr>
        <xdr:cNvSpPr txBox="1">
          <a:spLocks noChangeArrowheads="1"/>
        </xdr:cNvSpPr>
      </xdr:nvSpPr>
      <xdr:spPr bwMode="auto">
        <a:xfrm>
          <a:off x="922020" y="546639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0"/>
    <xdr:sp macro="" textlink="">
      <xdr:nvSpPr>
        <xdr:cNvPr id="12133" name="Text Box 394744">
          <a:extLst>
            <a:ext uri="{FF2B5EF4-FFF2-40B4-BE49-F238E27FC236}">
              <a16:creationId xmlns="" xmlns:a16="http://schemas.microsoft.com/office/drawing/2014/main" id="{00000000-0008-0000-0000-00003A020000}"/>
            </a:ext>
          </a:extLst>
        </xdr:cNvPr>
        <xdr:cNvSpPr txBox="1">
          <a:spLocks noChangeArrowheads="1"/>
        </xdr:cNvSpPr>
      </xdr:nvSpPr>
      <xdr:spPr bwMode="auto">
        <a:xfrm>
          <a:off x="922020" y="546639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34" name="Text Box 394360">
          <a:extLst>
            <a:ext uri="{FF2B5EF4-FFF2-40B4-BE49-F238E27FC236}">
              <a16:creationId xmlns="" xmlns:a16="http://schemas.microsoft.com/office/drawing/2014/main" id="{00000000-0008-0000-0000-00003B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35" name="Text Box 394744">
          <a:extLst>
            <a:ext uri="{FF2B5EF4-FFF2-40B4-BE49-F238E27FC236}">
              <a16:creationId xmlns="" xmlns:a16="http://schemas.microsoft.com/office/drawing/2014/main" id="{00000000-0008-0000-0000-00003C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36" name="Text Box 394360">
          <a:extLst>
            <a:ext uri="{FF2B5EF4-FFF2-40B4-BE49-F238E27FC236}">
              <a16:creationId xmlns="" xmlns:a16="http://schemas.microsoft.com/office/drawing/2014/main" id="{00000000-0008-0000-0000-00003D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37" name="Text Box 394744">
          <a:extLst>
            <a:ext uri="{FF2B5EF4-FFF2-40B4-BE49-F238E27FC236}">
              <a16:creationId xmlns="" xmlns:a16="http://schemas.microsoft.com/office/drawing/2014/main" id="{00000000-0008-0000-0000-00003E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38" name="Text Box 394360">
          <a:extLst>
            <a:ext uri="{FF2B5EF4-FFF2-40B4-BE49-F238E27FC236}">
              <a16:creationId xmlns="" xmlns:a16="http://schemas.microsoft.com/office/drawing/2014/main" id="{00000000-0008-0000-0000-00003F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39" name="Text Box 394744">
          <a:extLst>
            <a:ext uri="{FF2B5EF4-FFF2-40B4-BE49-F238E27FC236}">
              <a16:creationId xmlns="" xmlns:a16="http://schemas.microsoft.com/office/drawing/2014/main" id="{00000000-0008-0000-0000-000040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40" name="Text Box 394360">
          <a:extLst>
            <a:ext uri="{FF2B5EF4-FFF2-40B4-BE49-F238E27FC236}">
              <a16:creationId xmlns="" xmlns:a16="http://schemas.microsoft.com/office/drawing/2014/main" id="{00000000-0008-0000-0000-000041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41" name="Text Box 394744">
          <a:extLst>
            <a:ext uri="{FF2B5EF4-FFF2-40B4-BE49-F238E27FC236}">
              <a16:creationId xmlns="" xmlns:a16="http://schemas.microsoft.com/office/drawing/2014/main" id="{00000000-0008-0000-0000-000042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42" name="Text Box 394360">
          <a:extLst>
            <a:ext uri="{FF2B5EF4-FFF2-40B4-BE49-F238E27FC236}">
              <a16:creationId xmlns="" xmlns:a16="http://schemas.microsoft.com/office/drawing/2014/main" id="{00000000-0008-0000-0000-000043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43" name="Text Box 394744">
          <a:extLst>
            <a:ext uri="{FF2B5EF4-FFF2-40B4-BE49-F238E27FC236}">
              <a16:creationId xmlns="" xmlns:a16="http://schemas.microsoft.com/office/drawing/2014/main" id="{00000000-0008-0000-0000-000044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44" name="Text Box 394360">
          <a:extLst>
            <a:ext uri="{FF2B5EF4-FFF2-40B4-BE49-F238E27FC236}">
              <a16:creationId xmlns="" xmlns:a16="http://schemas.microsoft.com/office/drawing/2014/main" id="{00000000-0008-0000-0000-000045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45" name="Text Box 394744">
          <a:extLst>
            <a:ext uri="{FF2B5EF4-FFF2-40B4-BE49-F238E27FC236}">
              <a16:creationId xmlns="" xmlns:a16="http://schemas.microsoft.com/office/drawing/2014/main" id="{00000000-0008-0000-0000-000046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46" name="Text Box 394360">
          <a:extLst>
            <a:ext uri="{FF2B5EF4-FFF2-40B4-BE49-F238E27FC236}">
              <a16:creationId xmlns="" xmlns:a16="http://schemas.microsoft.com/office/drawing/2014/main" id="{00000000-0008-0000-0000-000047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47" name="Text Box 394744">
          <a:extLst>
            <a:ext uri="{FF2B5EF4-FFF2-40B4-BE49-F238E27FC236}">
              <a16:creationId xmlns="" xmlns:a16="http://schemas.microsoft.com/office/drawing/2014/main" id="{00000000-0008-0000-0000-000048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48" name="Text Box 394360">
          <a:extLst>
            <a:ext uri="{FF2B5EF4-FFF2-40B4-BE49-F238E27FC236}">
              <a16:creationId xmlns="" xmlns:a16="http://schemas.microsoft.com/office/drawing/2014/main" id="{00000000-0008-0000-0000-000049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49" name="Text Box 394744">
          <a:extLst>
            <a:ext uri="{FF2B5EF4-FFF2-40B4-BE49-F238E27FC236}">
              <a16:creationId xmlns="" xmlns:a16="http://schemas.microsoft.com/office/drawing/2014/main" id="{00000000-0008-0000-0000-00004A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50" name="Text Box 394360">
          <a:extLst>
            <a:ext uri="{FF2B5EF4-FFF2-40B4-BE49-F238E27FC236}">
              <a16:creationId xmlns="" xmlns:a16="http://schemas.microsoft.com/office/drawing/2014/main" id="{00000000-0008-0000-0000-00004B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51" name="Text Box 394744">
          <a:extLst>
            <a:ext uri="{FF2B5EF4-FFF2-40B4-BE49-F238E27FC236}">
              <a16:creationId xmlns="" xmlns:a16="http://schemas.microsoft.com/office/drawing/2014/main" id="{00000000-0008-0000-0000-00004C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52" name="Text Box 394360">
          <a:extLst>
            <a:ext uri="{FF2B5EF4-FFF2-40B4-BE49-F238E27FC236}">
              <a16:creationId xmlns="" xmlns:a16="http://schemas.microsoft.com/office/drawing/2014/main" id="{00000000-0008-0000-0000-00004D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53" name="Text Box 394744">
          <a:extLst>
            <a:ext uri="{FF2B5EF4-FFF2-40B4-BE49-F238E27FC236}">
              <a16:creationId xmlns="" xmlns:a16="http://schemas.microsoft.com/office/drawing/2014/main" id="{00000000-0008-0000-0000-00004E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54" name="Text Box 394360">
          <a:extLst>
            <a:ext uri="{FF2B5EF4-FFF2-40B4-BE49-F238E27FC236}">
              <a16:creationId xmlns="" xmlns:a16="http://schemas.microsoft.com/office/drawing/2014/main" id="{00000000-0008-0000-0000-00004F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55" name="Text Box 394744">
          <a:extLst>
            <a:ext uri="{FF2B5EF4-FFF2-40B4-BE49-F238E27FC236}">
              <a16:creationId xmlns="" xmlns:a16="http://schemas.microsoft.com/office/drawing/2014/main" id="{00000000-0008-0000-0000-000050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56" name="Text Box 394360">
          <a:extLst>
            <a:ext uri="{FF2B5EF4-FFF2-40B4-BE49-F238E27FC236}">
              <a16:creationId xmlns="" xmlns:a16="http://schemas.microsoft.com/office/drawing/2014/main" id="{00000000-0008-0000-0000-000051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57" name="Text Box 394744">
          <a:extLst>
            <a:ext uri="{FF2B5EF4-FFF2-40B4-BE49-F238E27FC236}">
              <a16:creationId xmlns="" xmlns:a16="http://schemas.microsoft.com/office/drawing/2014/main" id="{00000000-0008-0000-0000-000052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58" name="Text Box 394360">
          <a:extLst>
            <a:ext uri="{FF2B5EF4-FFF2-40B4-BE49-F238E27FC236}">
              <a16:creationId xmlns="" xmlns:a16="http://schemas.microsoft.com/office/drawing/2014/main" id="{00000000-0008-0000-0000-000053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59" name="Text Box 394744">
          <a:extLst>
            <a:ext uri="{FF2B5EF4-FFF2-40B4-BE49-F238E27FC236}">
              <a16:creationId xmlns="" xmlns:a16="http://schemas.microsoft.com/office/drawing/2014/main" id="{00000000-0008-0000-0000-000054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60" name="Text Box 394360">
          <a:extLst>
            <a:ext uri="{FF2B5EF4-FFF2-40B4-BE49-F238E27FC236}">
              <a16:creationId xmlns="" xmlns:a16="http://schemas.microsoft.com/office/drawing/2014/main" id="{00000000-0008-0000-0000-000055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61" name="Text Box 394744">
          <a:extLst>
            <a:ext uri="{FF2B5EF4-FFF2-40B4-BE49-F238E27FC236}">
              <a16:creationId xmlns="" xmlns:a16="http://schemas.microsoft.com/office/drawing/2014/main" id="{00000000-0008-0000-0000-000056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62" name="Text Box 394360">
          <a:extLst>
            <a:ext uri="{FF2B5EF4-FFF2-40B4-BE49-F238E27FC236}">
              <a16:creationId xmlns="" xmlns:a16="http://schemas.microsoft.com/office/drawing/2014/main" id="{00000000-0008-0000-0000-000057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63" name="Text Box 394744">
          <a:extLst>
            <a:ext uri="{FF2B5EF4-FFF2-40B4-BE49-F238E27FC236}">
              <a16:creationId xmlns="" xmlns:a16="http://schemas.microsoft.com/office/drawing/2014/main" id="{00000000-0008-0000-0000-000058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64" name="Text Box 394360">
          <a:extLst>
            <a:ext uri="{FF2B5EF4-FFF2-40B4-BE49-F238E27FC236}">
              <a16:creationId xmlns="" xmlns:a16="http://schemas.microsoft.com/office/drawing/2014/main" id="{00000000-0008-0000-0000-000059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65" name="Text Box 394744">
          <a:extLst>
            <a:ext uri="{FF2B5EF4-FFF2-40B4-BE49-F238E27FC236}">
              <a16:creationId xmlns="" xmlns:a16="http://schemas.microsoft.com/office/drawing/2014/main" id="{00000000-0008-0000-0000-00005A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66" name="Text Box 394360">
          <a:extLst>
            <a:ext uri="{FF2B5EF4-FFF2-40B4-BE49-F238E27FC236}">
              <a16:creationId xmlns="" xmlns:a16="http://schemas.microsoft.com/office/drawing/2014/main" id="{00000000-0008-0000-0000-00005B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67" name="Text Box 394744">
          <a:extLst>
            <a:ext uri="{FF2B5EF4-FFF2-40B4-BE49-F238E27FC236}">
              <a16:creationId xmlns="" xmlns:a16="http://schemas.microsoft.com/office/drawing/2014/main" id="{00000000-0008-0000-0000-00005C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68" name="Text Box 394360">
          <a:extLst>
            <a:ext uri="{FF2B5EF4-FFF2-40B4-BE49-F238E27FC236}">
              <a16:creationId xmlns="" xmlns:a16="http://schemas.microsoft.com/office/drawing/2014/main" id="{00000000-0008-0000-0000-00005D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69" name="Text Box 394744">
          <a:extLst>
            <a:ext uri="{FF2B5EF4-FFF2-40B4-BE49-F238E27FC236}">
              <a16:creationId xmlns="" xmlns:a16="http://schemas.microsoft.com/office/drawing/2014/main" id="{00000000-0008-0000-0000-00005E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70" name="Text Box 394360">
          <a:extLst>
            <a:ext uri="{FF2B5EF4-FFF2-40B4-BE49-F238E27FC236}">
              <a16:creationId xmlns="" xmlns:a16="http://schemas.microsoft.com/office/drawing/2014/main" id="{00000000-0008-0000-0000-00005F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71" name="Text Box 394744">
          <a:extLst>
            <a:ext uri="{FF2B5EF4-FFF2-40B4-BE49-F238E27FC236}">
              <a16:creationId xmlns="" xmlns:a16="http://schemas.microsoft.com/office/drawing/2014/main" id="{00000000-0008-0000-0000-000060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72" name="Text Box 394360">
          <a:extLst>
            <a:ext uri="{FF2B5EF4-FFF2-40B4-BE49-F238E27FC236}">
              <a16:creationId xmlns="" xmlns:a16="http://schemas.microsoft.com/office/drawing/2014/main" id="{00000000-0008-0000-0000-000061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73" name="Text Box 394744">
          <a:extLst>
            <a:ext uri="{FF2B5EF4-FFF2-40B4-BE49-F238E27FC236}">
              <a16:creationId xmlns="" xmlns:a16="http://schemas.microsoft.com/office/drawing/2014/main" id="{00000000-0008-0000-0000-000062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74" name="Text Box 394360">
          <a:extLst>
            <a:ext uri="{FF2B5EF4-FFF2-40B4-BE49-F238E27FC236}">
              <a16:creationId xmlns="" xmlns:a16="http://schemas.microsoft.com/office/drawing/2014/main" id="{00000000-0008-0000-0000-000063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75" name="Text Box 394744">
          <a:extLst>
            <a:ext uri="{FF2B5EF4-FFF2-40B4-BE49-F238E27FC236}">
              <a16:creationId xmlns="" xmlns:a16="http://schemas.microsoft.com/office/drawing/2014/main" id="{00000000-0008-0000-0000-000064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76" name="Text Box 394360">
          <a:extLst>
            <a:ext uri="{FF2B5EF4-FFF2-40B4-BE49-F238E27FC236}">
              <a16:creationId xmlns="" xmlns:a16="http://schemas.microsoft.com/office/drawing/2014/main" id="{00000000-0008-0000-0000-000065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77" name="Text Box 394744">
          <a:extLst>
            <a:ext uri="{FF2B5EF4-FFF2-40B4-BE49-F238E27FC236}">
              <a16:creationId xmlns="" xmlns:a16="http://schemas.microsoft.com/office/drawing/2014/main" id="{00000000-0008-0000-0000-000066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78" name="Text Box 394360">
          <a:extLst>
            <a:ext uri="{FF2B5EF4-FFF2-40B4-BE49-F238E27FC236}">
              <a16:creationId xmlns="" xmlns:a16="http://schemas.microsoft.com/office/drawing/2014/main" id="{00000000-0008-0000-0000-000067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79" name="Text Box 394744">
          <a:extLst>
            <a:ext uri="{FF2B5EF4-FFF2-40B4-BE49-F238E27FC236}">
              <a16:creationId xmlns="" xmlns:a16="http://schemas.microsoft.com/office/drawing/2014/main" id="{00000000-0008-0000-0000-000068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80" name="Text Box 394360">
          <a:extLst>
            <a:ext uri="{FF2B5EF4-FFF2-40B4-BE49-F238E27FC236}">
              <a16:creationId xmlns="" xmlns:a16="http://schemas.microsoft.com/office/drawing/2014/main" id="{00000000-0008-0000-0000-000069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81" name="Text Box 394744">
          <a:extLst>
            <a:ext uri="{FF2B5EF4-FFF2-40B4-BE49-F238E27FC236}">
              <a16:creationId xmlns="" xmlns:a16="http://schemas.microsoft.com/office/drawing/2014/main" id="{00000000-0008-0000-0000-00006A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82" name="Text Box 394360">
          <a:extLst>
            <a:ext uri="{FF2B5EF4-FFF2-40B4-BE49-F238E27FC236}">
              <a16:creationId xmlns="" xmlns:a16="http://schemas.microsoft.com/office/drawing/2014/main" id="{00000000-0008-0000-0000-00006B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83" name="Text Box 394744">
          <a:extLst>
            <a:ext uri="{FF2B5EF4-FFF2-40B4-BE49-F238E27FC236}">
              <a16:creationId xmlns="" xmlns:a16="http://schemas.microsoft.com/office/drawing/2014/main" id="{00000000-0008-0000-0000-00006C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84" name="Text Box 394360">
          <a:extLst>
            <a:ext uri="{FF2B5EF4-FFF2-40B4-BE49-F238E27FC236}">
              <a16:creationId xmlns="" xmlns:a16="http://schemas.microsoft.com/office/drawing/2014/main" id="{00000000-0008-0000-0000-00006D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85" name="Text Box 394744">
          <a:extLst>
            <a:ext uri="{FF2B5EF4-FFF2-40B4-BE49-F238E27FC236}">
              <a16:creationId xmlns="" xmlns:a16="http://schemas.microsoft.com/office/drawing/2014/main" id="{00000000-0008-0000-0000-00006E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86" name="Text Box 394360">
          <a:extLst>
            <a:ext uri="{FF2B5EF4-FFF2-40B4-BE49-F238E27FC236}">
              <a16:creationId xmlns="" xmlns:a16="http://schemas.microsoft.com/office/drawing/2014/main" id="{00000000-0008-0000-0000-00006F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87" name="Text Box 394744">
          <a:extLst>
            <a:ext uri="{FF2B5EF4-FFF2-40B4-BE49-F238E27FC236}">
              <a16:creationId xmlns="" xmlns:a16="http://schemas.microsoft.com/office/drawing/2014/main" id="{00000000-0008-0000-0000-000070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88" name="Text Box 394360">
          <a:extLst>
            <a:ext uri="{FF2B5EF4-FFF2-40B4-BE49-F238E27FC236}">
              <a16:creationId xmlns="" xmlns:a16="http://schemas.microsoft.com/office/drawing/2014/main" id="{00000000-0008-0000-0000-000071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89" name="Text Box 394744">
          <a:extLst>
            <a:ext uri="{FF2B5EF4-FFF2-40B4-BE49-F238E27FC236}">
              <a16:creationId xmlns="" xmlns:a16="http://schemas.microsoft.com/office/drawing/2014/main" id="{00000000-0008-0000-0000-000072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90" name="Text Box 394360">
          <a:extLst>
            <a:ext uri="{FF2B5EF4-FFF2-40B4-BE49-F238E27FC236}">
              <a16:creationId xmlns="" xmlns:a16="http://schemas.microsoft.com/office/drawing/2014/main" id="{00000000-0008-0000-0000-000073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91" name="Text Box 394744">
          <a:extLst>
            <a:ext uri="{FF2B5EF4-FFF2-40B4-BE49-F238E27FC236}">
              <a16:creationId xmlns="" xmlns:a16="http://schemas.microsoft.com/office/drawing/2014/main" id="{00000000-0008-0000-0000-000074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92" name="Text Box 394360">
          <a:extLst>
            <a:ext uri="{FF2B5EF4-FFF2-40B4-BE49-F238E27FC236}">
              <a16:creationId xmlns="" xmlns:a16="http://schemas.microsoft.com/office/drawing/2014/main" id="{00000000-0008-0000-0000-000075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193" name="Text Box 394744">
          <a:extLst>
            <a:ext uri="{FF2B5EF4-FFF2-40B4-BE49-F238E27FC236}">
              <a16:creationId xmlns="" xmlns:a16="http://schemas.microsoft.com/office/drawing/2014/main" id="{00000000-0008-0000-0000-000076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94" name="Text Box 394360">
          <a:extLst>
            <a:ext uri="{FF2B5EF4-FFF2-40B4-BE49-F238E27FC236}">
              <a16:creationId xmlns="" xmlns:a16="http://schemas.microsoft.com/office/drawing/2014/main" id="{00000000-0008-0000-0000-000077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95" name="Text Box 394744">
          <a:extLst>
            <a:ext uri="{FF2B5EF4-FFF2-40B4-BE49-F238E27FC236}">
              <a16:creationId xmlns="" xmlns:a16="http://schemas.microsoft.com/office/drawing/2014/main" id="{00000000-0008-0000-0000-000078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96" name="Text Box 394360">
          <a:extLst>
            <a:ext uri="{FF2B5EF4-FFF2-40B4-BE49-F238E27FC236}">
              <a16:creationId xmlns="" xmlns:a16="http://schemas.microsoft.com/office/drawing/2014/main" id="{00000000-0008-0000-0000-000079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97" name="Text Box 394744">
          <a:extLst>
            <a:ext uri="{FF2B5EF4-FFF2-40B4-BE49-F238E27FC236}">
              <a16:creationId xmlns="" xmlns:a16="http://schemas.microsoft.com/office/drawing/2014/main" id="{00000000-0008-0000-0000-00007A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98" name="Text Box 394360">
          <a:extLst>
            <a:ext uri="{FF2B5EF4-FFF2-40B4-BE49-F238E27FC236}">
              <a16:creationId xmlns="" xmlns:a16="http://schemas.microsoft.com/office/drawing/2014/main" id="{00000000-0008-0000-0000-00007B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2326"/>
    <xdr:sp macro="" textlink="">
      <xdr:nvSpPr>
        <xdr:cNvPr id="12199" name="Text Box 394744">
          <a:extLst>
            <a:ext uri="{FF2B5EF4-FFF2-40B4-BE49-F238E27FC236}">
              <a16:creationId xmlns="" xmlns:a16="http://schemas.microsoft.com/office/drawing/2014/main" id="{00000000-0008-0000-0000-00007C020000}"/>
            </a:ext>
          </a:extLst>
        </xdr:cNvPr>
        <xdr:cNvSpPr txBox="1">
          <a:spLocks noChangeArrowheads="1"/>
        </xdr:cNvSpPr>
      </xdr:nvSpPr>
      <xdr:spPr bwMode="auto">
        <a:xfrm>
          <a:off x="922020" y="546639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200" name="Text Box 394360">
          <a:extLst>
            <a:ext uri="{FF2B5EF4-FFF2-40B4-BE49-F238E27FC236}">
              <a16:creationId xmlns="" xmlns:a16="http://schemas.microsoft.com/office/drawing/2014/main" id="{00000000-0008-0000-0000-00007D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201" name="Text Box 394744">
          <a:extLst>
            <a:ext uri="{FF2B5EF4-FFF2-40B4-BE49-F238E27FC236}">
              <a16:creationId xmlns="" xmlns:a16="http://schemas.microsoft.com/office/drawing/2014/main" id="{00000000-0008-0000-0000-00007E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202" name="Text Box 394360">
          <a:extLst>
            <a:ext uri="{FF2B5EF4-FFF2-40B4-BE49-F238E27FC236}">
              <a16:creationId xmlns="" xmlns:a16="http://schemas.microsoft.com/office/drawing/2014/main" id="{00000000-0008-0000-0000-00007F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203" name="Text Box 394744">
          <a:extLst>
            <a:ext uri="{FF2B5EF4-FFF2-40B4-BE49-F238E27FC236}">
              <a16:creationId xmlns="" xmlns:a16="http://schemas.microsoft.com/office/drawing/2014/main" id="{00000000-0008-0000-0000-000080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204" name="Text Box 394360">
          <a:extLst>
            <a:ext uri="{FF2B5EF4-FFF2-40B4-BE49-F238E27FC236}">
              <a16:creationId xmlns="" xmlns:a16="http://schemas.microsoft.com/office/drawing/2014/main" id="{00000000-0008-0000-0000-000081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171</xdr:row>
      <xdr:rowOff>333375</xdr:rowOff>
    </xdr:from>
    <xdr:ext cx="57150" cy="81461"/>
    <xdr:sp macro="" textlink="">
      <xdr:nvSpPr>
        <xdr:cNvPr id="12205" name="Text Box 394744">
          <a:extLst>
            <a:ext uri="{FF2B5EF4-FFF2-40B4-BE49-F238E27FC236}">
              <a16:creationId xmlns="" xmlns:a16="http://schemas.microsoft.com/office/drawing/2014/main" id="{00000000-0008-0000-0000-000082020000}"/>
            </a:ext>
          </a:extLst>
        </xdr:cNvPr>
        <xdr:cNvSpPr txBox="1">
          <a:spLocks noChangeArrowheads="1"/>
        </xdr:cNvSpPr>
      </xdr:nvSpPr>
      <xdr:spPr bwMode="auto">
        <a:xfrm>
          <a:off x="922020" y="546639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206" name="Text Box 39474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207" name="Text Box 394360">
          <a:extLst>
            <a:ext uri="{FF2B5EF4-FFF2-40B4-BE49-F238E27FC236}">
              <a16:creationId xmlns="" xmlns:a16="http://schemas.microsoft.com/office/drawing/2014/main" id="{00000000-0008-0000-0000-000084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208" name="Text Box 39474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209" name="Text Box 394360">
          <a:extLst>
            <a:ext uri="{FF2B5EF4-FFF2-40B4-BE49-F238E27FC236}">
              <a16:creationId xmlns="" xmlns:a16="http://schemas.microsoft.com/office/drawing/2014/main" id="{00000000-0008-0000-0000-000086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210" name="Text Box 39474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211" name="Text Box 394360">
          <a:extLst>
            <a:ext uri="{FF2B5EF4-FFF2-40B4-BE49-F238E27FC236}">
              <a16:creationId xmlns="" xmlns:a16="http://schemas.microsoft.com/office/drawing/2014/main" id="{00000000-0008-0000-0000-000088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212" name="Text Box 39474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213" name="Text Box 394360">
          <a:extLst>
            <a:ext uri="{FF2B5EF4-FFF2-40B4-BE49-F238E27FC236}">
              <a16:creationId xmlns="" xmlns:a16="http://schemas.microsoft.com/office/drawing/2014/main" id="{00000000-0008-0000-0000-00008A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214" name="Text Box 39474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215" name="Text Box 394360">
          <a:extLst>
            <a:ext uri="{FF2B5EF4-FFF2-40B4-BE49-F238E27FC236}">
              <a16:creationId xmlns="" xmlns:a16="http://schemas.microsoft.com/office/drawing/2014/main" id="{00000000-0008-0000-0000-00008C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216" name="Text Box 39474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217" name="Text Box 394360">
          <a:extLst>
            <a:ext uri="{FF2B5EF4-FFF2-40B4-BE49-F238E27FC236}">
              <a16:creationId xmlns="" xmlns:a16="http://schemas.microsoft.com/office/drawing/2014/main" id="{00000000-0008-0000-0000-00008E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218" name="Text Box 39474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219" name="Text Box 394360">
          <a:extLst>
            <a:ext uri="{FF2B5EF4-FFF2-40B4-BE49-F238E27FC236}">
              <a16:creationId xmlns="" xmlns:a16="http://schemas.microsoft.com/office/drawing/2014/main" id="{00000000-0008-0000-0000-000090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220" name="Text Box 39474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221" name="Text Box 394360">
          <a:extLst>
            <a:ext uri="{FF2B5EF4-FFF2-40B4-BE49-F238E27FC236}">
              <a16:creationId xmlns="" xmlns:a16="http://schemas.microsoft.com/office/drawing/2014/main" id="{00000000-0008-0000-0000-000092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2326"/>
    <xdr:sp macro="" textlink="">
      <xdr:nvSpPr>
        <xdr:cNvPr id="12222" name="Text Box 39474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922020" y="549935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223" name="Text Box 394360">
          <a:extLst>
            <a:ext uri="{FF2B5EF4-FFF2-40B4-BE49-F238E27FC236}">
              <a16:creationId xmlns="" xmlns:a16="http://schemas.microsoft.com/office/drawing/2014/main" id="{00000000-0008-0000-0000-000094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224" name="Text Box 39474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225" name="Text Box 394360">
          <a:extLst>
            <a:ext uri="{FF2B5EF4-FFF2-40B4-BE49-F238E27FC236}">
              <a16:creationId xmlns="" xmlns:a16="http://schemas.microsoft.com/office/drawing/2014/main" id="{00000000-0008-0000-0000-000096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226" name="Text Box 39474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227" name="Text Box 394360">
          <a:extLst>
            <a:ext uri="{FF2B5EF4-FFF2-40B4-BE49-F238E27FC236}">
              <a16:creationId xmlns="" xmlns:a16="http://schemas.microsoft.com/office/drawing/2014/main" id="{00000000-0008-0000-0000-000098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173</xdr:row>
      <xdr:rowOff>0</xdr:rowOff>
    </xdr:from>
    <xdr:ext cx="57150" cy="81461"/>
    <xdr:sp macro="" textlink="">
      <xdr:nvSpPr>
        <xdr:cNvPr id="12228" name="Text Box 39474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922020" y="549935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0"/>
    <xdr:sp macro="" textlink="">
      <xdr:nvSpPr>
        <xdr:cNvPr id="12229" name="Text Box 394360">
          <a:extLst>
            <a:ext uri="{FF2B5EF4-FFF2-40B4-BE49-F238E27FC236}">
              <a16:creationId xmlns="" xmlns:a16="http://schemas.microsoft.com/office/drawing/2014/main" id="{00000000-0008-0000-0000-0000CF010000}"/>
            </a:ext>
          </a:extLst>
        </xdr:cNvPr>
        <xdr:cNvSpPr txBox="1">
          <a:spLocks noChangeArrowheads="1"/>
        </xdr:cNvSpPr>
      </xdr:nvSpPr>
      <xdr:spPr bwMode="auto">
        <a:xfrm>
          <a:off x="922020" y="54665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0"/>
    <xdr:sp macro="" textlink="">
      <xdr:nvSpPr>
        <xdr:cNvPr id="12230" name="Text Box 39474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922020" y="54665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0"/>
    <xdr:sp macro="" textlink="">
      <xdr:nvSpPr>
        <xdr:cNvPr id="12231" name="Text Box 394360">
          <a:extLst>
            <a:ext uri="{FF2B5EF4-FFF2-40B4-BE49-F238E27FC236}">
              <a16:creationId xmlns="" xmlns:a16="http://schemas.microsoft.com/office/drawing/2014/main" id="{00000000-0008-0000-0000-0000D1010000}"/>
            </a:ext>
          </a:extLst>
        </xdr:cNvPr>
        <xdr:cNvSpPr txBox="1">
          <a:spLocks noChangeArrowheads="1"/>
        </xdr:cNvSpPr>
      </xdr:nvSpPr>
      <xdr:spPr bwMode="auto">
        <a:xfrm>
          <a:off x="922020" y="54665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0"/>
    <xdr:sp macro="" textlink="">
      <xdr:nvSpPr>
        <xdr:cNvPr id="12232" name="Text Box 39474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922020" y="54665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0"/>
    <xdr:sp macro="" textlink="">
      <xdr:nvSpPr>
        <xdr:cNvPr id="12233" name="Text Box 394360">
          <a:extLst>
            <a:ext uri="{FF2B5EF4-FFF2-40B4-BE49-F238E27FC236}">
              <a16:creationId xmlns="" xmlns:a16="http://schemas.microsoft.com/office/drawing/2014/main" id="{00000000-0008-0000-0000-0000D3010000}"/>
            </a:ext>
          </a:extLst>
        </xdr:cNvPr>
        <xdr:cNvSpPr txBox="1">
          <a:spLocks noChangeArrowheads="1"/>
        </xdr:cNvSpPr>
      </xdr:nvSpPr>
      <xdr:spPr bwMode="auto">
        <a:xfrm>
          <a:off x="922020" y="54665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0"/>
    <xdr:sp macro="" textlink="">
      <xdr:nvSpPr>
        <xdr:cNvPr id="12234" name="Text Box 39474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922020" y="546658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35" name="Text Box 394360">
          <a:extLst>
            <a:ext uri="{FF2B5EF4-FFF2-40B4-BE49-F238E27FC236}">
              <a16:creationId xmlns="" xmlns:a16="http://schemas.microsoft.com/office/drawing/2014/main" id="{00000000-0008-0000-0000-0000D5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36" name="Text Box 39474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37" name="Text Box 394360">
          <a:extLst>
            <a:ext uri="{FF2B5EF4-FFF2-40B4-BE49-F238E27FC236}">
              <a16:creationId xmlns="" xmlns:a16="http://schemas.microsoft.com/office/drawing/2014/main" id="{00000000-0008-0000-0000-0000D7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38" name="Text Box 39474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39" name="Text Box 394360">
          <a:extLst>
            <a:ext uri="{FF2B5EF4-FFF2-40B4-BE49-F238E27FC236}">
              <a16:creationId xmlns="" xmlns:a16="http://schemas.microsoft.com/office/drawing/2014/main" id="{00000000-0008-0000-0000-0000D9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40" name="Text Box 39474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41" name="Text Box 394360">
          <a:extLst>
            <a:ext uri="{FF2B5EF4-FFF2-40B4-BE49-F238E27FC236}">
              <a16:creationId xmlns="" xmlns:a16="http://schemas.microsoft.com/office/drawing/2014/main" id="{00000000-0008-0000-0000-0000DB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42" name="Text Box 39474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43" name="Text Box 394360">
          <a:extLst>
            <a:ext uri="{FF2B5EF4-FFF2-40B4-BE49-F238E27FC236}">
              <a16:creationId xmlns="" xmlns:a16="http://schemas.microsoft.com/office/drawing/2014/main" id="{00000000-0008-0000-0000-0000DD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44" name="Text Box 39474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45" name="Text Box 394360">
          <a:extLst>
            <a:ext uri="{FF2B5EF4-FFF2-40B4-BE49-F238E27FC236}">
              <a16:creationId xmlns="" xmlns:a16="http://schemas.microsoft.com/office/drawing/2014/main" id="{00000000-0008-0000-0000-0000DF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46" name="Text Box 39474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47" name="Text Box 394360">
          <a:extLst>
            <a:ext uri="{FF2B5EF4-FFF2-40B4-BE49-F238E27FC236}">
              <a16:creationId xmlns="" xmlns:a16="http://schemas.microsoft.com/office/drawing/2014/main" id="{00000000-0008-0000-0000-0000E1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48" name="Text Box 39474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49" name="Text Box 394360">
          <a:extLst>
            <a:ext uri="{FF2B5EF4-FFF2-40B4-BE49-F238E27FC236}">
              <a16:creationId xmlns="" xmlns:a16="http://schemas.microsoft.com/office/drawing/2014/main" id="{00000000-0008-0000-0000-0000E3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50" name="Text Box 39474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51" name="Text Box 394360">
          <a:extLst>
            <a:ext uri="{FF2B5EF4-FFF2-40B4-BE49-F238E27FC236}">
              <a16:creationId xmlns="" xmlns:a16="http://schemas.microsoft.com/office/drawing/2014/main" id="{00000000-0008-0000-0000-0000E5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52" name="Text Box 39474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53" name="Text Box 394360">
          <a:extLst>
            <a:ext uri="{FF2B5EF4-FFF2-40B4-BE49-F238E27FC236}">
              <a16:creationId xmlns="" xmlns:a16="http://schemas.microsoft.com/office/drawing/2014/main" id="{00000000-0008-0000-0000-0000E7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54" name="Text Box 39474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55" name="Text Box 394360">
          <a:extLst>
            <a:ext uri="{FF2B5EF4-FFF2-40B4-BE49-F238E27FC236}">
              <a16:creationId xmlns="" xmlns:a16="http://schemas.microsoft.com/office/drawing/2014/main" id="{00000000-0008-0000-0000-0000E9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56" name="Text Box 39474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57" name="Text Box 394360">
          <a:extLst>
            <a:ext uri="{FF2B5EF4-FFF2-40B4-BE49-F238E27FC236}">
              <a16:creationId xmlns="" xmlns:a16="http://schemas.microsoft.com/office/drawing/2014/main" id="{00000000-0008-0000-0000-0000EB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58" name="Text Box 39474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59" name="Text Box 394360">
          <a:extLst>
            <a:ext uri="{FF2B5EF4-FFF2-40B4-BE49-F238E27FC236}">
              <a16:creationId xmlns="" xmlns:a16="http://schemas.microsoft.com/office/drawing/2014/main" id="{00000000-0008-0000-0000-0000ED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60" name="Text Box 39474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61" name="Text Box 394360">
          <a:extLst>
            <a:ext uri="{FF2B5EF4-FFF2-40B4-BE49-F238E27FC236}">
              <a16:creationId xmlns="" xmlns:a16="http://schemas.microsoft.com/office/drawing/2014/main" id="{00000000-0008-0000-0000-0000EF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62" name="Text Box 39474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63" name="Text Box 394360">
          <a:extLst>
            <a:ext uri="{FF2B5EF4-FFF2-40B4-BE49-F238E27FC236}">
              <a16:creationId xmlns="" xmlns:a16="http://schemas.microsoft.com/office/drawing/2014/main" id="{00000000-0008-0000-0000-0000F1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64" name="Text Box 39474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65" name="Text Box 394360">
          <a:extLst>
            <a:ext uri="{FF2B5EF4-FFF2-40B4-BE49-F238E27FC236}">
              <a16:creationId xmlns="" xmlns:a16="http://schemas.microsoft.com/office/drawing/2014/main" id="{00000000-0008-0000-0000-0000F3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66" name="Text Box 39474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67" name="Text Box 394360">
          <a:extLst>
            <a:ext uri="{FF2B5EF4-FFF2-40B4-BE49-F238E27FC236}">
              <a16:creationId xmlns="" xmlns:a16="http://schemas.microsoft.com/office/drawing/2014/main" id="{00000000-0008-0000-0000-0000F5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68" name="Text Box 39474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69" name="Text Box 394360">
          <a:extLst>
            <a:ext uri="{FF2B5EF4-FFF2-40B4-BE49-F238E27FC236}">
              <a16:creationId xmlns="" xmlns:a16="http://schemas.microsoft.com/office/drawing/2014/main" id="{00000000-0008-0000-0000-0000F7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70" name="Text Box 39474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71" name="Text Box 394360">
          <a:extLst>
            <a:ext uri="{FF2B5EF4-FFF2-40B4-BE49-F238E27FC236}">
              <a16:creationId xmlns="" xmlns:a16="http://schemas.microsoft.com/office/drawing/2014/main" id="{00000000-0008-0000-0000-0000F9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72" name="Text Box 39474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73" name="Text Box 394360">
          <a:extLst>
            <a:ext uri="{FF2B5EF4-FFF2-40B4-BE49-F238E27FC236}">
              <a16:creationId xmlns="" xmlns:a16="http://schemas.microsoft.com/office/drawing/2014/main" id="{00000000-0008-0000-0000-0000FB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74" name="Text Box 39474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75" name="Text Box 394360">
          <a:extLst>
            <a:ext uri="{FF2B5EF4-FFF2-40B4-BE49-F238E27FC236}">
              <a16:creationId xmlns="" xmlns:a16="http://schemas.microsoft.com/office/drawing/2014/main" id="{00000000-0008-0000-0000-0000FD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76" name="Text Box 39474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77" name="Text Box 394360">
          <a:extLst>
            <a:ext uri="{FF2B5EF4-FFF2-40B4-BE49-F238E27FC236}">
              <a16:creationId xmlns="" xmlns:a16="http://schemas.microsoft.com/office/drawing/2014/main" id="{00000000-0008-0000-0000-0000FF01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78" name="Text Box 39474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79" name="Text Box 394360">
          <a:extLst>
            <a:ext uri="{FF2B5EF4-FFF2-40B4-BE49-F238E27FC236}">
              <a16:creationId xmlns="" xmlns:a16="http://schemas.microsoft.com/office/drawing/2014/main" id="{00000000-0008-0000-0000-000001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80" name="Text Box 39474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81" name="Text Box 394360">
          <a:extLst>
            <a:ext uri="{FF2B5EF4-FFF2-40B4-BE49-F238E27FC236}">
              <a16:creationId xmlns="" xmlns:a16="http://schemas.microsoft.com/office/drawing/2014/main" id="{00000000-0008-0000-0000-000003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82" name="Text Box 39474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83" name="Text Box 394360">
          <a:extLst>
            <a:ext uri="{FF2B5EF4-FFF2-40B4-BE49-F238E27FC236}">
              <a16:creationId xmlns="" xmlns:a16="http://schemas.microsoft.com/office/drawing/2014/main" id="{00000000-0008-0000-0000-000005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84" name="Text Box 39474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85" name="Text Box 394360">
          <a:extLst>
            <a:ext uri="{FF2B5EF4-FFF2-40B4-BE49-F238E27FC236}">
              <a16:creationId xmlns="" xmlns:a16="http://schemas.microsoft.com/office/drawing/2014/main" id="{00000000-0008-0000-0000-000007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86" name="Text Box 39474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87" name="Text Box 394360">
          <a:extLst>
            <a:ext uri="{FF2B5EF4-FFF2-40B4-BE49-F238E27FC236}">
              <a16:creationId xmlns="" xmlns:a16="http://schemas.microsoft.com/office/drawing/2014/main" id="{00000000-0008-0000-0000-000009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88" name="Text Box 39474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89" name="Text Box 394360">
          <a:extLst>
            <a:ext uri="{FF2B5EF4-FFF2-40B4-BE49-F238E27FC236}">
              <a16:creationId xmlns="" xmlns:a16="http://schemas.microsoft.com/office/drawing/2014/main" id="{00000000-0008-0000-0000-00000B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90" name="Text Box 39474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91" name="Text Box 394360">
          <a:extLst>
            <a:ext uri="{FF2B5EF4-FFF2-40B4-BE49-F238E27FC236}">
              <a16:creationId xmlns="" xmlns:a16="http://schemas.microsoft.com/office/drawing/2014/main" id="{00000000-0008-0000-0000-00000D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92" name="Text Box 39474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93" name="Text Box 394360">
          <a:extLst>
            <a:ext uri="{FF2B5EF4-FFF2-40B4-BE49-F238E27FC236}">
              <a16:creationId xmlns="" xmlns:a16="http://schemas.microsoft.com/office/drawing/2014/main" id="{00000000-0008-0000-0000-00000F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294" name="Text Box 39474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95" name="Text Box 394360">
          <a:extLst>
            <a:ext uri="{FF2B5EF4-FFF2-40B4-BE49-F238E27FC236}">
              <a16:creationId xmlns="" xmlns:a16="http://schemas.microsoft.com/office/drawing/2014/main" id="{00000000-0008-0000-0000-000011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96" name="Text Box 39474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97" name="Text Box 394360">
          <a:extLst>
            <a:ext uri="{FF2B5EF4-FFF2-40B4-BE49-F238E27FC236}">
              <a16:creationId xmlns="" xmlns:a16="http://schemas.microsoft.com/office/drawing/2014/main" id="{00000000-0008-0000-0000-000013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98" name="Text Box 39474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299" name="Text Box 394360">
          <a:extLst>
            <a:ext uri="{FF2B5EF4-FFF2-40B4-BE49-F238E27FC236}">
              <a16:creationId xmlns="" xmlns:a16="http://schemas.microsoft.com/office/drawing/2014/main" id="{00000000-0008-0000-0000-000015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300" name="Text Box 39474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01" name="Text Box 394360">
          <a:extLst>
            <a:ext uri="{FF2B5EF4-FFF2-40B4-BE49-F238E27FC236}">
              <a16:creationId xmlns="" xmlns:a16="http://schemas.microsoft.com/office/drawing/2014/main" id="{00000000-0008-0000-0000-000017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02" name="Text Box 39474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03" name="Text Box 394360">
          <a:extLst>
            <a:ext uri="{FF2B5EF4-FFF2-40B4-BE49-F238E27FC236}">
              <a16:creationId xmlns="" xmlns:a16="http://schemas.microsoft.com/office/drawing/2014/main" id="{00000000-0008-0000-0000-000019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04" name="Text Box 39474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05" name="Text Box 394360">
          <a:extLst>
            <a:ext uri="{FF2B5EF4-FFF2-40B4-BE49-F238E27FC236}">
              <a16:creationId xmlns="" xmlns:a16="http://schemas.microsoft.com/office/drawing/2014/main" id="{00000000-0008-0000-0000-00001B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06" name="Text Box 39474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307" name="Text Box 39474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308" name="Text Box 394360">
          <a:extLst>
            <a:ext uri="{FF2B5EF4-FFF2-40B4-BE49-F238E27FC236}">
              <a16:creationId xmlns="" xmlns:a16="http://schemas.microsoft.com/office/drawing/2014/main" id="{00000000-0008-0000-0000-000084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309" name="Text Box 39474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310" name="Text Box 394360">
          <a:extLst>
            <a:ext uri="{FF2B5EF4-FFF2-40B4-BE49-F238E27FC236}">
              <a16:creationId xmlns="" xmlns:a16="http://schemas.microsoft.com/office/drawing/2014/main" id="{00000000-0008-0000-0000-000086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311" name="Text Box 39474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12" name="Text Box 394360">
          <a:extLst>
            <a:ext uri="{FF2B5EF4-FFF2-40B4-BE49-F238E27FC236}">
              <a16:creationId xmlns="" xmlns:a16="http://schemas.microsoft.com/office/drawing/2014/main" id="{00000000-0008-0000-0000-000088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13" name="Text Box 39474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14" name="Text Box 394360">
          <a:extLst>
            <a:ext uri="{FF2B5EF4-FFF2-40B4-BE49-F238E27FC236}">
              <a16:creationId xmlns="" xmlns:a16="http://schemas.microsoft.com/office/drawing/2014/main" id="{00000000-0008-0000-0000-00008A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15" name="Text Box 39474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16" name="Text Box 394360">
          <a:extLst>
            <a:ext uri="{FF2B5EF4-FFF2-40B4-BE49-F238E27FC236}">
              <a16:creationId xmlns="" xmlns:a16="http://schemas.microsoft.com/office/drawing/2014/main" id="{00000000-0008-0000-0000-00008C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17" name="Text Box 39474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318" name="Text Box 394360">
          <a:extLst>
            <a:ext uri="{FF2B5EF4-FFF2-40B4-BE49-F238E27FC236}">
              <a16:creationId xmlns="" xmlns:a16="http://schemas.microsoft.com/office/drawing/2014/main" id="{00000000-0008-0000-0000-00008E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319" name="Text Box 39474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320" name="Text Box 394360">
          <a:extLst>
            <a:ext uri="{FF2B5EF4-FFF2-40B4-BE49-F238E27FC236}">
              <a16:creationId xmlns="" xmlns:a16="http://schemas.microsoft.com/office/drawing/2014/main" id="{00000000-0008-0000-0000-000090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321" name="Text Box 39474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322" name="Text Box 394360">
          <a:extLst>
            <a:ext uri="{FF2B5EF4-FFF2-40B4-BE49-F238E27FC236}">
              <a16:creationId xmlns="" xmlns:a16="http://schemas.microsoft.com/office/drawing/2014/main" id="{00000000-0008-0000-0000-000092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2326"/>
    <xdr:sp macro="" textlink="">
      <xdr:nvSpPr>
        <xdr:cNvPr id="12323" name="Text Box 39474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922020" y="546658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24" name="Text Box 394360">
          <a:extLst>
            <a:ext uri="{FF2B5EF4-FFF2-40B4-BE49-F238E27FC236}">
              <a16:creationId xmlns="" xmlns:a16="http://schemas.microsoft.com/office/drawing/2014/main" id="{00000000-0008-0000-0000-000094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25" name="Text Box 39474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26" name="Text Box 394360">
          <a:extLst>
            <a:ext uri="{FF2B5EF4-FFF2-40B4-BE49-F238E27FC236}">
              <a16:creationId xmlns="" xmlns:a16="http://schemas.microsoft.com/office/drawing/2014/main" id="{00000000-0008-0000-0000-000096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27" name="Text Box 39474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28" name="Text Box 394360">
          <a:extLst>
            <a:ext uri="{FF2B5EF4-FFF2-40B4-BE49-F238E27FC236}">
              <a16:creationId xmlns="" xmlns:a16="http://schemas.microsoft.com/office/drawing/2014/main" id="{00000000-0008-0000-0000-000098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172</xdr:row>
      <xdr:rowOff>0</xdr:rowOff>
    </xdr:from>
    <xdr:ext cx="57150" cy="81461"/>
    <xdr:sp macro="" textlink="">
      <xdr:nvSpPr>
        <xdr:cNvPr id="12329" name="Text Box 39474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922020" y="546658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330"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331"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332"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333"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334"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335"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36"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37"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38"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39"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40"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41"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42"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43"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44"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45"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46"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47"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48"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49"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50"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51"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52"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53"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54"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55"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56"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57"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58"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59"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60"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61"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62"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63"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64"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65"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66"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67"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68"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69"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70"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71"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72"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73"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74"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75"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76"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77"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78"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79"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80"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81"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82"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83"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84"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85"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86"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87"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88"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89"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90"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91"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92"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93"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94"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395"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96"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97"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98"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399"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00"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01"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02"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03"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04"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05"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06"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07"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408" name="Text Box 394360">
          <a:extLst>
            <a:ext uri="{FF2B5EF4-FFF2-40B4-BE49-F238E27FC236}">
              <a16:creationId xmlns="" xmlns:a16="http://schemas.microsoft.com/office/drawing/2014/main" id="{00000000-0008-0000-0000-000032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409" name="Text Box 394744">
          <a:extLst>
            <a:ext uri="{FF2B5EF4-FFF2-40B4-BE49-F238E27FC236}">
              <a16:creationId xmlns="" xmlns:a16="http://schemas.microsoft.com/office/drawing/2014/main" id="{00000000-0008-0000-0000-000033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410" name="Text Box 394360">
          <a:extLst>
            <a:ext uri="{FF2B5EF4-FFF2-40B4-BE49-F238E27FC236}">
              <a16:creationId xmlns="" xmlns:a16="http://schemas.microsoft.com/office/drawing/2014/main" id="{00000000-0008-0000-0000-000034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411" name="Text Box 394744">
          <a:extLst>
            <a:ext uri="{FF2B5EF4-FFF2-40B4-BE49-F238E27FC236}">
              <a16:creationId xmlns="" xmlns:a16="http://schemas.microsoft.com/office/drawing/2014/main" id="{00000000-0008-0000-0000-000035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412" name="Text Box 394360">
          <a:extLst>
            <a:ext uri="{FF2B5EF4-FFF2-40B4-BE49-F238E27FC236}">
              <a16:creationId xmlns="" xmlns:a16="http://schemas.microsoft.com/office/drawing/2014/main" id="{00000000-0008-0000-0000-000036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413" name="Text Box 394744">
          <a:extLst>
            <a:ext uri="{FF2B5EF4-FFF2-40B4-BE49-F238E27FC236}">
              <a16:creationId xmlns="" xmlns:a16="http://schemas.microsoft.com/office/drawing/2014/main" id="{00000000-0008-0000-0000-000037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14" name="Text Box 394360">
          <a:extLst>
            <a:ext uri="{FF2B5EF4-FFF2-40B4-BE49-F238E27FC236}">
              <a16:creationId xmlns="" xmlns:a16="http://schemas.microsoft.com/office/drawing/2014/main" id="{00000000-0008-0000-0000-000038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15" name="Text Box 394744">
          <a:extLst>
            <a:ext uri="{FF2B5EF4-FFF2-40B4-BE49-F238E27FC236}">
              <a16:creationId xmlns="" xmlns:a16="http://schemas.microsoft.com/office/drawing/2014/main" id="{00000000-0008-0000-0000-000039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16" name="Text Box 394360">
          <a:extLst>
            <a:ext uri="{FF2B5EF4-FFF2-40B4-BE49-F238E27FC236}">
              <a16:creationId xmlns="" xmlns:a16="http://schemas.microsoft.com/office/drawing/2014/main" id="{00000000-0008-0000-0000-00003A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17" name="Text Box 394744">
          <a:extLst>
            <a:ext uri="{FF2B5EF4-FFF2-40B4-BE49-F238E27FC236}">
              <a16:creationId xmlns="" xmlns:a16="http://schemas.microsoft.com/office/drawing/2014/main" id="{00000000-0008-0000-0000-00003B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18" name="Text Box 394360">
          <a:extLst>
            <a:ext uri="{FF2B5EF4-FFF2-40B4-BE49-F238E27FC236}">
              <a16:creationId xmlns="" xmlns:a16="http://schemas.microsoft.com/office/drawing/2014/main" id="{00000000-0008-0000-0000-00003C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19" name="Text Box 394744">
          <a:extLst>
            <a:ext uri="{FF2B5EF4-FFF2-40B4-BE49-F238E27FC236}">
              <a16:creationId xmlns="" xmlns:a16="http://schemas.microsoft.com/office/drawing/2014/main" id="{00000000-0008-0000-0000-00003D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20" name="Text Box 394360">
          <a:extLst>
            <a:ext uri="{FF2B5EF4-FFF2-40B4-BE49-F238E27FC236}">
              <a16:creationId xmlns="" xmlns:a16="http://schemas.microsoft.com/office/drawing/2014/main" id="{00000000-0008-0000-0000-00003E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21" name="Text Box 394744">
          <a:extLst>
            <a:ext uri="{FF2B5EF4-FFF2-40B4-BE49-F238E27FC236}">
              <a16:creationId xmlns="" xmlns:a16="http://schemas.microsoft.com/office/drawing/2014/main" id="{00000000-0008-0000-0000-00003F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22" name="Text Box 394360">
          <a:extLst>
            <a:ext uri="{FF2B5EF4-FFF2-40B4-BE49-F238E27FC236}">
              <a16:creationId xmlns="" xmlns:a16="http://schemas.microsoft.com/office/drawing/2014/main" id="{00000000-0008-0000-0000-000040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23" name="Text Box 394744">
          <a:extLst>
            <a:ext uri="{FF2B5EF4-FFF2-40B4-BE49-F238E27FC236}">
              <a16:creationId xmlns="" xmlns:a16="http://schemas.microsoft.com/office/drawing/2014/main" id="{00000000-0008-0000-0000-000041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24" name="Text Box 394360">
          <a:extLst>
            <a:ext uri="{FF2B5EF4-FFF2-40B4-BE49-F238E27FC236}">
              <a16:creationId xmlns="" xmlns:a16="http://schemas.microsoft.com/office/drawing/2014/main" id="{00000000-0008-0000-0000-000042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25" name="Text Box 394744">
          <a:extLst>
            <a:ext uri="{FF2B5EF4-FFF2-40B4-BE49-F238E27FC236}">
              <a16:creationId xmlns="" xmlns:a16="http://schemas.microsoft.com/office/drawing/2014/main" id="{00000000-0008-0000-0000-000043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26" name="Text Box 394360">
          <a:extLst>
            <a:ext uri="{FF2B5EF4-FFF2-40B4-BE49-F238E27FC236}">
              <a16:creationId xmlns="" xmlns:a16="http://schemas.microsoft.com/office/drawing/2014/main" id="{00000000-0008-0000-0000-000044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27" name="Text Box 394744">
          <a:extLst>
            <a:ext uri="{FF2B5EF4-FFF2-40B4-BE49-F238E27FC236}">
              <a16:creationId xmlns="" xmlns:a16="http://schemas.microsoft.com/office/drawing/2014/main" id="{00000000-0008-0000-0000-000045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28" name="Text Box 394360">
          <a:extLst>
            <a:ext uri="{FF2B5EF4-FFF2-40B4-BE49-F238E27FC236}">
              <a16:creationId xmlns="" xmlns:a16="http://schemas.microsoft.com/office/drawing/2014/main" id="{00000000-0008-0000-0000-000046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29" name="Text Box 394744">
          <a:extLst>
            <a:ext uri="{FF2B5EF4-FFF2-40B4-BE49-F238E27FC236}">
              <a16:creationId xmlns="" xmlns:a16="http://schemas.microsoft.com/office/drawing/2014/main" id="{00000000-0008-0000-0000-000047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30" name="Text Box 394360">
          <a:extLst>
            <a:ext uri="{FF2B5EF4-FFF2-40B4-BE49-F238E27FC236}">
              <a16:creationId xmlns="" xmlns:a16="http://schemas.microsoft.com/office/drawing/2014/main" id="{00000000-0008-0000-0000-000048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31" name="Text Box 394744">
          <a:extLst>
            <a:ext uri="{FF2B5EF4-FFF2-40B4-BE49-F238E27FC236}">
              <a16:creationId xmlns="" xmlns:a16="http://schemas.microsoft.com/office/drawing/2014/main" id="{00000000-0008-0000-0000-000049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32" name="Text Box 394360">
          <a:extLst>
            <a:ext uri="{FF2B5EF4-FFF2-40B4-BE49-F238E27FC236}">
              <a16:creationId xmlns="" xmlns:a16="http://schemas.microsoft.com/office/drawing/2014/main" id="{00000000-0008-0000-0000-00004A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33" name="Text Box 394744">
          <a:extLst>
            <a:ext uri="{FF2B5EF4-FFF2-40B4-BE49-F238E27FC236}">
              <a16:creationId xmlns="" xmlns:a16="http://schemas.microsoft.com/office/drawing/2014/main" id="{00000000-0008-0000-0000-00004B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34" name="Text Box 394360">
          <a:extLst>
            <a:ext uri="{FF2B5EF4-FFF2-40B4-BE49-F238E27FC236}">
              <a16:creationId xmlns="" xmlns:a16="http://schemas.microsoft.com/office/drawing/2014/main" id="{00000000-0008-0000-0000-00004C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35" name="Text Box 394744">
          <a:extLst>
            <a:ext uri="{FF2B5EF4-FFF2-40B4-BE49-F238E27FC236}">
              <a16:creationId xmlns="" xmlns:a16="http://schemas.microsoft.com/office/drawing/2014/main" id="{00000000-0008-0000-0000-00004D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36" name="Text Box 394360">
          <a:extLst>
            <a:ext uri="{FF2B5EF4-FFF2-40B4-BE49-F238E27FC236}">
              <a16:creationId xmlns="" xmlns:a16="http://schemas.microsoft.com/office/drawing/2014/main" id="{00000000-0008-0000-0000-00004E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37" name="Text Box 394744">
          <a:extLst>
            <a:ext uri="{FF2B5EF4-FFF2-40B4-BE49-F238E27FC236}">
              <a16:creationId xmlns="" xmlns:a16="http://schemas.microsoft.com/office/drawing/2014/main" id="{00000000-0008-0000-0000-00004F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38" name="Text Box 394360">
          <a:extLst>
            <a:ext uri="{FF2B5EF4-FFF2-40B4-BE49-F238E27FC236}">
              <a16:creationId xmlns="" xmlns:a16="http://schemas.microsoft.com/office/drawing/2014/main" id="{00000000-0008-0000-0000-000050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39" name="Text Box 394744">
          <a:extLst>
            <a:ext uri="{FF2B5EF4-FFF2-40B4-BE49-F238E27FC236}">
              <a16:creationId xmlns="" xmlns:a16="http://schemas.microsoft.com/office/drawing/2014/main" id="{00000000-0008-0000-0000-000051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40" name="Text Box 394360">
          <a:extLst>
            <a:ext uri="{FF2B5EF4-FFF2-40B4-BE49-F238E27FC236}">
              <a16:creationId xmlns="" xmlns:a16="http://schemas.microsoft.com/office/drawing/2014/main" id="{00000000-0008-0000-0000-000052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41" name="Text Box 394744">
          <a:extLst>
            <a:ext uri="{FF2B5EF4-FFF2-40B4-BE49-F238E27FC236}">
              <a16:creationId xmlns="" xmlns:a16="http://schemas.microsoft.com/office/drawing/2014/main" id="{00000000-0008-0000-0000-000053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42" name="Text Box 394360">
          <a:extLst>
            <a:ext uri="{FF2B5EF4-FFF2-40B4-BE49-F238E27FC236}">
              <a16:creationId xmlns="" xmlns:a16="http://schemas.microsoft.com/office/drawing/2014/main" id="{00000000-0008-0000-0000-000054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43" name="Text Box 394744">
          <a:extLst>
            <a:ext uri="{FF2B5EF4-FFF2-40B4-BE49-F238E27FC236}">
              <a16:creationId xmlns="" xmlns:a16="http://schemas.microsoft.com/office/drawing/2014/main" id="{00000000-0008-0000-0000-000055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44" name="Text Box 394360">
          <a:extLst>
            <a:ext uri="{FF2B5EF4-FFF2-40B4-BE49-F238E27FC236}">
              <a16:creationId xmlns="" xmlns:a16="http://schemas.microsoft.com/office/drawing/2014/main" id="{00000000-0008-0000-0000-000056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45" name="Text Box 394744">
          <a:extLst>
            <a:ext uri="{FF2B5EF4-FFF2-40B4-BE49-F238E27FC236}">
              <a16:creationId xmlns="" xmlns:a16="http://schemas.microsoft.com/office/drawing/2014/main" id="{00000000-0008-0000-0000-000057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46" name="Text Box 394360">
          <a:extLst>
            <a:ext uri="{FF2B5EF4-FFF2-40B4-BE49-F238E27FC236}">
              <a16:creationId xmlns="" xmlns:a16="http://schemas.microsoft.com/office/drawing/2014/main" id="{00000000-0008-0000-0000-000058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47" name="Text Box 394744">
          <a:extLst>
            <a:ext uri="{FF2B5EF4-FFF2-40B4-BE49-F238E27FC236}">
              <a16:creationId xmlns="" xmlns:a16="http://schemas.microsoft.com/office/drawing/2014/main" id="{00000000-0008-0000-0000-000059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48" name="Text Box 394360">
          <a:extLst>
            <a:ext uri="{FF2B5EF4-FFF2-40B4-BE49-F238E27FC236}">
              <a16:creationId xmlns="" xmlns:a16="http://schemas.microsoft.com/office/drawing/2014/main" id="{00000000-0008-0000-0000-00005A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49" name="Text Box 394744">
          <a:extLst>
            <a:ext uri="{FF2B5EF4-FFF2-40B4-BE49-F238E27FC236}">
              <a16:creationId xmlns="" xmlns:a16="http://schemas.microsoft.com/office/drawing/2014/main" id="{00000000-0008-0000-0000-00005B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50" name="Text Box 394360">
          <a:extLst>
            <a:ext uri="{FF2B5EF4-FFF2-40B4-BE49-F238E27FC236}">
              <a16:creationId xmlns="" xmlns:a16="http://schemas.microsoft.com/office/drawing/2014/main" id="{00000000-0008-0000-0000-00005C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51" name="Text Box 394744">
          <a:extLst>
            <a:ext uri="{FF2B5EF4-FFF2-40B4-BE49-F238E27FC236}">
              <a16:creationId xmlns="" xmlns:a16="http://schemas.microsoft.com/office/drawing/2014/main" id="{00000000-0008-0000-0000-00005D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52" name="Text Box 394360">
          <a:extLst>
            <a:ext uri="{FF2B5EF4-FFF2-40B4-BE49-F238E27FC236}">
              <a16:creationId xmlns="" xmlns:a16="http://schemas.microsoft.com/office/drawing/2014/main" id="{00000000-0008-0000-0000-00005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53" name="Text Box 394744">
          <a:extLst>
            <a:ext uri="{FF2B5EF4-FFF2-40B4-BE49-F238E27FC236}">
              <a16:creationId xmlns="" xmlns:a16="http://schemas.microsoft.com/office/drawing/2014/main" id="{00000000-0008-0000-0000-00005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54" name="Text Box 394360">
          <a:extLst>
            <a:ext uri="{FF2B5EF4-FFF2-40B4-BE49-F238E27FC236}">
              <a16:creationId xmlns="" xmlns:a16="http://schemas.microsoft.com/office/drawing/2014/main" id="{00000000-0008-0000-0000-000060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55" name="Text Box 394744">
          <a:extLst>
            <a:ext uri="{FF2B5EF4-FFF2-40B4-BE49-F238E27FC236}">
              <a16:creationId xmlns="" xmlns:a16="http://schemas.microsoft.com/office/drawing/2014/main" id="{00000000-0008-0000-0000-000061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56" name="Text Box 394360">
          <a:extLst>
            <a:ext uri="{FF2B5EF4-FFF2-40B4-BE49-F238E27FC236}">
              <a16:creationId xmlns="" xmlns:a16="http://schemas.microsoft.com/office/drawing/2014/main" id="{00000000-0008-0000-0000-000062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57" name="Text Box 394744">
          <a:extLst>
            <a:ext uri="{FF2B5EF4-FFF2-40B4-BE49-F238E27FC236}">
              <a16:creationId xmlns="" xmlns:a16="http://schemas.microsoft.com/office/drawing/2014/main" id="{00000000-0008-0000-0000-000063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58" name="Text Box 394360">
          <a:extLst>
            <a:ext uri="{FF2B5EF4-FFF2-40B4-BE49-F238E27FC236}">
              <a16:creationId xmlns="" xmlns:a16="http://schemas.microsoft.com/office/drawing/2014/main" id="{00000000-0008-0000-0000-000064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59" name="Text Box 394744">
          <a:extLst>
            <a:ext uri="{FF2B5EF4-FFF2-40B4-BE49-F238E27FC236}">
              <a16:creationId xmlns="" xmlns:a16="http://schemas.microsoft.com/office/drawing/2014/main" id="{00000000-0008-0000-0000-000065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60" name="Text Box 394360">
          <a:extLst>
            <a:ext uri="{FF2B5EF4-FFF2-40B4-BE49-F238E27FC236}">
              <a16:creationId xmlns="" xmlns:a16="http://schemas.microsoft.com/office/drawing/2014/main" id="{00000000-0008-0000-0000-000066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61" name="Text Box 394744">
          <a:extLst>
            <a:ext uri="{FF2B5EF4-FFF2-40B4-BE49-F238E27FC236}">
              <a16:creationId xmlns="" xmlns:a16="http://schemas.microsoft.com/office/drawing/2014/main" id="{00000000-0008-0000-0000-000067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62" name="Text Box 394360">
          <a:extLst>
            <a:ext uri="{FF2B5EF4-FFF2-40B4-BE49-F238E27FC236}">
              <a16:creationId xmlns="" xmlns:a16="http://schemas.microsoft.com/office/drawing/2014/main" id="{00000000-0008-0000-0000-000068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63" name="Text Box 394744">
          <a:extLst>
            <a:ext uri="{FF2B5EF4-FFF2-40B4-BE49-F238E27FC236}">
              <a16:creationId xmlns="" xmlns:a16="http://schemas.microsoft.com/office/drawing/2014/main" id="{00000000-0008-0000-0000-000069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64" name="Text Box 394360">
          <a:extLst>
            <a:ext uri="{FF2B5EF4-FFF2-40B4-BE49-F238E27FC236}">
              <a16:creationId xmlns="" xmlns:a16="http://schemas.microsoft.com/office/drawing/2014/main" id="{00000000-0008-0000-0000-00006A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65" name="Text Box 394744">
          <a:extLst>
            <a:ext uri="{FF2B5EF4-FFF2-40B4-BE49-F238E27FC236}">
              <a16:creationId xmlns="" xmlns:a16="http://schemas.microsoft.com/office/drawing/2014/main" id="{00000000-0008-0000-0000-00006B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66" name="Text Box 394360">
          <a:extLst>
            <a:ext uri="{FF2B5EF4-FFF2-40B4-BE49-F238E27FC236}">
              <a16:creationId xmlns="" xmlns:a16="http://schemas.microsoft.com/office/drawing/2014/main" id="{00000000-0008-0000-0000-00006C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67" name="Text Box 394744">
          <a:extLst>
            <a:ext uri="{FF2B5EF4-FFF2-40B4-BE49-F238E27FC236}">
              <a16:creationId xmlns="" xmlns:a16="http://schemas.microsoft.com/office/drawing/2014/main" id="{00000000-0008-0000-0000-00006D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68" name="Text Box 394360">
          <a:extLst>
            <a:ext uri="{FF2B5EF4-FFF2-40B4-BE49-F238E27FC236}">
              <a16:creationId xmlns="" xmlns:a16="http://schemas.microsoft.com/office/drawing/2014/main" id="{00000000-0008-0000-0000-00006E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69" name="Text Box 394744">
          <a:extLst>
            <a:ext uri="{FF2B5EF4-FFF2-40B4-BE49-F238E27FC236}">
              <a16:creationId xmlns="" xmlns:a16="http://schemas.microsoft.com/office/drawing/2014/main" id="{00000000-0008-0000-0000-00006F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70" name="Text Box 394360">
          <a:extLst>
            <a:ext uri="{FF2B5EF4-FFF2-40B4-BE49-F238E27FC236}">
              <a16:creationId xmlns="" xmlns:a16="http://schemas.microsoft.com/office/drawing/2014/main" id="{00000000-0008-0000-0000-000070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71" name="Text Box 394744">
          <a:extLst>
            <a:ext uri="{FF2B5EF4-FFF2-40B4-BE49-F238E27FC236}">
              <a16:creationId xmlns="" xmlns:a16="http://schemas.microsoft.com/office/drawing/2014/main" id="{00000000-0008-0000-0000-000071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72" name="Text Box 394360">
          <a:extLst>
            <a:ext uri="{FF2B5EF4-FFF2-40B4-BE49-F238E27FC236}">
              <a16:creationId xmlns="" xmlns:a16="http://schemas.microsoft.com/office/drawing/2014/main" id="{00000000-0008-0000-0000-000072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73" name="Text Box 394744">
          <a:extLst>
            <a:ext uri="{FF2B5EF4-FFF2-40B4-BE49-F238E27FC236}">
              <a16:creationId xmlns="" xmlns:a16="http://schemas.microsoft.com/office/drawing/2014/main" id="{00000000-0008-0000-0000-000073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74" name="Text Box 394360">
          <a:extLst>
            <a:ext uri="{FF2B5EF4-FFF2-40B4-BE49-F238E27FC236}">
              <a16:creationId xmlns="" xmlns:a16="http://schemas.microsoft.com/office/drawing/2014/main" id="{00000000-0008-0000-0000-000074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75" name="Text Box 394744">
          <a:extLst>
            <a:ext uri="{FF2B5EF4-FFF2-40B4-BE49-F238E27FC236}">
              <a16:creationId xmlns="" xmlns:a16="http://schemas.microsoft.com/office/drawing/2014/main" id="{00000000-0008-0000-0000-000075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76" name="Text Box 394360">
          <a:extLst>
            <a:ext uri="{FF2B5EF4-FFF2-40B4-BE49-F238E27FC236}">
              <a16:creationId xmlns="" xmlns:a16="http://schemas.microsoft.com/office/drawing/2014/main" id="{00000000-0008-0000-0000-000076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77" name="Text Box 394744">
          <a:extLst>
            <a:ext uri="{FF2B5EF4-FFF2-40B4-BE49-F238E27FC236}">
              <a16:creationId xmlns="" xmlns:a16="http://schemas.microsoft.com/office/drawing/2014/main" id="{00000000-0008-0000-0000-000077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78" name="Text Box 394360">
          <a:extLst>
            <a:ext uri="{FF2B5EF4-FFF2-40B4-BE49-F238E27FC236}">
              <a16:creationId xmlns="" xmlns:a16="http://schemas.microsoft.com/office/drawing/2014/main" id="{00000000-0008-0000-0000-000078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79" name="Text Box 394744">
          <a:extLst>
            <a:ext uri="{FF2B5EF4-FFF2-40B4-BE49-F238E27FC236}">
              <a16:creationId xmlns="" xmlns:a16="http://schemas.microsoft.com/office/drawing/2014/main" id="{00000000-0008-0000-0000-000079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80" name="Text Box 394360">
          <a:extLst>
            <a:ext uri="{FF2B5EF4-FFF2-40B4-BE49-F238E27FC236}">
              <a16:creationId xmlns="" xmlns:a16="http://schemas.microsoft.com/office/drawing/2014/main" id="{00000000-0008-0000-0000-00007A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81" name="Text Box 394744">
          <a:extLst>
            <a:ext uri="{FF2B5EF4-FFF2-40B4-BE49-F238E27FC236}">
              <a16:creationId xmlns="" xmlns:a16="http://schemas.microsoft.com/office/drawing/2014/main" id="{00000000-0008-0000-0000-00007B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82" name="Text Box 394360">
          <a:extLst>
            <a:ext uri="{FF2B5EF4-FFF2-40B4-BE49-F238E27FC236}">
              <a16:creationId xmlns="" xmlns:a16="http://schemas.microsoft.com/office/drawing/2014/main" id="{00000000-0008-0000-0000-00007C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83" name="Text Box 394744">
          <a:extLst>
            <a:ext uri="{FF2B5EF4-FFF2-40B4-BE49-F238E27FC236}">
              <a16:creationId xmlns="" xmlns:a16="http://schemas.microsoft.com/office/drawing/2014/main" id="{00000000-0008-0000-0000-00007D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84" name="Text Box 394360">
          <a:extLst>
            <a:ext uri="{FF2B5EF4-FFF2-40B4-BE49-F238E27FC236}">
              <a16:creationId xmlns="" xmlns:a16="http://schemas.microsoft.com/office/drawing/2014/main" id="{00000000-0008-0000-0000-00007E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85" name="Text Box 394744">
          <a:extLst>
            <a:ext uri="{FF2B5EF4-FFF2-40B4-BE49-F238E27FC236}">
              <a16:creationId xmlns="" xmlns:a16="http://schemas.microsoft.com/office/drawing/2014/main" id="{00000000-0008-0000-0000-00007F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86"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87"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88"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89"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90"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91"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92"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93"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94"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95"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96"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497"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98"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499"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00"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01"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02"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03"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04"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05"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06"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07"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08"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09"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510"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511"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512"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513"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514"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515"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16"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17"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18"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19"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20"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21"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22"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23"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24"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25"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26"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27"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28"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29"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30"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31"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32"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33"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34"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35"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36"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37"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38"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39"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40"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41"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42"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43"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44"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45"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46"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47"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48"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49"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50"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51"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52"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53"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54"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55"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56"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57"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58"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59"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60"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61"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62"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63"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64"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65"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66"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67"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68"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69"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70"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71"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72"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73"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74"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75"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76"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77"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78"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79"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80"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81"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82"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83"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84"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85"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86"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87"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88" name="Text Box 394744">
          <a:extLst>
            <a:ext uri="{FF2B5EF4-FFF2-40B4-BE49-F238E27FC236}">
              <a16:creationId xmlns="" xmlns:a16="http://schemas.microsoft.com/office/drawing/2014/main" id="{00000000-0008-0000-0000-0000E6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89" name="Text Box 394360">
          <a:extLst>
            <a:ext uri="{FF2B5EF4-FFF2-40B4-BE49-F238E27FC236}">
              <a16:creationId xmlns="" xmlns:a16="http://schemas.microsoft.com/office/drawing/2014/main" id="{00000000-0008-0000-0000-0000E7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90" name="Text Box 394744">
          <a:extLst>
            <a:ext uri="{FF2B5EF4-FFF2-40B4-BE49-F238E27FC236}">
              <a16:creationId xmlns="" xmlns:a16="http://schemas.microsoft.com/office/drawing/2014/main" id="{00000000-0008-0000-0000-0000E8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91" name="Text Box 394360">
          <a:extLst>
            <a:ext uri="{FF2B5EF4-FFF2-40B4-BE49-F238E27FC236}">
              <a16:creationId xmlns="" xmlns:a16="http://schemas.microsoft.com/office/drawing/2014/main" id="{00000000-0008-0000-0000-0000E9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92" name="Text Box 394744">
          <a:extLst>
            <a:ext uri="{FF2B5EF4-FFF2-40B4-BE49-F238E27FC236}">
              <a16:creationId xmlns="" xmlns:a16="http://schemas.microsoft.com/office/drawing/2014/main" id="{00000000-0008-0000-0000-0000EA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93" name="Text Box 394360">
          <a:extLst>
            <a:ext uri="{FF2B5EF4-FFF2-40B4-BE49-F238E27FC236}">
              <a16:creationId xmlns="" xmlns:a16="http://schemas.microsoft.com/office/drawing/2014/main" id="{00000000-0008-0000-0000-0000EB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94" name="Text Box 394744">
          <a:extLst>
            <a:ext uri="{FF2B5EF4-FFF2-40B4-BE49-F238E27FC236}">
              <a16:creationId xmlns="" xmlns:a16="http://schemas.microsoft.com/office/drawing/2014/main" id="{00000000-0008-0000-0000-0000EC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95" name="Text Box 394360">
          <a:extLst>
            <a:ext uri="{FF2B5EF4-FFF2-40B4-BE49-F238E27FC236}">
              <a16:creationId xmlns="" xmlns:a16="http://schemas.microsoft.com/office/drawing/2014/main" id="{00000000-0008-0000-0000-0000ED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96" name="Text Box 394744">
          <a:extLst>
            <a:ext uri="{FF2B5EF4-FFF2-40B4-BE49-F238E27FC236}">
              <a16:creationId xmlns="" xmlns:a16="http://schemas.microsoft.com/office/drawing/2014/main" id="{00000000-0008-0000-0000-0000EE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97" name="Text Box 394360">
          <a:extLst>
            <a:ext uri="{FF2B5EF4-FFF2-40B4-BE49-F238E27FC236}">
              <a16:creationId xmlns="" xmlns:a16="http://schemas.microsoft.com/office/drawing/2014/main" id="{00000000-0008-0000-0000-0000EF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598" name="Text Box 394744">
          <a:extLst>
            <a:ext uri="{FF2B5EF4-FFF2-40B4-BE49-F238E27FC236}">
              <a16:creationId xmlns="" xmlns:a16="http://schemas.microsoft.com/office/drawing/2014/main" id="{00000000-0008-0000-0000-0000F0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599" name="Text Box 394360">
          <a:extLst>
            <a:ext uri="{FF2B5EF4-FFF2-40B4-BE49-F238E27FC236}">
              <a16:creationId xmlns="" xmlns:a16="http://schemas.microsoft.com/office/drawing/2014/main" id="{00000000-0008-0000-0000-0000F1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00" name="Text Box 394744">
          <a:extLst>
            <a:ext uri="{FF2B5EF4-FFF2-40B4-BE49-F238E27FC236}">
              <a16:creationId xmlns="" xmlns:a16="http://schemas.microsoft.com/office/drawing/2014/main" id="{00000000-0008-0000-0000-0000F2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01" name="Text Box 394360">
          <a:extLst>
            <a:ext uri="{FF2B5EF4-FFF2-40B4-BE49-F238E27FC236}">
              <a16:creationId xmlns="" xmlns:a16="http://schemas.microsoft.com/office/drawing/2014/main" id="{00000000-0008-0000-0000-0000F3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02" name="Text Box 394744">
          <a:extLst>
            <a:ext uri="{FF2B5EF4-FFF2-40B4-BE49-F238E27FC236}">
              <a16:creationId xmlns="" xmlns:a16="http://schemas.microsoft.com/office/drawing/2014/main" id="{00000000-0008-0000-0000-0000F4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03" name="Text Box 394360">
          <a:extLst>
            <a:ext uri="{FF2B5EF4-FFF2-40B4-BE49-F238E27FC236}">
              <a16:creationId xmlns="" xmlns:a16="http://schemas.microsoft.com/office/drawing/2014/main" id="{00000000-0008-0000-0000-0000F5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04" name="Text Box 394744">
          <a:extLst>
            <a:ext uri="{FF2B5EF4-FFF2-40B4-BE49-F238E27FC236}">
              <a16:creationId xmlns="" xmlns:a16="http://schemas.microsoft.com/office/drawing/2014/main" id="{00000000-0008-0000-0000-0000F6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05" name="Text Box 394360">
          <a:extLst>
            <a:ext uri="{FF2B5EF4-FFF2-40B4-BE49-F238E27FC236}">
              <a16:creationId xmlns="" xmlns:a16="http://schemas.microsoft.com/office/drawing/2014/main" id="{00000000-0008-0000-0000-0000F7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06" name="Text Box 394744">
          <a:extLst>
            <a:ext uri="{FF2B5EF4-FFF2-40B4-BE49-F238E27FC236}">
              <a16:creationId xmlns="" xmlns:a16="http://schemas.microsoft.com/office/drawing/2014/main" id="{00000000-0008-0000-0000-0000F8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07" name="Text Box 394360">
          <a:extLst>
            <a:ext uri="{FF2B5EF4-FFF2-40B4-BE49-F238E27FC236}">
              <a16:creationId xmlns="" xmlns:a16="http://schemas.microsoft.com/office/drawing/2014/main" id="{00000000-0008-0000-0000-0000F9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08" name="Text Box 394744">
          <a:extLst>
            <a:ext uri="{FF2B5EF4-FFF2-40B4-BE49-F238E27FC236}">
              <a16:creationId xmlns="" xmlns:a16="http://schemas.microsoft.com/office/drawing/2014/main" id="{00000000-0008-0000-0000-0000FA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09" name="Text Box 394360">
          <a:extLst>
            <a:ext uri="{FF2B5EF4-FFF2-40B4-BE49-F238E27FC236}">
              <a16:creationId xmlns="" xmlns:a16="http://schemas.microsoft.com/office/drawing/2014/main" id="{00000000-0008-0000-0000-0000FB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10" name="Text Box 394744">
          <a:extLst>
            <a:ext uri="{FF2B5EF4-FFF2-40B4-BE49-F238E27FC236}">
              <a16:creationId xmlns="" xmlns:a16="http://schemas.microsoft.com/office/drawing/2014/main" id="{00000000-0008-0000-0000-0000FC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11"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12"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13"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14"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15"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16"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17"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18"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19"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20"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21"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22"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23"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24"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25"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26"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27"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28"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29"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30"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31"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32"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33"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34"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35"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36"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37"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38"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39"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40"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41"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42"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43"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44"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45"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46"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47"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48"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49"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50"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51"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52"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53"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54"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55"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56"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57"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58"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59"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60"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61"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62"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63"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64"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65"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66"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67"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68"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69"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70"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71"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72"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73"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74"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75"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76"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77"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78"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79"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80"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81"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82"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83"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84"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85"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86"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87"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88"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89"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90"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91"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92"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93"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694"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95"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96"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97"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98"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699"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00"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01"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02"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03"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04"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05"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06"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707"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708"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709"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710"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711"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712"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13"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14"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15"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16"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17"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18"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19"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20"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21"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22"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23"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24"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25"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26"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27"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28"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29"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30"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31"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32"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33"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34"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35"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36"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37"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38"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39"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40"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41"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42"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43"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44"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45"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46"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47"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48"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49"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50"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51"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52"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53"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54"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55"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56"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57"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58"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59"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60"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61"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62"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63"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64"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65"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66"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67"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68"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69"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70"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71"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72"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73"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74"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75"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76"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77"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78"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79"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80"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81"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82"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83"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84"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85"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86"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87"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88"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89"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90"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91"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92"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93"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94"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95"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796"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97"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98"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799"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00"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01"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02"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03"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04"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05"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06"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07"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08"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809"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810"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811"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812"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813"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12814"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922020" y="411175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15"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16"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17"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18"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19"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20"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21"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22"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23"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24"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25"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26"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27"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28"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29"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30"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31"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32"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33"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34"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35"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36"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37"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38"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39"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40"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41"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42"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43"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44"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45"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46"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47"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48"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49"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50"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51"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52"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53"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54"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55"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56"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57"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58"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59"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60"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61"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62"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63"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64"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65"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66"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67"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68"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69"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70"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71"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72"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73"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74"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75"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76"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77"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78"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79"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80"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81"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82"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83"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84"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85"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86"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87"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88"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89"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90"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91"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92"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93"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94"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95"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96"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97"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898"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899"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900"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901"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902"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903"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12904"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922020" y="411175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905"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906"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907"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908"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909"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12910"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922020" y="411175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0"/>
    <xdr:sp macro="" textlink="">
      <xdr:nvSpPr>
        <xdr:cNvPr id="12911" name="Text Box 394360">
          <a:extLst>
            <a:ext uri="{FF2B5EF4-FFF2-40B4-BE49-F238E27FC236}">
              <a16:creationId xmlns="" xmlns:a16="http://schemas.microsoft.com/office/drawing/2014/main" id="{00000000-0008-0000-0000-0000CF010000}"/>
            </a:ext>
          </a:extLst>
        </xdr:cNvPr>
        <xdr:cNvSpPr txBox="1">
          <a:spLocks noChangeArrowheads="1"/>
        </xdr:cNvSpPr>
      </xdr:nvSpPr>
      <xdr:spPr bwMode="auto">
        <a:xfrm>
          <a:off x="922020" y="55648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0"/>
    <xdr:sp macro="" textlink="">
      <xdr:nvSpPr>
        <xdr:cNvPr id="12912" name="Text Box 39474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922020" y="55648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0"/>
    <xdr:sp macro="" textlink="">
      <xdr:nvSpPr>
        <xdr:cNvPr id="12913" name="Text Box 394360">
          <a:extLst>
            <a:ext uri="{FF2B5EF4-FFF2-40B4-BE49-F238E27FC236}">
              <a16:creationId xmlns="" xmlns:a16="http://schemas.microsoft.com/office/drawing/2014/main" id="{00000000-0008-0000-0000-0000D1010000}"/>
            </a:ext>
          </a:extLst>
        </xdr:cNvPr>
        <xdr:cNvSpPr txBox="1">
          <a:spLocks noChangeArrowheads="1"/>
        </xdr:cNvSpPr>
      </xdr:nvSpPr>
      <xdr:spPr bwMode="auto">
        <a:xfrm>
          <a:off x="922020" y="55648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0"/>
    <xdr:sp macro="" textlink="">
      <xdr:nvSpPr>
        <xdr:cNvPr id="12914" name="Text Box 39474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922020" y="55648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0"/>
    <xdr:sp macro="" textlink="">
      <xdr:nvSpPr>
        <xdr:cNvPr id="12915" name="Text Box 394360">
          <a:extLst>
            <a:ext uri="{FF2B5EF4-FFF2-40B4-BE49-F238E27FC236}">
              <a16:creationId xmlns="" xmlns:a16="http://schemas.microsoft.com/office/drawing/2014/main" id="{00000000-0008-0000-0000-0000D3010000}"/>
            </a:ext>
          </a:extLst>
        </xdr:cNvPr>
        <xdr:cNvSpPr txBox="1">
          <a:spLocks noChangeArrowheads="1"/>
        </xdr:cNvSpPr>
      </xdr:nvSpPr>
      <xdr:spPr bwMode="auto">
        <a:xfrm>
          <a:off x="922020" y="55648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0"/>
    <xdr:sp macro="" textlink="">
      <xdr:nvSpPr>
        <xdr:cNvPr id="12916" name="Text Box 39474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922020" y="55648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17" name="Text Box 394360">
          <a:extLst>
            <a:ext uri="{FF2B5EF4-FFF2-40B4-BE49-F238E27FC236}">
              <a16:creationId xmlns="" xmlns:a16="http://schemas.microsoft.com/office/drawing/2014/main" id="{00000000-0008-0000-0000-0000D5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18" name="Text Box 39474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19" name="Text Box 394360">
          <a:extLst>
            <a:ext uri="{FF2B5EF4-FFF2-40B4-BE49-F238E27FC236}">
              <a16:creationId xmlns="" xmlns:a16="http://schemas.microsoft.com/office/drawing/2014/main" id="{00000000-0008-0000-0000-0000D7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20" name="Text Box 39474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21" name="Text Box 394360">
          <a:extLst>
            <a:ext uri="{FF2B5EF4-FFF2-40B4-BE49-F238E27FC236}">
              <a16:creationId xmlns="" xmlns:a16="http://schemas.microsoft.com/office/drawing/2014/main" id="{00000000-0008-0000-0000-0000D9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22" name="Text Box 39474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23" name="Text Box 394360">
          <a:extLst>
            <a:ext uri="{FF2B5EF4-FFF2-40B4-BE49-F238E27FC236}">
              <a16:creationId xmlns="" xmlns:a16="http://schemas.microsoft.com/office/drawing/2014/main" id="{00000000-0008-0000-0000-0000DB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24" name="Text Box 39474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25" name="Text Box 394360">
          <a:extLst>
            <a:ext uri="{FF2B5EF4-FFF2-40B4-BE49-F238E27FC236}">
              <a16:creationId xmlns="" xmlns:a16="http://schemas.microsoft.com/office/drawing/2014/main" id="{00000000-0008-0000-0000-0000DD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26" name="Text Box 39474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27" name="Text Box 394360">
          <a:extLst>
            <a:ext uri="{FF2B5EF4-FFF2-40B4-BE49-F238E27FC236}">
              <a16:creationId xmlns="" xmlns:a16="http://schemas.microsoft.com/office/drawing/2014/main" id="{00000000-0008-0000-0000-0000DF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28" name="Text Box 39474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29" name="Text Box 394360">
          <a:extLst>
            <a:ext uri="{FF2B5EF4-FFF2-40B4-BE49-F238E27FC236}">
              <a16:creationId xmlns="" xmlns:a16="http://schemas.microsoft.com/office/drawing/2014/main" id="{00000000-0008-0000-0000-0000E1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30" name="Text Box 39474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31" name="Text Box 394360">
          <a:extLst>
            <a:ext uri="{FF2B5EF4-FFF2-40B4-BE49-F238E27FC236}">
              <a16:creationId xmlns="" xmlns:a16="http://schemas.microsoft.com/office/drawing/2014/main" id="{00000000-0008-0000-0000-0000E3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32" name="Text Box 39474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33" name="Text Box 394360">
          <a:extLst>
            <a:ext uri="{FF2B5EF4-FFF2-40B4-BE49-F238E27FC236}">
              <a16:creationId xmlns="" xmlns:a16="http://schemas.microsoft.com/office/drawing/2014/main" id="{00000000-0008-0000-0000-0000E5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34" name="Text Box 39474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35" name="Text Box 394360">
          <a:extLst>
            <a:ext uri="{FF2B5EF4-FFF2-40B4-BE49-F238E27FC236}">
              <a16:creationId xmlns="" xmlns:a16="http://schemas.microsoft.com/office/drawing/2014/main" id="{00000000-0008-0000-0000-0000E7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36" name="Text Box 39474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37" name="Text Box 394360">
          <a:extLst>
            <a:ext uri="{FF2B5EF4-FFF2-40B4-BE49-F238E27FC236}">
              <a16:creationId xmlns="" xmlns:a16="http://schemas.microsoft.com/office/drawing/2014/main" id="{00000000-0008-0000-0000-0000E9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38" name="Text Box 39474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39" name="Text Box 394360">
          <a:extLst>
            <a:ext uri="{FF2B5EF4-FFF2-40B4-BE49-F238E27FC236}">
              <a16:creationId xmlns="" xmlns:a16="http://schemas.microsoft.com/office/drawing/2014/main" id="{00000000-0008-0000-0000-0000EB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40" name="Text Box 39474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41" name="Text Box 394360">
          <a:extLst>
            <a:ext uri="{FF2B5EF4-FFF2-40B4-BE49-F238E27FC236}">
              <a16:creationId xmlns="" xmlns:a16="http://schemas.microsoft.com/office/drawing/2014/main" id="{00000000-0008-0000-0000-0000ED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42" name="Text Box 39474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43" name="Text Box 394360">
          <a:extLst>
            <a:ext uri="{FF2B5EF4-FFF2-40B4-BE49-F238E27FC236}">
              <a16:creationId xmlns="" xmlns:a16="http://schemas.microsoft.com/office/drawing/2014/main" id="{00000000-0008-0000-0000-0000EF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44" name="Text Box 39474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45" name="Text Box 394360">
          <a:extLst>
            <a:ext uri="{FF2B5EF4-FFF2-40B4-BE49-F238E27FC236}">
              <a16:creationId xmlns="" xmlns:a16="http://schemas.microsoft.com/office/drawing/2014/main" id="{00000000-0008-0000-0000-0000F1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46" name="Text Box 39474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47" name="Text Box 394360">
          <a:extLst>
            <a:ext uri="{FF2B5EF4-FFF2-40B4-BE49-F238E27FC236}">
              <a16:creationId xmlns="" xmlns:a16="http://schemas.microsoft.com/office/drawing/2014/main" id="{00000000-0008-0000-0000-0000F3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48" name="Text Box 39474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49" name="Text Box 394360">
          <a:extLst>
            <a:ext uri="{FF2B5EF4-FFF2-40B4-BE49-F238E27FC236}">
              <a16:creationId xmlns="" xmlns:a16="http://schemas.microsoft.com/office/drawing/2014/main" id="{00000000-0008-0000-0000-0000F5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50" name="Text Box 39474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51" name="Text Box 394360">
          <a:extLst>
            <a:ext uri="{FF2B5EF4-FFF2-40B4-BE49-F238E27FC236}">
              <a16:creationId xmlns="" xmlns:a16="http://schemas.microsoft.com/office/drawing/2014/main" id="{00000000-0008-0000-0000-0000F7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52" name="Text Box 39474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53" name="Text Box 394360">
          <a:extLst>
            <a:ext uri="{FF2B5EF4-FFF2-40B4-BE49-F238E27FC236}">
              <a16:creationId xmlns="" xmlns:a16="http://schemas.microsoft.com/office/drawing/2014/main" id="{00000000-0008-0000-0000-0000F9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54" name="Text Box 39474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55" name="Text Box 394360">
          <a:extLst>
            <a:ext uri="{FF2B5EF4-FFF2-40B4-BE49-F238E27FC236}">
              <a16:creationId xmlns="" xmlns:a16="http://schemas.microsoft.com/office/drawing/2014/main" id="{00000000-0008-0000-0000-0000FB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56" name="Text Box 39474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57" name="Text Box 394360">
          <a:extLst>
            <a:ext uri="{FF2B5EF4-FFF2-40B4-BE49-F238E27FC236}">
              <a16:creationId xmlns="" xmlns:a16="http://schemas.microsoft.com/office/drawing/2014/main" id="{00000000-0008-0000-0000-0000FD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58" name="Text Box 39474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59" name="Text Box 394360">
          <a:extLst>
            <a:ext uri="{FF2B5EF4-FFF2-40B4-BE49-F238E27FC236}">
              <a16:creationId xmlns="" xmlns:a16="http://schemas.microsoft.com/office/drawing/2014/main" id="{00000000-0008-0000-0000-0000FF01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60" name="Text Box 39474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61" name="Text Box 394360">
          <a:extLst>
            <a:ext uri="{FF2B5EF4-FFF2-40B4-BE49-F238E27FC236}">
              <a16:creationId xmlns="" xmlns:a16="http://schemas.microsoft.com/office/drawing/2014/main" id="{00000000-0008-0000-0000-000001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62" name="Text Box 39474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63" name="Text Box 394360">
          <a:extLst>
            <a:ext uri="{FF2B5EF4-FFF2-40B4-BE49-F238E27FC236}">
              <a16:creationId xmlns="" xmlns:a16="http://schemas.microsoft.com/office/drawing/2014/main" id="{00000000-0008-0000-0000-000003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64" name="Text Box 39474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65" name="Text Box 394360">
          <a:extLst>
            <a:ext uri="{FF2B5EF4-FFF2-40B4-BE49-F238E27FC236}">
              <a16:creationId xmlns="" xmlns:a16="http://schemas.microsoft.com/office/drawing/2014/main" id="{00000000-0008-0000-0000-000005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66" name="Text Box 39474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67" name="Text Box 394360">
          <a:extLst>
            <a:ext uri="{FF2B5EF4-FFF2-40B4-BE49-F238E27FC236}">
              <a16:creationId xmlns="" xmlns:a16="http://schemas.microsoft.com/office/drawing/2014/main" id="{00000000-0008-0000-0000-000007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68" name="Text Box 39474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69" name="Text Box 394360">
          <a:extLst>
            <a:ext uri="{FF2B5EF4-FFF2-40B4-BE49-F238E27FC236}">
              <a16:creationId xmlns="" xmlns:a16="http://schemas.microsoft.com/office/drawing/2014/main" id="{00000000-0008-0000-0000-000009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70" name="Text Box 39474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71" name="Text Box 394360">
          <a:extLst>
            <a:ext uri="{FF2B5EF4-FFF2-40B4-BE49-F238E27FC236}">
              <a16:creationId xmlns="" xmlns:a16="http://schemas.microsoft.com/office/drawing/2014/main" id="{00000000-0008-0000-0000-00000B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72" name="Text Box 39474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73" name="Text Box 394360">
          <a:extLst>
            <a:ext uri="{FF2B5EF4-FFF2-40B4-BE49-F238E27FC236}">
              <a16:creationId xmlns="" xmlns:a16="http://schemas.microsoft.com/office/drawing/2014/main" id="{00000000-0008-0000-0000-00000D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74" name="Text Box 39474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75" name="Text Box 394360">
          <a:extLst>
            <a:ext uri="{FF2B5EF4-FFF2-40B4-BE49-F238E27FC236}">
              <a16:creationId xmlns="" xmlns:a16="http://schemas.microsoft.com/office/drawing/2014/main" id="{00000000-0008-0000-0000-00000F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76" name="Text Box 39474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77" name="Text Box 394360">
          <a:extLst>
            <a:ext uri="{FF2B5EF4-FFF2-40B4-BE49-F238E27FC236}">
              <a16:creationId xmlns="" xmlns:a16="http://schemas.microsoft.com/office/drawing/2014/main" id="{00000000-0008-0000-0000-000011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78" name="Text Box 39474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79" name="Text Box 394360">
          <a:extLst>
            <a:ext uri="{FF2B5EF4-FFF2-40B4-BE49-F238E27FC236}">
              <a16:creationId xmlns="" xmlns:a16="http://schemas.microsoft.com/office/drawing/2014/main" id="{00000000-0008-0000-0000-000013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80" name="Text Box 39474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81" name="Text Box 394360">
          <a:extLst>
            <a:ext uri="{FF2B5EF4-FFF2-40B4-BE49-F238E27FC236}">
              <a16:creationId xmlns="" xmlns:a16="http://schemas.microsoft.com/office/drawing/2014/main" id="{00000000-0008-0000-0000-000015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82" name="Text Box 39474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83" name="Text Box 394360">
          <a:extLst>
            <a:ext uri="{FF2B5EF4-FFF2-40B4-BE49-F238E27FC236}">
              <a16:creationId xmlns="" xmlns:a16="http://schemas.microsoft.com/office/drawing/2014/main" id="{00000000-0008-0000-0000-000017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84" name="Text Box 39474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85" name="Text Box 394360">
          <a:extLst>
            <a:ext uri="{FF2B5EF4-FFF2-40B4-BE49-F238E27FC236}">
              <a16:creationId xmlns="" xmlns:a16="http://schemas.microsoft.com/office/drawing/2014/main" id="{00000000-0008-0000-0000-000019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86" name="Text Box 39474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87" name="Text Box 394360">
          <a:extLst>
            <a:ext uri="{FF2B5EF4-FFF2-40B4-BE49-F238E27FC236}">
              <a16:creationId xmlns="" xmlns:a16="http://schemas.microsoft.com/office/drawing/2014/main" id="{00000000-0008-0000-0000-00001B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88" name="Text Box 39474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89" name="Text Box 39474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90" name="Text Box 394360">
          <a:extLst>
            <a:ext uri="{FF2B5EF4-FFF2-40B4-BE49-F238E27FC236}">
              <a16:creationId xmlns="" xmlns:a16="http://schemas.microsoft.com/office/drawing/2014/main" id="{00000000-0008-0000-0000-000084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91" name="Text Box 39474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92" name="Text Box 394360">
          <a:extLst>
            <a:ext uri="{FF2B5EF4-FFF2-40B4-BE49-F238E27FC236}">
              <a16:creationId xmlns="" xmlns:a16="http://schemas.microsoft.com/office/drawing/2014/main" id="{00000000-0008-0000-0000-000086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2993" name="Text Box 39474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94" name="Text Box 394360">
          <a:extLst>
            <a:ext uri="{FF2B5EF4-FFF2-40B4-BE49-F238E27FC236}">
              <a16:creationId xmlns="" xmlns:a16="http://schemas.microsoft.com/office/drawing/2014/main" id="{00000000-0008-0000-0000-000088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95" name="Text Box 39474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96" name="Text Box 394360">
          <a:extLst>
            <a:ext uri="{FF2B5EF4-FFF2-40B4-BE49-F238E27FC236}">
              <a16:creationId xmlns="" xmlns:a16="http://schemas.microsoft.com/office/drawing/2014/main" id="{00000000-0008-0000-0000-00008A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97" name="Text Box 39474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98" name="Text Box 394360">
          <a:extLst>
            <a:ext uri="{FF2B5EF4-FFF2-40B4-BE49-F238E27FC236}">
              <a16:creationId xmlns="" xmlns:a16="http://schemas.microsoft.com/office/drawing/2014/main" id="{00000000-0008-0000-0000-00008C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2999" name="Text Box 39474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3000" name="Text Box 394360">
          <a:extLst>
            <a:ext uri="{FF2B5EF4-FFF2-40B4-BE49-F238E27FC236}">
              <a16:creationId xmlns="" xmlns:a16="http://schemas.microsoft.com/office/drawing/2014/main" id="{00000000-0008-0000-0000-00008E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3001" name="Text Box 39474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3002" name="Text Box 394360">
          <a:extLst>
            <a:ext uri="{FF2B5EF4-FFF2-40B4-BE49-F238E27FC236}">
              <a16:creationId xmlns="" xmlns:a16="http://schemas.microsoft.com/office/drawing/2014/main" id="{00000000-0008-0000-0000-000090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3003" name="Text Box 39474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3004" name="Text Box 394360">
          <a:extLst>
            <a:ext uri="{FF2B5EF4-FFF2-40B4-BE49-F238E27FC236}">
              <a16:creationId xmlns="" xmlns:a16="http://schemas.microsoft.com/office/drawing/2014/main" id="{00000000-0008-0000-0000-000092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13005" name="Text Box 39474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922020" y="55648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3006" name="Text Box 394360">
          <a:extLst>
            <a:ext uri="{FF2B5EF4-FFF2-40B4-BE49-F238E27FC236}">
              <a16:creationId xmlns="" xmlns:a16="http://schemas.microsoft.com/office/drawing/2014/main" id="{00000000-0008-0000-0000-000094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3007" name="Text Box 39474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3008" name="Text Box 394360">
          <a:extLst>
            <a:ext uri="{FF2B5EF4-FFF2-40B4-BE49-F238E27FC236}">
              <a16:creationId xmlns="" xmlns:a16="http://schemas.microsoft.com/office/drawing/2014/main" id="{00000000-0008-0000-0000-000096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3009" name="Text Box 39474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3010" name="Text Box 394360">
          <a:extLst>
            <a:ext uri="{FF2B5EF4-FFF2-40B4-BE49-F238E27FC236}">
              <a16:creationId xmlns="" xmlns:a16="http://schemas.microsoft.com/office/drawing/2014/main" id="{00000000-0008-0000-0000-000098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13011" name="Text Box 39474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922020" y="55648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0"/>
    <xdr:sp macro="" textlink="">
      <xdr:nvSpPr>
        <xdr:cNvPr id="13012" name="Text Box 394360">
          <a:extLst>
            <a:ext uri="{FF2B5EF4-FFF2-40B4-BE49-F238E27FC236}">
              <a16:creationId xmlns="" xmlns:a16="http://schemas.microsoft.com/office/drawing/2014/main" id="{00000000-0008-0000-0000-0000CF010000}"/>
            </a:ext>
          </a:extLst>
        </xdr:cNvPr>
        <xdr:cNvSpPr txBox="1">
          <a:spLocks noChangeArrowheads="1"/>
        </xdr:cNvSpPr>
      </xdr:nvSpPr>
      <xdr:spPr bwMode="auto">
        <a:xfrm>
          <a:off x="922020" y="553212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0"/>
    <xdr:sp macro="" textlink="">
      <xdr:nvSpPr>
        <xdr:cNvPr id="13013" name="Text Box 39474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922020" y="553212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0"/>
    <xdr:sp macro="" textlink="">
      <xdr:nvSpPr>
        <xdr:cNvPr id="13014" name="Text Box 394360">
          <a:extLst>
            <a:ext uri="{FF2B5EF4-FFF2-40B4-BE49-F238E27FC236}">
              <a16:creationId xmlns="" xmlns:a16="http://schemas.microsoft.com/office/drawing/2014/main" id="{00000000-0008-0000-0000-0000D1010000}"/>
            </a:ext>
          </a:extLst>
        </xdr:cNvPr>
        <xdr:cNvSpPr txBox="1">
          <a:spLocks noChangeArrowheads="1"/>
        </xdr:cNvSpPr>
      </xdr:nvSpPr>
      <xdr:spPr bwMode="auto">
        <a:xfrm>
          <a:off x="922020" y="553212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0"/>
    <xdr:sp macro="" textlink="">
      <xdr:nvSpPr>
        <xdr:cNvPr id="13015" name="Text Box 39474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922020" y="553212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0"/>
    <xdr:sp macro="" textlink="">
      <xdr:nvSpPr>
        <xdr:cNvPr id="13016" name="Text Box 394360">
          <a:extLst>
            <a:ext uri="{FF2B5EF4-FFF2-40B4-BE49-F238E27FC236}">
              <a16:creationId xmlns="" xmlns:a16="http://schemas.microsoft.com/office/drawing/2014/main" id="{00000000-0008-0000-0000-0000D3010000}"/>
            </a:ext>
          </a:extLst>
        </xdr:cNvPr>
        <xdr:cNvSpPr txBox="1">
          <a:spLocks noChangeArrowheads="1"/>
        </xdr:cNvSpPr>
      </xdr:nvSpPr>
      <xdr:spPr bwMode="auto">
        <a:xfrm>
          <a:off x="922020" y="553212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0"/>
    <xdr:sp macro="" textlink="">
      <xdr:nvSpPr>
        <xdr:cNvPr id="13017" name="Text Box 39474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922020" y="553212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18" name="Text Box 394360">
          <a:extLst>
            <a:ext uri="{FF2B5EF4-FFF2-40B4-BE49-F238E27FC236}">
              <a16:creationId xmlns="" xmlns:a16="http://schemas.microsoft.com/office/drawing/2014/main" id="{00000000-0008-0000-0000-0000D5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19" name="Text Box 39474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20" name="Text Box 394360">
          <a:extLst>
            <a:ext uri="{FF2B5EF4-FFF2-40B4-BE49-F238E27FC236}">
              <a16:creationId xmlns="" xmlns:a16="http://schemas.microsoft.com/office/drawing/2014/main" id="{00000000-0008-0000-0000-0000D7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21" name="Text Box 39474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22" name="Text Box 394360">
          <a:extLst>
            <a:ext uri="{FF2B5EF4-FFF2-40B4-BE49-F238E27FC236}">
              <a16:creationId xmlns="" xmlns:a16="http://schemas.microsoft.com/office/drawing/2014/main" id="{00000000-0008-0000-0000-0000D9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23" name="Text Box 39474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24" name="Text Box 394360">
          <a:extLst>
            <a:ext uri="{FF2B5EF4-FFF2-40B4-BE49-F238E27FC236}">
              <a16:creationId xmlns="" xmlns:a16="http://schemas.microsoft.com/office/drawing/2014/main" id="{00000000-0008-0000-0000-0000DB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25" name="Text Box 39474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26" name="Text Box 394360">
          <a:extLst>
            <a:ext uri="{FF2B5EF4-FFF2-40B4-BE49-F238E27FC236}">
              <a16:creationId xmlns="" xmlns:a16="http://schemas.microsoft.com/office/drawing/2014/main" id="{00000000-0008-0000-0000-0000DD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27" name="Text Box 39474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28" name="Text Box 394360">
          <a:extLst>
            <a:ext uri="{FF2B5EF4-FFF2-40B4-BE49-F238E27FC236}">
              <a16:creationId xmlns="" xmlns:a16="http://schemas.microsoft.com/office/drawing/2014/main" id="{00000000-0008-0000-0000-0000DF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29" name="Text Box 39474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30" name="Text Box 394360">
          <a:extLst>
            <a:ext uri="{FF2B5EF4-FFF2-40B4-BE49-F238E27FC236}">
              <a16:creationId xmlns="" xmlns:a16="http://schemas.microsoft.com/office/drawing/2014/main" id="{00000000-0008-0000-0000-0000E1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31" name="Text Box 39474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32" name="Text Box 394360">
          <a:extLst>
            <a:ext uri="{FF2B5EF4-FFF2-40B4-BE49-F238E27FC236}">
              <a16:creationId xmlns="" xmlns:a16="http://schemas.microsoft.com/office/drawing/2014/main" id="{00000000-0008-0000-0000-0000E3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33" name="Text Box 39474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34" name="Text Box 394360">
          <a:extLst>
            <a:ext uri="{FF2B5EF4-FFF2-40B4-BE49-F238E27FC236}">
              <a16:creationId xmlns="" xmlns:a16="http://schemas.microsoft.com/office/drawing/2014/main" id="{00000000-0008-0000-0000-0000E5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35" name="Text Box 39474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36" name="Text Box 394360">
          <a:extLst>
            <a:ext uri="{FF2B5EF4-FFF2-40B4-BE49-F238E27FC236}">
              <a16:creationId xmlns="" xmlns:a16="http://schemas.microsoft.com/office/drawing/2014/main" id="{00000000-0008-0000-0000-0000E7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37" name="Text Box 39474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38" name="Text Box 394360">
          <a:extLst>
            <a:ext uri="{FF2B5EF4-FFF2-40B4-BE49-F238E27FC236}">
              <a16:creationId xmlns="" xmlns:a16="http://schemas.microsoft.com/office/drawing/2014/main" id="{00000000-0008-0000-0000-0000E9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39" name="Text Box 39474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40" name="Text Box 394360">
          <a:extLst>
            <a:ext uri="{FF2B5EF4-FFF2-40B4-BE49-F238E27FC236}">
              <a16:creationId xmlns="" xmlns:a16="http://schemas.microsoft.com/office/drawing/2014/main" id="{00000000-0008-0000-0000-0000EB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41" name="Text Box 39474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42" name="Text Box 394360">
          <a:extLst>
            <a:ext uri="{FF2B5EF4-FFF2-40B4-BE49-F238E27FC236}">
              <a16:creationId xmlns="" xmlns:a16="http://schemas.microsoft.com/office/drawing/2014/main" id="{00000000-0008-0000-0000-0000ED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43" name="Text Box 39474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44" name="Text Box 394360">
          <a:extLst>
            <a:ext uri="{FF2B5EF4-FFF2-40B4-BE49-F238E27FC236}">
              <a16:creationId xmlns="" xmlns:a16="http://schemas.microsoft.com/office/drawing/2014/main" id="{00000000-0008-0000-0000-0000EF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45" name="Text Box 39474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46" name="Text Box 394360">
          <a:extLst>
            <a:ext uri="{FF2B5EF4-FFF2-40B4-BE49-F238E27FC236}">
              <a16:creationId xmlns="" xmlns:a16="http://schemas.microsoft.com/office/drawing/2014/main" id="{00000000-0008-0000-0000-0000F1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47" name="Text Box 39474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48" name="Text Box 394360">
          <a:extLst>
            <a:ext uri="{FF2B5EF4-FFF2-40B4-BE49-F238E27FC236}">
              <a16:creationId xmlns="" xmlns:a16="http://schemas.microsoft.com/office/drawing/2014/main" id="{00000000-0008-0000-0000-0000F3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49" name="Text Box 39474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50" name="Text Box 394360">
          <a:extLst>
            <a:ext uri="{FF2B5EF4-FFF2-40B4-BE49-F238E27FC236}">
              <a16:creationId xmlns="" xmlns:a16="http://schemas.microsoft.com/office/drawing/2014/main" id="{00000000-0008-0000-0000-0000F5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51" name="Text Box 39474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52" name="Text Box 394360">
          <a:extLst>
            <a:ext uri="{FF2B5EF4-FFF2-40B4-BE49-F238E27FC236}">
              <a16:creationId xmlns="" xmlns:a16="http://schemas.microsoft.com/office/drawing/2014/main" id="{00000000-0008-0000-0000-0000F7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53" name="Text Box 39474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54" name="Text Box 394360">
          <a:extLst>
            <a:ext uri="{FF2B5EF4-FFF2-40B4-BE49-F238E27FC236}">
              <a16:creationId xmlns="" xmlns:a16="http://schemas.microsoft.com/office/drawing/2014/main" id="{00000000-0008-0000-0000-0000F9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55" name="Text Box 39474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56" name="Text Box 394360">
          <a:extLst>
            <a:ext uri="{FF2B5EF4-FFF2-40B4-BE49-F238E27FC236}">
              <a16:creationId xmlns="" xmlns:a16="http://schemas.microsoft.com/office/drawing/2014/main" id="{00000000-0008-0000-0000-0000FB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57" name="Text Box 39474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58" name="Text Box 394360">
          <a:extLst>
            <a:ext uri="{FF2B5EF4-FFF2-40B4-BE49-F238E27FC236}">
              <a16:creationId xmlns="" xmlns:a16="http://schemas.microsoft.com/office/drawing/2014/main" id="{00000000-0008-0000-0000-0000FD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59" name="Text Box 39474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60" name="Text Box 394360">
          <a:extLst>
            <a:ext uri="{FF2B5EF4-FFF2-40B4-BE49-F238E27FC236}">
              <a16:creationId xmlns="" xmlns:a16="http://schemas.microsoft.com/office/drawing/2014/main" id="{00000000-0008-0000-0000-0000FF01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61" name="Text Box 39474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62" name="Text Box 394360">
          <a:extLst>
            <a:ext uri="{FF2B5EF4-FFF2-40B4-BE49-F238E27FC236}">
              <a16:creationId xmlns="" xmlns:a16="http://schemas.microsoft.com/office/drawing/2014/main" id="{00000000-0008-0000-0000-000001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63" name="Text Box 39474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64" name="Text Box 394360">
          <a:extLst>
            <a:ext uri="{FF2B5EF4-FFF2-40B4-BE49-F238E27FC236}">
              <a16:creationId xmlns="" xmlns:a16="http://schemas.microsoft.com/office/drawing/2014/main" id="{00000000-0008-0000-0000-000003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65" name="Text Box 39474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66" name="Text Box 394360">
          <a:extLst>
            <a:ext uri="{FF2B5EF4-FFF2-40B4-BE49-F238E27FC236}">
              <a16:creationId xmlns="" xmlns:a16="http://schemas.microsoft.com/office/drawing/2014/main" id="{00000000-0008-0000-0000-000005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67" name="Text Box 39474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68" name="Text Box 394360">
          <a:extLst>
            <a:ext uri="{FF2B5EF4-FFF2-40B4-BE49-F238E27FC236}">
              <a16:creationId xmlns="" xmlns:a16="http://schemas.microsoft.com/office/drawing/2014/main" id="{00000000-0008-0000-0000-000007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69" name="Text Box 39474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70" name="Text Box 394360">
          <a:extLst>
            <a:ext uri="{FF2B5EF4-FFF2-40B4-BE49-F238E27FC236}">
              <a16:creationId xmlns="" xmlns:a16="http://schemas.microsoft.com/office/drawing/2014/main" id="{00000000-0008-0000-0000-000009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71" name="Text Box 39474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72" name="Text Box 394360">
          <a:extLst>
            <a:ext uri="{FF2B5EF4-FFF2-40B4-BE49-F238E27FC236}">
              <a16:creationId xmlns="" xmlns:a16="http://schemas.microsoft.com/office/drawing/2014/main" id="{00000000-0008-0000-0000-00000B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73" name="Text Box 39474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74" name="Text Box 394360">
          <a:extLst>
            <a:ext uri="{FF2B5EF4-FFF2-40B4-BE49-F238E27FC236}">
              <a16:creationId xmlns="" xmlns:a16="http://schemas.microsoft.com/office/drawing/2014/main" id="{00000000-0008-0000-0000-00000D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75" name="Text Box 39474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76" name="Text Box 394360">
          <a:extLst>
            <a:ext uri="{FF2B5EF4-FFF2-40B4-BE49-F238E27FC236}">
              <a16:creationId xmlns="" xmlns:a16="http://schemas.microsoft.com/office/drawing/2014/main" id="{00000000-0008-0000-0000-00000F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77" name="Text Box 39474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78" name="Text Box 394360">
          <a:extLst>
            <a:ext uri="{FF2B5EF4-FFF2-40B4-BE49-F238E27FC236}">
              <a16:creationId xmlns="" xmlns:a16="http://schemas.microsoft.com/office/drawing/2014/main" id="{00000000-0008-0000-0000-000011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79" name="Text Box 39474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80" name="Text Box 394360">
          <a:extLst>
            <a:ext uri="{FF2B5EF4-FFF2-40B4-BE49-F238E27FC236}">
              <a16:creationId xmlns="" xmlns:a16="http://schemas.microsoft.com/office/drawing/2014/main" id="{00000000-0008-0000-0000-000013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81" name="Text Box 39474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82" name="Text Box 394360">
          <a:extLst>
            <a:ext uri="{FF2B5EF4-FFF2-40B4-BE49-F238E27FC236}">
              <a16:creationId xmlns="" xmlns:a16="http://schemas.microsoft.com/office/drawing/2014/main" id="{00000000-0008-0000-0000-000015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83" name="Text Box 39474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84" name="Text Box 394360">
          <a:extLst>
            <a:ext uri="{FF2B5EF4-FFF2-40B4-BE49-F238E27FC236}">
              <a16:creationId xmlns="" xmlns:a16="http://schemas.microsoft.com/office/drawing/2014/main" id="{00000000-0008-0000-0000-000017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85" name="Text Box 39474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86" name="Text Box 394360">
          <a:extLst>
            <a:ext uri="{FF2B5EF4-FFF2-40B4-BE49-F238E27FC236}">
              <a16:creationId xmlns="" xmlns:a16="http://schemas.microsoft.com/office/drawing/2014/main" id="{00000000-0008-0000-0000-000019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87" name="Text Box 39474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88" name="Text Box 394360">
          <a:extLst>
            <a:ext uri="{FF2B5EF4-FFF2-40B4-BE49-F238E27FC236}">
              <a16:creationId xmlns="" xmlns:a16="http://schemas.microsoft.com/office/drawing/2014/main" id="{00000000-0008-0000-0000-00001B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89" name="Text Box 39474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90" name="Text Box 39474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91" name="Text Box 394360">
          <a:extLst>
            <a:ext uri="{FF2B5EF4-FFF2-40B4-BE49-F238E27FC236}">
              <a16:creationId xmlns="" xmlns:a16="http://schemas.microsoft.com/office/drawing/2014/main" id="{00000000-0008-0000-0000-000084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92" name="Text Box 39474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93" name="Text Box 394360">
          <a:extLst>
            <a:ext uri="{FF2B5EF4-FFF2-40B4-BE49-F238E27FC236}">
              <a16:creationId xmlns="" xmlns:a16="http://schemas.microsoft.com/office/drawing/2014/main" id="{00000000-0008-0000-0000-000086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094" name="Text Box 39474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95" name="Text Box 394360">
          <a:extLst>
            <a:ext uri="{FF2B5EF4-FFF2-40B4-BE49-F238E27FC236}">
              <a16:creationId xmlns="" xmlns:a16="http://schemas.microsoft.com/office/drawing/2014/main" id="{00000000-0008-0000-0000-000088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96" name="Text Box 39474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97" name="Text Box 394360">
          <a:extLst>
            <a:ext uri="{FF2B5EF4-FFF2-40B4-BE49-F238E27FC236}">
              <a16:creationId xmlns="" xmlns:a16="http://schemas.microsoft.com/office/drawing/2014/main" id="{00000000-0008-0000-0000-00008A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98" name="Text Box 39474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099" name="Text Box 394360">
          <a:extLst>
            <a:ext uri="{FF2B5EF4-FFF2-40B4-BE49-F238E27FC236}">
              <a16:creationId xmlns="" xmlns:a16="http://schemas.microsoft.com/office/drawing/2014/main" id="{00000000-0008-0000-0000-00008C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100" name="Text Box 39474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101" name="Text Box 394360">
          <a:extLst>
            <a:ext uri="{FF2B5EF4-FFF2-40B4-BE49-F238E27FC236}">
              <a16:creationId xmlns="" xmlns:a16="http://schemas.microsoft.com/office/drawing/2014/main" id="{00000000-0008-0000-0000-00008E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102" name="Text Box 39474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103" name="Text Box 394360">
          <a:extLst>
            <a:ext uri="{FF2B5EF4-FFF2-40B4-BE49-F238E27FC236}">
              <a16:creationId xmlns="" xmlns:a16="http://schemas.microsoft.com/office/drawing/2014/main" id="{00000000-0008-0000-0000-000090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104" name="Text Box 39474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105" name="Text Box 394360">
          <a:extLst>
            <a:ext uri="{FF2B5EF4-FFF2-40B4-BE49-F238E27FC236}">
              <a16:creationId xmlns="" xmlns:a16="http://schemas.microsoft.com/office/drawing/2014/main" id="{00000000-0008-0000-0000-000092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2326"/>
    <xdr:sp macro="" textlink="">
      <xdr:nvSpPr>
        <xdr:cNvPr id="13106" name="Text Box 39474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922020" y="553212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107" name="Text Box 394360">
          <a:extLst>
            <a:ext uri="{FF2B5EF4-FFF2-40B4-BE49-F238E27FC236}">
              <a16:creationId xmlns="" xmlns:a16="http://schemas.microsoft.com/office/drawing/2014/main" id="{00000000-0008-0000-0000-000094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108" name="Text Box 39474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109" name="Text Box 394360">
          <a:extLst>
            <a:ext uri="{FF2B5EF4-FFF2-40B4-BE49-F238E27FC236}">
              <a16:creationId xmlns="" xmlns:a16="http://schemas.microsoft.com/office/drawing/2014/main" id="{00000000-0008-0000-0000-000096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110" name="Text Box 39474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111" name="Text Box 394360">
          <a:extLst>
            <a:ext uri="{FF2B5EF4-FFF2-40B4-BE49-F238E27FC236}">
              <a16:creationId xmlns="" xmlns:a16="http://schemas.microsoft.com/office/drawing/2014/main" id="{00000000-0008-0000-0000-000098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174</xdr:row>
      <xdr:rowOff>0</xdr:rowOff>
    </xdr:from>
    <xdr:ext cx="57150" cy="81461"/>
    <xdr:sp macro="" textlink="">
      <xdr:nvSpPr>
        <xdr:cNvPr id="13112" name="Text Box 39474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922020" y="553212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13"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14"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15"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16"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17"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18"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19"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20"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21"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22"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23"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24"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25"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26"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27"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28"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29"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30"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31"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32"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33"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34"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35"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36"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3137"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3138"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3139"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3140"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3141"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3142"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43"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44"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45"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46"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47"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48"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49"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50"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51"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52"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53"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54"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55"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56"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57"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58"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59"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60"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61"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62"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63"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64"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65"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66"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67"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68"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69"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70"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71"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72"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73"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74"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75"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76"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77"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78"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79"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80"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81"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82"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83"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84"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85"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86"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87"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88"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89"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90"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91"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92"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93"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94"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95"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196"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97"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98"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199"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200"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201"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202"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203"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204"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205"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206"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207"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208"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209"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210"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211"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212"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213"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214"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215" name="Text Box 394360">
          <a:extLst>
            <a:ext uri="{FF2B5EF4-FFF2-40B4-BE49-F238E27FC236}">
              <a16:creationId xmlns="" xmlns:a16="http://schemas.microsoft.com/office/drawing/2014/main" id="{00000000-0008-0000-0000-000094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216" name="Text Box 394744">
          <a:extLst>
            <a:ext uri="{FF2B5EF4-FFF2-40B4-BE49-F238E27FC236}">
              <a16:creationId xmlns="" xmlns:a16="http://schemas.microsoft.com/office/drawing/2014/main" id="{00000000-0008-0000-0000-000095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217" name="Text Box 394360">
          <a:extLst>
            <a:ext uri="{FF2B5EF4-FFF2-40B4-BE49-F238E27FC236}">
              <a16:creationId xmlns="" xmlns:a16="http://schemas.microsoft.com/office/drawing/2014/main" id="{00000000-0008-0000-0000-000096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218" name="Text Box 394744">
          <a:extLst>
            <a:ext uri="{FF2B5EF4-FFF2-40B4-BE49-F238E27FC236}">
              <a16:creationId xmlns="" xmlns:a16="http://schemas.microsoft.com/office/drawing/2014/main" id="{00000000-0008-0000-0000-000097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219" name="Text Box 394360">
          <a:extLst>
            <a:ext uri="{FF2B5EF4-FFF2-40B4-BE49-F238E27FC236}">
              <a16:creationId xmlns="" xmlns:a16="http://schemas.microsoft.com/office/drawing/2014/main" id="{00000000-0008-0000-0000-000098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220" name="Text Box 394744">
          <a:extLst>
            <a:ext uri="{FF2B5EF4-FFF2-40B4-BE49-F238E27FC236}">
              <a16:creationId xmlns="" xmlns:a16="http://schemas.microsoft.com/office/drawing/2014/main" id="{00000000-0008-0000-0000-000099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21" name="Text Box 394360">
          <a:extLst>
            <a:ext uri="{FF2B5EF4-FFF2-40B4-BE49-F238E27FC236}">
              <a16:creationId xmlns="" xmlns:a16="http://schemas.microsoft.com/office/drawing/2014/main" id="{00000000-0008-0000-0000-00009A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22" name="Text Box 394744">
          <a:extLst>
            <a:ext uri="{FF2B5EF4-FFF2-40B4-BE49-F238E27FC236}">
              <a16:creationId xmlns="" xmlns:a16="http://schemas.microsoft.com/office/drawing/2014/main" id="{00000000-0008-0000-0000-00009B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23" name="Text Box 394360">
          <a:extLst>
            <a:ext uri="{FF2B5EF4-FFF2-40B4-BE49-F238E27FC236}">
              <a16:creationId xmlns="" xmlns:a16="http://schemas.microsoft.com/office/drawing/2014/main" id="{00000000-0008-0000-0000-00009C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24" name="Text Box 394744">
          <a:extLst>
            <a:ext uri="{FF2B5EF4-FFF2-40B4-BE49-F238E27FC236}">
              <a16:creationId xmlns="" xmlns:a16="http://schemas.microsoft.com/office/drawing/2014/main" id="{00000000-0008-0000-0000-00009D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25" name="Text Box 394360">
          <a:extLst>
            <a:ext uri="{FF2B5EF4-FFF2-40B4-BE49-F238E27FC236}">
              <a16:creationId xmlns="" xmlns:a16="http://schemas.microsoft.com/office/drawing/2014/main" id="{00000000-0008-0000-0000-00009E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26" name="Text Box 394744">
          <a:extLst>
            <a:ext uri="{FF2B5EF4-FFF2-40B4-BE49-F238E27FC236}">
              <a16:creationId xmlns="" xmlns:a16="http://schemas.microsoft.com/office/drawing/2014/main" id="{00000000-0008-0000-0000-00009F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27" name="Text Box 394360">
          <a:extLst>
            <a:ext uri="{FF2B5EF4-FFF2-40B4-BE49-F238E27FC236}">
              <a16:creationId xmlns="" xmlns:a16="http://schemas.microsoft.com/office/drawing/2014/main" id="{00000000-0008-0000-0000-0000A0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28" name="Text Box 394744">
          <a:extLst>
            <a:ext uri="{FF2B5EF4-FFF2-40B4-BE49-F238E27FC236}">
              <a16:creationId xmlns="" xmlns:a16="http://schemas.microsoft.com/office/drawing/2014/main" id="{00000000-0008-0000-0000-0000A1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29" name="Text Box 394360">
          <a:extLst>
            <a:ext uri="{FF2B5EF4-FFF2-40B4-BE49-F238E27FC236}">
              <a16:creationId xmlns="" xmlns:a16="http://schemas.microsoft.com/office/drawing/2014/main" id="{00000000-0008-0000-0000-0000A2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30" name="Text Box 394744">
          <a:extLst>
            <a:ext uri="{FF2B5EF4-FFF2-40B4-BE49-F238E27FC236}">
              <a16:creationId xmlns="" xmlns:a16="http://schemas.microsoft.com/office/drawing/2014/main" id="{00000000-0008-0000-0000-0000A3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31" name="Text Box 394360">
          <a:extLst>
            <a:ext uri="{FF2B5EF4-FFF2-40B4-BE49-F238E27FC236}">
              <a16:creationId xmlns="" xmlns:a16="http://schemas.microsoft.com/office/drawing/2014/main" id="{00000000-0008-0000-0000-0000A4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32" name="Text Box 394744">
          <a:extLst>
            <a:ext uri="{FF2B5EF4-FFF2-40B4-BE49-F238E27FC236}">
              <a16:creationId xmlns="" xmlns:a16="http://schemas.microsoft.com/office/drawing/2014/main" id="{00000000-0008-0000-0000-0000A5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33" name="Text Box 394360">
          <a:extLst>
            <a:ext uri="{FF2B5EF4-FFF2-40B4-BE49-F238E27FC236}">
              <a16:creationId xmlns="" xmlns:a16="http://schemas.microsoft.com/office/drawing/2014/main" id="{00000000-0008-0000-0000-0000A6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34" name="Text Box 394744">
          <a:extLst>
            <a:ext uri="{FF2B5EF4-FFF2-40B4-BE49-F238E27FC236}">
              <a16:creationId xmlns="" xmlns:a16="http://schemas.microsoft.com/office/drawing/2014/main" id="{00000000-0008-0000-0000-0000A7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35" name="Text Box 394360">
          <a:extLst>
            <a:ext uri="{FF2B5EF4-FFF2-40B4-BE49-F238E27FC236}">
              <a16:creationId xmlns="" xmlns:a16="http://schemas.microsoft.com/office/drawing/2014/main" id="{00000000-0008-0000-0000-0000A8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36" name="Text Box 394744">
          <a:extLst>
            <a:ext uri="{FF2B5EF4-FFF2-40B4-BE49-F238E27FC236}">
              <a16:creationId xmlns="" xmlns:a16="http://schemas.microsoft.com/office/drawing/2014/main" id="{00000000-0008-0000-0000-0000A9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37" name="Text Box 394360">
          <a:extLst>
            <a:ext uri="{FF2B5EF4-FFF2-40B4-BE49-F238E27FC236}">
              <a16:creationId xmlns="" xmlns:a16="http://schemas.microsoft.com/office/drawing/2014/main" id="{00000000-0008-0000-0000-0000AA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38" name="Text Box 394744">
          <a:extLst>
            <a:ext uri="{FF2B5EF4-FFF2-40B4-BE49-F238E27FC236}">
              <a16:creationId xmlns="" xmlns:a16="http://schemas.microsoft.com/office/drawing/2014/main" id="{00000000-0008-0000-0000-0000AB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39" name="Text Box 394360">
          <a:extLst>
            <a:ext uri="{FF2B5EF4-FFF2-40B4-BE49-F238E27FC236}">
              <a16:creationId xmlns="" xmlns:a16="http://schemas.microsoft.com/office/drawing/2014/main" id="{00000000-0008-0000-0000-0000AC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40" name="Text Box 394744">
          <a:extLst>
            <a:ext uri="{FF2B5EF4-FFF2-40B4-BE49-F238E27FC236}">
              <a16:creationId xmlns="" xmlns:a16="http://schemas.microsoft.com/office/drawing/2014/main" id="{00000000-0008-0000-0000-0000AD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41" name="Text Box 394360">
          <a:extLst>
            <a:ext uri="{FF2B5EF4-FFF2-40B4-BE49-F238E27FC236}">
              <a16:creationId xmlns="" xmlns:a16="http://schemas.microsoft.com/office/drawing/2014/main" id="{00000000-0008-0000-0000-0000AE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42" name="Text Box 394744">
          <a:extLst>
            <a:ext uri="{FF2B5EF4-FFF2-40B4-BE49-F238E27FC236}">
              <a16:creationId xmlns="" xmlns:a16="http://schemas.microsoft.com/office/drawing/2014/main" id="{00000000-0008-0000-0000-0000AF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43" name="Text Box 394360">
          <a:extLst>
            <a:ext uri="{FF2B5EF4-FFF2-40B4-BE49-F238E27FC236}">
              <a16:creationId xmlns="" xmlns:a16="http://schemas.microsoft.com/office/drawing/2014/main" id="{00000000-0008-0000-0000-0000B0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44" name="Text Box 394744">
          <a:extLst>
            <a:ext uri="{FF2B5EF4-FFF2-40B4-BE49-F238E27FC236}">
              <a16:creationId xmlns="" xmlns:a16="http://schemas.microsoft.com/office/drawing/2014/main" id="{00000000-0008-0000-0000-0000B1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45" name="Text Box 394360">
          <a:extLst>
            <a:ext uri="{FF2B5EF4-FFF2-40B4-BE49-F238E27FC236}">
              <a16:creationId xmlns="" xmlns:a16="http://schemas.microsoft.com/office/drawing/2014/main" id="{00000000-0008-0000-0000-0000B2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46" name="Text Box 394744">
          <a:extLst>
            <a:ext uri="{FF2B5EF4-FFF2-40B4-BE49-F238E27FC236}">
              <a16:creationId xmlns="" xmlns:a16="http://schemas.microsoft.com/office/drawing/2014/main" id="{00000000-0008-0000-0000-0000B3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47" name="Text Box 394360">
          <a:extLst>
            <a:ext uri="{FF2B5EF4-FFF2-40B4-BE49-F238E27FC236}">
              <a16:creationId xmlns="" xmlns:a16="http://schemas.microsoft.com/office/drawing/2014/main" id="{00000000-0008-0000-0000-0000B4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48" name="Text Box 394744">
          <a:extLst>
            <a:ext uri="{FF2B5EF4-FFF2-40B4-BE49-F238E27FC236}">
              <a16:creationId xmlns="" xmlns:a16="http://schemas.microsoft.com/office/drawing/2014/main" id="{00000000-0008-0000-0000-0000B5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49" name="Text Box 394360">
          <a:extLst>
            <a:ext uri="{FF2B5EF4-FFF2-40B4-BE49-F238E27FC236}">
              <a16:creationId xmlns="" xmlns:a16="http://schemas.microsoft.com/office/drawing/2014/main" id="{00000000-0008-0000-0000-0000B6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50" name="Text Box 394744">
          <a:extLst>
            <a:ext uri="{FF2B5EF4-FFF2-40B4-BE49-F238E27FC236}">
              <a16:creationId xmlns="" xmlns:a16="http://schemas.microsoft.com/office/drawing/2014/main" id="{00000000-0008-0000-0000-0000B7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51" name="Text Box 394360">
          <a:extLst>
            <a:ext uri="{FF2B5EF4-FFF2-40B4-BE49-F238E27FC236}">
              <a16:creationId xmlns="" xmlns:a16="http://schemas.microsoft.com/office/drawing/2014/main" id="{00000000-0008-0000-0000-0000B8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52" name="Text Box 394744">
          <a:extLst>
            <a:ext uri="{FF2B5EF4-FFF2-40B4-BE49-F238E27FC236}">
              <a16:creationId xmlns="" xmlns:a16="http://schemas.microsoft.com/office/drawing/2014/main" id="{00000000-0008-0000-0000-0000B9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53" name="Text Box 394360">
          <a:extLst>
            <a:ext uri="{FF2B5EF4-FFF2-40B4-BE49-F238E27FC236}">
              <a16:creationId xmlns="" xmlns:a16="http://schemas.microsoft.com/office/drawing/2014/main" id="{00000000-0008-0000-0000-0000BA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54" name="Text Box 394744">
          <a:extLst>
            <a:ext uri="{FF2B5EF4-FFF2-40B4-BE49-F238E27FC236}">
              <a16:creationId xmlns="" xmlns:a16="http://schemas.microsoft.com/office/drawing/2014/main" id="{00000000-0008-0000-0000-0000BB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55" name="Text Box 394360">
          <a:extLst>
            <a:ext uri="{FF2B5EF4-FFF2-40B4-BE49-F238E27FC236}">
              <a16:creationId xmlns="" xmlns:a16="http://schemas.microsoft.com/office/drawing/2014/main" id="{00000000-0008-0000-0000-0000BC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56" name="Text Box 394744">
          <a:extLst>
            <a:ext uri="{FF2B5EF4-FFF2-40B4-BE49-F238E27FC236}">
              <a16:creationId xmlns="" xmlns:a16="http://schemas.microsoft.com/office/drawing/2014/main" id="{00000000-0008-0000-0000-0000BD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57" name="Text Box 394360">
          <a:extLst>
            <a:ext uri="{FF2B5EF4-FFF2-40B4-BE49-F238E27FC236}">
              <a16:creationId xmlns="" xmlns:a16="http://schemas.microsoft.com/office/drawing/2014/main" id="{00000000-0008-0000-0000-0000BE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58" name="Text Box 394744">
          <a:extLst>
            <a:ext uri="{FF2B5EF4-FFF2-40B4-BE49-F238E27FC236}">
              <a16:creationId xmlns="" xmlns:a16="http://schemas.microsoft.com/office/drawing/2014/main" id="{00000000-0008-0000-0000-0000BF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59" name="Text Box 394360">
          <a:extLst>
            <a:ext uri="{FF2B5EF4-FFF2-40B4-BE49-F238E27FC236}">
              <a16:creationId xmlns="" xmlns:a16="http://schemas.microsoft.com/office/drawing/2014/main" id="{00000000-0008-0000-0000-0000C0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60" name="Text Box 394744">
          <a:extLst>
            <a:ext uri="{FF2B5EF4-FFF2-40B4-BE49-F238E27FC236}">
              <a16:creationId xmlns="" xmlns:a16="http://schemas.microsoft.com/office/drawing/2014/main" id="{00000000-0008-0000-0000-0000C1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61" name="Text Box 394360">
          <a:extLst>
            <a:ext uri="{FF2B5EF4-FFF2-40B4-BE49-F238E27FC236}">
              <a16:creationId xmlns="" xmlns:a16="http://schemas.microsoft.com/office/drawing/2014/main" id="{00000000-0008-0000-0000-0000C2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62" name="Text Box 394744">
          <a:extLst>
            <a:ext uri="{FF2B5EF4-FFF2-40B4-BE49-F238E27FC236}">
              <a16:creationId xmlns="" xmlns:a16="http://schemas.microsoft.com/office/drawing/2014/main" id="{00000000-0008-0000-0000-0000C3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63" name="Text Box 394360">
          <a:extLst>
            <a:ext uri="{FF2B5EF4-FFF2-40B4-BE49-F238E27FC236}">
              <a16:creationId xmlns="" xmlns:a16="http://schemas.microsoft.com/office/drawing/2014/main" id="{00000000-0008-0000-0000-0000C4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64" name="Text Box 394744">
          <a:extLst>
            <a:ext uri="{FF2B5EF4-FFF2-40B4-BE49-F238E27FC236}">
              <a16:creationId xmlns="" xmlns:a16="http://schemas.microsoft.com/office/drawing/2014/main" id="{00000000-0008-0000-0000-0000C5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65" name="Text Box 394360">
          <a:extLst>
            <a:ext uri="{FF2B5EF4-FFF2-40B4-BE49-F238E27FC236}">
              <a16:creationId xmlns="" xmlns:a16="http://schemas.microsoft.com/office/drawing/2014/main" id="{00000000-0008-0000-0000-0000C6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66" name="Text Box 394744">
          <a:extLst>
            <a:ext uri="{FF2B5EF4-FFF2-40B4-BE49-F238E27FC236}">
              <a16:creationId xmlns="" xmlns:a16="http://schemas.microsoft.com/office/drawing/2014/main" id="{00000000-0008-0000-0000-0000C7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67" name="Text Box 394360">
          <a:extLst>
            <a:ext uri="{FF2B5EF4-FFF2-40B4-BE49-F238E27FC236}">
              <a16:creationId xmlns="" xmlns:a16="http://schemas.microsoft.com/office/drawing/2014/main" id="{00000000-0008-0000-0000-0000C8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68" name="Text Box 394744">
          <a:extLst>
            <a:ext uri="{FF2B5EF4-FFF2-40B4-BE49-F238E27FC236}">
              <a16:creationId xmlns="" xmlns:a16="http://schemas.microsoft.com/office/drawing/2014/main" id="{00000000-0008-0000-0000-0000C9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69" name="Text Box 394360">
          <a:extLst>
            <a:ext uri="{FF2B5EF4-FFF2-40B4-BE49-F238E27FC236}">
              <a16:creationId xmlns="" xmlns:a16="http://schemas.microsoft.com/office/drawing/2014/main" id="{00000000-0008-0000-0000-0000CA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70" name="Text Box 394744">
          <a:extLst>
            <a:ext uri="{FF2B5EF4-FFF2-40B4-BE49-F238E27FC236}">
              <a16:creationId xmlns="" xmlns:a16="http://schemas.microsoft.com/office/drawing/2014/main" id="{00000000-0008-0000-0000-0000CB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71" name="Text Box 394360">
          <a:extLst>
            <a:ext uri="{FF2B5EF4-FFF2-40B4-BE49-F238E27FC236}">
              <a16:creationId xmlns="" xmlns:a16="http://schemas.microsoft.com/office/drawing/2014/main" id="{00000000-0008-0000-0000-0000CC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72" name="Text Box 394744">
          <a:extLst>
            <a:ext uri="{FF2B5EF4-FFF2-40B4-BE49-F238E27FC236}">
              <a16:creationId xmlns="" xmlns:a16="http://schemas.microsoft.com/office/drawing/2014/main" id="{00000000-0008-0000-0000-0000CD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73" name="Text Box 394360">
          <a:extLst>
            <a:ext uri="{FF2B5EF4-FFF2-40B4-BE49-F238E27FC236}">
              <a16:creationId xmlns="" xmlns:a16="http://schemas.microsoft.com/office/drawing/2014/main" id="{00000000-0008-0000-0000-0000CE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74" name="Text Box 394744">
          <a:extLst>
            <a:ext uri="{FF2B5EF4-FFF2-40B4-BE49-F238E27FC236}">
              <a16:creationId xmlns="" xmlns:a16="http://schemas.microsoft.com/office/drawing/2014/main" id="{00000000-0008-0000-0000-0000CF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75" name="Text Box 394360">
          <a:extLst>
            <a:ext uri="{FF2B5EF4-FFF2-40B4-BE49-F238E27FC236}">
              <a16:creationId xmlns="" xmlns:a16="http://schemas.microsoft.com/office/drawing/2014/main" id="{00000000-0008-0000-0000-0000D0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76" name="Text Box 394744">
          <a:extLst>
            <a:ext uri="{FF2B5EF4-FFF2-40B4-BE49-F238E27FC236}">
              <a16:creationId xmlns="" xmlns:a16="http://schemas.microsoft.com/office/drawing/2014/main" id="{00000000-0008-0000-0000-0000D1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77" name="Text Box 394360">
          <a:extLst>
            <a:ext uri="{FF2B5EF4-FFF2-40B4-BE49-F238E27FC236}">
              <a16:creationId xmlns="" xmlns:a16="http://schemas.microsoft.com/office/drawing/2014/main" id="{00000000-0008-0000-0000-0000D2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78" name="Text Box 394744">
          <a:extLst>
            <a:ext uri="{FF2B5EF4-FFF2-40B4-BE49-F238E27FC236}">
              <a16:creationId xmlns="" xmlns:a16="http://schemas.microsoft.com/office/drawing/2014/main" id="{00000000-0008-0000-0000-0000D3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79" name="Text Box 394360">
          <a:extLst>
            <a:ext uri="{FF2B5EF4-FFF2-40B4-BE49-F238E27FC236}">
              <a16:creationId xmlns="" xmlns:a16="http://schemas.microsoft.com/office/drawing/2014/main" id="{00000000-0008-0000-0000-0000D4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80" name="Text Box 394744">
          <a:extLst>
            <a:ext uri="{FF2B5EF4-FFF2-40B4-BE49-F238E27FC236}">
              <a16:creationId xmlns="" xmlns:a16="http://schemas.microsoft.com/office/drawing/2014/main" id="{00000000-0008-0000-0000-0000D5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81" name="Text Box 394360">
          <a:extLst>
            <a:ext uri="{FF2B5EF4-FFF2-40B4-BE49-F238E27FC236}">
              <a16:creationId xmlns="" xmlns:a16="http://schemas.microsoft.com/office/drawing/2014/main" id="{00000000-0008-0000-0000-0000D6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82" name="Text Box 394744">
          <a:extLst>
            <a:ext uri="{FF2B5EF4-FFF2-40B4-BE49-F238E27FC236}">
              <a16:creationId xmlns="" xmlns:a16="http://schemas.microsoft.com/office/drawing/2014/main" id="{00000000-0008-0000-0000-0000D7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83" name="Text Box 394360">
          <a:extLst>
            <a:ext uri="{FF2B5EF4-FFF2-40B4-BE49-F238E27FC236}">
              <a16:creationId xmlns="" xmlns:a16="http://schemas.microsoft.com/office/drawing/2014/main" id="{00000000-0008-0000-0000-0000D8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84" name="Text Box 394744">
          <a:extLst>
            <a:ext uri="{FF2B5EF4-FFF2-40B4-BE49-F238E27FC236}">
              <a16:creationId xmlns="" xmlns:a16="http://schemas.microsoft.com/office/drawing/2014/main" id="{00000000-0008-0000-0000-0000D9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85" name="Text Box 394360">
          <a:extLst>
            <a:ext uri="{FF2B5EF4-FFF2-40B4-BE49-F238E27FC236}">
              <a16:creationId xmlns="" xmlns:a16="http://schemas.microsoft.com/office/drawing/2014/main" id="{00000000-0008-0000-0000-0000DA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286" name="Text Box 394744">
          <a:extLst>
            <a:ext uri="{FF2B5EF4-FFF2-40B4-BE49-F238E27FC236}">
              <a16:creationId xmlns="" xmlns:a16="http://schemas.microsoft.com/office/drawing/2014/main" id="{00000000-0008-0000-0000-0000DB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87" name="Text Box 394360">
          <a:extLst>
            <a:ext uri="{FF2B5EF4-FFF2-40B4-BE49-F238E27FC236}">
              <a16:creationId xmlns="" xmlns:a16="http://schemas.microsoft.com/office/drawing/2014/main" id="{00000000-0008-0000-0000-0000DC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88" name="Text Box 394744">
          <a:extLst>
            <a:ext uri="{FF2B5EF4-FFF2-40B4-BE49-F238E27FC236}">
              <a16:creationId xmlns="" xmlns:a16="http://schemas.microsoft.com/office/drawing/2014/main" id="{00000000-0008-0000-0000-0000DD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89" name="Text Box 394360">
          <a:extLst>
            <a:ext uri="{FF2B5EF4-FFF2-40B4-BE49-F238E27FC236}">
              <a16:creationId xmlns="" xmlns:a16="http://schemas.microsoft.com/office/drawing/2014/main" id="{00000000-0008-0000-0000-0000DE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90" name="Text Box 394744">
          <a:extLst>
            <a:ext uri="{FF2B5EF4-FFF2-40B4-BE49-F238E27FC236}">
              <a16:creationId xmlns="" xmlns:a16="http://schemas.microsoft.com/office/drawing/2014/main" id="{00000000-0008-0000-0000-0000DF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91" name="Text Box 394360">
          <a:extLst>
            <a:ext uri="{FF2B5EF4-FFF2-40B4-BE49-F238E27FC236}">
              <a16:creationId xmlns="" xmlns:a16="http://schemas.microsoft.com/office/drawing/2014/main" id="{00000000-0008-0000-0000-0000E0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292" name="Text Box 394744">
          <a:extLst>
            <a:ext uri="{FF2B5EF4-FFF2-40B4-BE49-F238E27FC236}">
              <a16:creationId xmlns="" xmlns:a16="http://schemas.microsoft.com/office/drawing/2014/main" id="{00000000-0008-0000-0000-0000E1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293"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294"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295"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296"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297"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298"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299"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00"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01"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02"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03"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04"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05"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06"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07"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08"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09"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10"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11"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12"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13"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14"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15"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16"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3317"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3318"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3319"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3320"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3321"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0"/>
    <xdr:sp macro="" textlink="">
      <xdr:nvSpPr>
        <xdr:cNvPr id="13322"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428644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23"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24"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25"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26"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27"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28"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29"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30"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31"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32"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33"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34"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35"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36"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37"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38"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39"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40"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41"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42"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43"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44"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45"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46"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47"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48"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49"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50"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51"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52"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53"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54"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55"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56"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57"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58"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59"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60"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61"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62"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63"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64"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65"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66"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67"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68"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69"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70"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71"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72"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73"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74"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75"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76"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77"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78"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79"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80"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81"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82"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83"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84"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85"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86"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87"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2326"/>
    <xdr:sp macro="" textlink="">
      <xdr:nvSpPr>
        <xdr:cNvPr id="13388"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428644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89"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90"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91"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92"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93"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132</xdr:row>
      <xdr:rowOff>1990725</xdr:rowOff>
    </xdr:from>
    <xdr:ext cx="57150" cy="81461"/>
    <xdr:sp macro="" textlink="">
      <xdr:nvSpPr>
        <xdr:cNvPr id="13394"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428644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395" name="Text Box 394744">
          <a:extLst>
            <a:ext uri="{FF2B5EF4-FFF2-40B4-BE49-F238E27FC236}">
              <a16:creationId xmlns="" xmlns:a16="http://schemas.microsoft.com/office/drawing/2014/main" id="{00000000-0008-0000-0000-000048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396" name="Text Box 394360">
          <a:extLst>
            <a:ext uri="{FF2B5EF4-FFF2-40B4-BE49-F238E27FC236}">
              <a16:creationId xmlns="" xmlns:a16="http://schemas.microsoft.com/office/drawing/2014/main" id="{00000000-0008-0000-0000-000049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397" name="Text Box 394744">
          <a:extLst>
            <a:ext uri="{FF2B5EF4-FFF2-40B4-BE49-F238E27FC236}">
              <a16:creationId xmlns="" xmlns:a16="http://schemas.microsoft.com/office/drawing/2014/main" id="{00000000-0008-0000-0000-00004A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398" name="Text Box 394360">
          <a:extLst>
            <a:ext uri="{FF2B5EF4-FFF2-40B4-BE49-F238E27FC236}">
              <a16:creationId xmlns="" xmlns:a16="http://schemas.microsoft.com/office/drawing/2014/main" id="{00000000-0008-0000-0000-00004B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399" name="Text Box 394744">
          <a:extLst>
            <a:ext uri="{FF2B5EF4-FFF2-40B4-BE49-F238E27FC236}">
              <a16:creationId xmlns="" xmlns:a16="http://schemas.microsoft.com/office/drawing/2014/main" id="{00000000-0008-0000-0000-00004C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00" name="Text Box 394360">
          <a:extLst>
            <a:ext uri="{FF2B5EF4-FFF2-40B4-BE49-F238E27FC236}">
              <a16:creationId xmlns="" xmlns:a16="http://schemas.microsoft.com/office/drawing/2014/main" id="{00000000-0008-0000-0000-00004D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01" name="Text Box 394744">
          <a:extLst>
            <a:ext uri="{FF2B5EF4-FFF2-40B4-BE49-F238E27FC236}">
              <a16:creationId xmlns="" xmlns:a16="http://schemas.microsoft.com/office/drawing/2014/main" id="{00000000-0008-0000-0000-00004E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02" name="Text Box 394360">
          <a:extLst>
            <a:ext uri="{FF2B5EF4-FFF2-40B4-BE49-F238E27FC236}">
              <a16:creationId xmlns="" xmlns:a16="http://schemas.microsoft.com/office/drawing/2014/main" id="{00000000-0008-0000-0000-00004F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03" name="Text Box 394744">
          <a:extLst>
            <a:ext uri="{FF2B5EF4-FFF2-40B4-BE49-F238E27FC236}">
              <a16:creationId xmlns="" xmlns:a16="http://schemas.microsoft.com/office/drawing/2014/main" id="{00000000-0008-0000-0000-000050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04" name="Text Box 394360">
          <a:extLst>
            <a:ext uri="{FF2B5EF4-FFF2-40B4-BE49-F238E27FC236}">
              <a16:creationId xmlns="" xmlns:a16="http://schemas.microsoft.com/office/drawing/2014/main" id="{00000000-0008-0000-0000-000051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05" name="Text Box 394744">
          <a:extLst>
            <a:ext uri="{FF2B5EF4-FFF2-40B4-BE49-F238E27FC236}">
              <a16:creationId xmlns="" xmlns:a16="http://schemas.microsoft.com/office/drawing/2014/main" id="{00000000-0008-0000-0000-000052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06" name="Text Box 394360">
          <a:extLst>
            <a:ext uri="{FF2B5EF4-FFF2-40B4-BE49-F238E27FC236}">
              <a16:creationId xmlns="" xmlns:a16="http://schemas.microsoft.com/office/drawing/2014/main" id="{00000000-0008-0000-0000-000053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07" name="Text Box 394744">
          <a:extLst>
            <a:ext uri="{FF2B5EF4-FFF2-40B4-BE49-F238E27FC236}">
              <a16:creationId xmlns="" xmlns:a16="http://schemas.microsoft.com/office/drawing/2014/main" id="{00000000-0008-0000-0000-000054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08" name="Text Box 394360">
          <a:extLst>
            <a:ext uri="{FF2B5EF4-FFF2-40B4-BE49-F238E27FC236}">
              <a16:creationId xmlns="" xmlns:a16="http://schemas.microsoft.com/office/drawing/2014/main" id="{00000000-0008-0000-0000-000055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09" name="Text Box 394744">
          <a:extLst>
            <a:ext uri="{FF2B5EF4-FFF2-40B4-BE49-F238E27FC236}">
              <a16:creationId xmlns="" xmlns:a16="http://schemas.microsoft.com/office/drawing/2014/main" id="{00000000-0008-0000-0000-000056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10" name="Text Box 394360">
          <a:extLst>
            <a:ext uri="{FF2B5EF4-FFF2-40B4-BE49-F238E27FC236}">
              <a16:creationId xmlns="" xmlns:a16="http://schemas.microsoft.com/office/drawing/2014/main" id="{00000000-0008-0000-0000-000057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11" name="Text Box 394744">
          <a:extLst>
            <a:ext uri="{FF2B5EF4-FFF2-40B4-BE49-F238E27FC236}">
              <a16:creationId xmlns="" xmlns:a16="http://schemas.microsoft.com/office/drawing/2014/main" id="{00000000-0008-0000-0000-000058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12" name="Text Box 394360">
          <a:extLst>
            <a:ext uri="{FF2B5EF4-FFF2-40B4-BE49-F238E27FC236}">
              <a16:creationId xmlns="" xmlns:a16="http://schemas.microsoft.com/office/drawing/2014/main" id="{00000000-0008-0000-0000-000059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13" name="Text Box 394744">
          <a:extLst>
            <a:ext uri="{FF2B5EF4-FFF2-40B4-BE49-F238E27FC236}">
              <a16:creationId xmlns="" xmlns:a16="http://schemas.microsoft.com/office/drawing/2014/main" id="{00000000-0008-0000-0000-00005A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14" name="Text Box 394360">
          <a:extLst>
            <a:ext uri="{FF2B5EF4-FFF2-40B4-BE49-F238E27FC236}">
              <a16:creationId xmlns="" xmlns:a16="http://schemas.microsoft.com/office/drawing/2014/main" id="{00000000-0008-0000-0000-00005B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15" name="Text Box 394744">
          <a:extLst>
            <a:ext uri="{FF2B5EF4-FFF2-40B4-BE49-F238E27FC236}">
              <a16:creationId xmlns="" xmlns:a16="http://schemas.microsoft.com/office/drawing/2014/main" id="{00000000-0008-0000-0000-00005C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16" name="Text Box 394360">
          <a:extLst>
            <a:ext uri="{FF2B5EF4-FFF2-40B4-BE49-F238E27FC236}">
              <a16:creationId xmlns="" xmlns:a16="http://schemas.microsoft.com/office/drawing/2014/main" id="{00000000-0008-0000-0000-00005D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17" name="Text Box 394744">
          <a:extLst>
            <a:ext uri="{FF2B5EF4-FFF2-40B4-BE49-F238E27FC236}">
              <a16:creationId xmlns="" xmlns:a16="http://schemas.microsoft.com/office/drawing/2014/main" id="{00000000-0008-0000-0000-00005E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418" name="Text Box 394360">
          <a:extLst>
            <a:ext uri="{FF2B5EF4-FFF2-40B4-BE49-F238E27FC236}">
              <a16:creationId xmlns="" xmlns:a16="http://schemas.microsoft.com/office/drawing/2014/main" id="{00000000-0008-0000-0000-000094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419" name="Text Box 394744">
          <a:extLst>
            <a:ext uri="{FF2B5EF4-FFF2-40B4-BE49-F238E27FC236}">
              <a16:creationId xmlns="" xmlns:a16="http://schemas.microsoft.com/office/drawing/2014/main" id="{00000000-0008-0000-0000-000095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420" name="Text Box 394360">
          <a:extLst>
            <a:ext uri="{FF2B5EF4-FFF2-40B4-BE49-F238E27FC236}">
              <a16:creationId xmlns="" xmlns:a16="http://schemas.microsoft.com/office/drawing/2014/main" id="{00000000-0008-0000-0000-000096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421" name="Text Box 394744">
          <a:extLst>
            <a:ext uri="{FF2B5EF4-FFF2-40B4-BE49-F238E27FC236}">
              <a16:creationId xmlns="" xmlns:a16="http://schemas.microsoft.com/office/drawing/2014/main" id="{00000000-0008-0000-0000-000097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422" name="Text Box 394360">
          <a:extLst>
            <a:ext uri="{FF2B5EF4-FFF2-40B4-BE49-F238E27FC236}">
              <a16:creationId xmlns="" xmlns:a16="http://schemas.microsoft.com/office/drawing/2014/main" id="{00000000-0008-0000-0000-000098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423" name="Text Box 394744">
          <a:extLst>
            <a:ext uri="{FF2B5EF4-FFF2-40B4-BE49-F238E27FC236}">
              <a16:creationId xmlns="" xmlns:a16="http://schemas.microsoft.com/office/drawing/2014/main" id="{00000000-0008-0000-0000-000099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24" name="Text Box 394360">
          <a:extLst>
            <a:ext uri="{FF2B5EF4-FFF2-40B4-BE49-F238E27FC236}">
              <a16:creationId xmlns="" xmlns:a16="http://schemas.microsoft.com/office/drawing/2014/main" id="{00000000-0008-0000-0000-00009A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25" name="Text Box 394744">
          <a:extLst>
            <a:ext uri="{FF2B5EF4-FFF2-40B4-BE49-F238E27FC236}">
              <a16:creationId xmlns="" xmlns:a16="http://schemas.microsoft.com/office/drawing/2014/main" id="{00000000-0008-0000-0000-00009B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26" name="Text Box 394360">
          <a:extLst>
            <a:ext uri="{FF2B5EF4-FFF2-40B4-BE49-F238E27FC236}">
              <a16:creationId xmlns="" xmlns:a16="http://schemas.microsoft.com/office/drawing/2014/main" id="{00000000-0008-0000-0000-00009C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27" name="Text Box 394744">
          <a:extLst>
            <a:ext uri="{FF2B5EF4-FFF2-40B4-BE49-F238E27FC236}">
              <a16:creationId xmlns="" xmlns:a16="http://schemas.microsoft.com/office/drawing/2014/main" id="{00000000-0008-0000-0000-00009D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28" name="Text Box 394360">
          <a:extLst>
            <a:ext uri="{FF2B5EF4-FFF2-40B4-BE49-F238E27FC236}">
              <a16:creationId xmlns="" xmlns:a16="http://schemas.microsoft.com/office/drawing/2014/main" id="{00000000-0008-0000-0000-00009E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29" name="Text Box 394744">
          <a:extLst>
            <a:ext uri="{FF2B5EF4-FFF2-40B4-BE49-F238E27FC236}">
              <a16:creationId xmlns="" xmlns:a16="http://schemas.microsoft.com/office/drawing/2014/main" id="{00000000-0008-0000-0000-00009F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30" name="Text Box 394360">
          <a:extLst>
            <a:ext uri="{FF2B5EF4-FFF2-40B4-BE49-F238E27FC236}">
              <a16:creationId xmlns="" xmlns:a16="http://schemas.microsoft.com/office/drawing/2014/main" id="{00000000-0008-0000-0000-0000A0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31" name="Text Box 394744">
          <a:extLst>
            <a:ext uri="{FF2B5EF4-FFF2-40B4-BE49-F238E27FC236}">
              <a16:creationId xmlns="" xmlns:a16="http://schemas.microsoft.com/office/drawing/2014/main" id="{00000000-0008-0000-0000-0000A1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32" name="Text Box 394360">
          <a:extLst>
            <a:ext uri="{FF2B5EF4-FFF2-40B4-BE49-F238E27FC236}">
              <a16:creationId xmlns="" xmlns:a16="http://schemas.microsoft.com/office/drawing/2014/main" id="{00000000-0008-0000-0000-0000A2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33" name="Text Box 394744">
          <a:extLst>
            <a:ext uri="{FF2B5EF4-FFF2-40B4-BE49-F238E27FC236}">
              <a16:creationId xmlns="" xmlns:a16="http://schemas.microsoft.com/office/drawing/2014/main" id="{00000000-0008-0000-0000-0000A3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34" name="Text Box 394360">
          <a:extLst>
            <a:ext uri="{FF2B5EF4-FFF2-40B4-BE49-F238E27FC236}">
              <a16:creationId xmlns="" xmlns:a16="http://schemas.microsoft.com/office/drawing/2014/main" id="{00000000-0008-0000-0000-0000A4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35" name="Text Box 394744">
          <a:extLst>
            <a:ext uri="{FF2B5EF4-FFF2-40B4-BE49-F238E27FC236}">
              <a16:creationId xmlns="" xmlns:a16="http://schemas.microsoft.com/office/drawing/2014/main" id="{00000000-0008-0000-0000-0000A5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36" name="Text Box 394360">
          <a:extLst>
            <a:ext uri="{FF2B5EF4-FFF2-40B4-BE49-F238E27FC236}">
              <a16:creationId xmlns="" xmlns:a16="http://schemas.microsoft.com/office/drawing/2014/main" id="{00000000-0008-0000-0000-0000A6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37" name="Text Box 394744">
          <a:extLst>
            <a:ext uri="{FF2B5EF4-FFF2-40B4-BE49-F238E27FC236}">
              <a16:creationId xmlns="" xmlns:a16="http://schemas.microsoft.com/office/drawing/2014/main" id="{00000000-0008-0000-0000-0000A7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38" name="Text Box 394360">
          <a:extLst>
            <a:ext uri="{FF2B5EF4-FFF2-40B4-BE49-F238E27FC236}">
              <a16:creationId xmlns="" xmlns:a16="http://schemas.microsoft.com/office/drawing/2014/main" id="{00000000-0008-0000-0000-0000A8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39" name="Text Box 394744">
          <a:extLst>
            <a:ext uri="{FF2B5EF4-FFF2-40B4-BE49-F238E27FC236}">
              <a16:creationId xmlns="" xmlns:a16="http://schemas.microsoft.com/office/drawing/2014/main" id="{00000000-0008-0000-0000-0000A9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40" name="Text Box 394360">
          <a:extLst>
            <a:ext uri="{FF2B5EF4-FFF2-40B4-BE49-F238E27FC236}">
              <a16:creationId xmlns="" xmlns:a16="http://schemas.microsoft.com/office/drawing/2014/main" id="{00000000-0008-0000-0000-0000AA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41" name="Text Box 394744">
          <a:extLst>
            <a:ext uri="{FF2B5EF4-FFF2-40B4-BE49-F238E27FC236}">
              <a16:creationId xmlns="" xmlns:a16="http://schemas.microsoft.com/office/drawing/2014/main" id="{00000000-0008-0000-0000-0000AB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42" name="Text Box 394360">
          <a:extLst>
            <a:ext uri="{FF2B5EF4-FFF2-40B4-BE49-F238E27FC236}">
              <a16:creationId xmlns="" xmlns:a16="http://schemas.microsoft.com/office/drawing/2014/main" id="{00000000-0008-0000-0000-0000AC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43" name="Text Box 394744">
          <a:extLst>
            <a:ext uri="{FF2B5EF4-FFF2-40B4-BE49-F238E27FC236}">
              <a16:creationId xmlns="" xmlns:a16="http://schemas.microsoft.com/office/drawing/2014/main" id="{00000000-0008-0000-0000-0000AD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44" name="Text Box 394360">
          <a:extLst>
            <a:ext uri="{FF2B5EF4-FFF2-40B4-BE49-F238E27FC236}">
              <a16:creationId xmlns="" xmlns:a16="http://schemas.microsoft.com/office/drawing/2014/main" id="{00000000-0008-0000-0000-0000AE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45" name="Text Box 394744">
          <a:extLst>
            <a:ext uri="{FF2B5EF4-FFF2-40B4-BE49-F238E27FC236}">
              <a16:creationId xmlns="" xmlns:a16="http://schemas.microsoft.com/office/drawing/2014/main" id="{00000000-0008-0000-0000-0000AF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46" name="Text Box 394360">
          <a:extLst>
            <a:ext uri="{FF2B5EF4-FFF2-40B4-BE49-F238E27FC236}">
              <a16:creationId xmlns="" xmlns:a16="http://schemas.microsoft.com/office/drawing/2014/main" id="{00000000-0008-0000-0000-0000B0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47" name="Text Box 394744">
          <a:extLst>
            <a:ext uri="{FF2B5EF4-FFF2-40B4-BE49-F238E27FC236}">
              <a16:creationId xmlns="" xmlns:a16="http://schemas.microsoft.com/office/drawing/2014/main" id="{00000000-0008-0000-0000-0000B1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48" name="Text Box 394360">
          <a:extLst>
            <a:ext uri="{FF2B5EF4-FFF2-40B4-BE49-F238E27FC236}">
              <a16:creationId xmlns="" xmlns:a16="http://schemas.microsoft.com/office/drawing/2014/main" id="{00000000-0008-0000-0000-0000B2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49" name="Text Box 394744">
          <a:extLst>
            <a:ext uri="{FF2B5EF4-FFF2-40B4-BE49-F238E27FC236}">
              <a16:creationId xmlns="" xmlns:a16="http://schemas.microsoft.com/office/drawing/2014/main" id="{00000000-0008-0000-0000-0000B3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50" name="Text Box 394360">
          <a:extLst>
            <a:ext uri="{FF2B5EF4-FFF2-40B4-BE49-F238E27FC236}">
              <a16:creationId xmlns="" xmlns:a16="http://schemas.microsoft.com/office/drawing/2014/main" id="{00000000-0008-0000-0000-0000B4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51" name="Text Box 394744">
          <a:extLst>
            <a:ext uri="{FF2B5EF4-FFF2-40B4-BE49-F238E27FC236}">
              <a16:creationId xmlns="" xmlns:a16="http://schemas.microsoft.com/office/drawing/2014/main" id="{00000000-0008-0000-0000-0000B5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52" name="Text Box 394360">
          <a:extLst>
            <a:ext uri="{FF2B5EF4-FFF2-40B4-BE49-F238E27FC236}">
              <a16:creationId xmlns="" xmlns:a16="http://schemas.microsoft.com/office/drawing/2014/main" id="{00000000-0008-0000-0000-0000B6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53" name="Text Box 394744">
          <a:extLst>
            <a:ext uri="{FF2B5EF4-FFF2-40B4-BE49-F238E27FC236}">
              <a16:creationId xmlns="" xmlns:a16="http://schemas.microsoft.com/office/drawing/2014/main" id="{00000000-0008-0000-0000-0000B7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54" name="Text Box 394360">
          <a:extLst>
            <a:ext uri="{FF2B5EF4-FFF2-40B4-BE49-F238E27FC236}">
              <a16:creationId xmlns="" xmlns:a16="http://schemas.microsoft.com/office/drawing/2014/main" id="{00000000-0008-0000-0000-0000B8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55" name="Text Box 394744">
          <a:extLst>
            <a:ext uri="{FF2B5EF4-FFF2-40B4-BE49-F238E27FC236}">
              <a16:creationId xmlns="" xmlns:a16="http://schemas.microsoft.com/office/drawing/2014/main" id="{00000000-0008-0000-0000-0000B9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56" name="Text Box 394360">
          <a:extLst>
            <a:ext uri="{FF2B5EF4-FFF2-40B4-BE49-F238E27FC236}">
              <a16:creationId xmlns="" xmlns:a16="http://schemas.microsoft.com/office/drawing/2014/main" id="{00000000-0008-0000-0000-0000BA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57" name="Text Box 394744">
          <a:extLst>
            <a:ext uri="{FF2B5EF4-FFF2-40B4-BE49-F238E27FC236}">
              <a16:creationId xmlns="" xmlns:a16="http://schemas.microsoft.com/office/drawing/2014/main" id="{00000000-0008-0000-0000-0000BB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58" name="Text Box 394360">
          <a:extLst>
            <a:ext uri="{FF2B5EF4-FFF2-40B4-BE49-F238E27FC236}">
              <a16:creationId xmlns="" xmlns:a16="http://schemas.microsoft.com/office/drawing/2014/main" id="{00000000-0008-0000-0000-0000BC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59" name="Text Box 394744">
          <a:extLst>
            <a:ext uri="{FF2B5EF4-FFF2-40B4-BE49-F238E27FC236}">
              <a16:creationId xmlns="" xmlns:a16="http://schemas.microsoft.com/office/drawing/2014/main" id="{00000000-0008-0000-0000-0000BD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60" name="Text Box 394360">
          <a:extLst>
            <a:ext uri="{FF2B5EF4-FFF2-40B4-BE49-F238E27FC236}">
              <a16:creationId xmlns="" xmlns:a16="http://schemas.microsoft.com/office/drawing/2014/main" id="{00000000-0008-0000-0000-0000BE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61" name="Text Box 394744">
          <a:extLst>
            <a:ext uri="{FF2B5EF4-FFF2-40B4-BE49-F238E27FC236}">
              <a16:creationId xmlns="" xmlns:a16="http://schemas.microsoft.com/office/drawing/2014/main" id="{00000000-0008-0000-0000-0000BF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62" name="Text Box 394360">
          <a:extLst>
            <a:ext uri="{FF2B5EF4-FFF2-40B4-BE49-F238E27FC236}">
              <a16:creationId xmlns="" xmlns:a16="http://schemas.microsoft.com/office/drawing/2014/main" id="{00000000-0008-0000-0000-0000C0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63" name="Text Box 394744">
          <a:extLst>
            <a:ext uri="{FF2B5EF4-FFF2-40B4-BE49-F238E27FC236}">
              <a16:creationId xmlns="" xmlns:a16="http://schemas.microsoft.com/office/drawing/2014/main" id="{00000000-0008-0000-0000-0000C1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64" name="Text Box 394360">
          <a:extLst>
            <a:ext uri="{FF2B5EF4-FFF2-40B4-BE49-F238E27FC236}">
              <a16:creationId xmlns="" xmlns:a16="http://schemas.microsoft.com/office/drawing/2014/main" id="{00000000-0008-0000-0000-0000C2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65" name="Text Box 394744">
          <a:extLst>
            <a:ext uri="{FF2B5EF4-FFF2-40B4-BE49-F238E27FC236}">
              <a16:creationId xmlns="" xmlns:a16="http://schemas.microsoft.com/office/drawing/2014/main" id="{00000000-0008-0000-0000-0000C3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66" name="Text Box 394360">
          <a:extLst>
            <a:ext uri="{FF2B5EF4-FFF2-40B4-BE49-F238E27FC236}">
              <a16:creationId xmlns="" xmlns:a16="http://schemas.microsoft.com/office/drawing/2014/main" id="{00000000-0008-0000-0000-0000C4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67" name="Text Box 394744">
          <a:extLst>
            <a:ext uri="{FF2B5EF4-FFF2-40B4-BE49-F238E27FC236}">
              <a16:creationId xmlns="" xmlns:a16="http://schemas.microsoft.com/office/drawing/2014/main" id="{00000000-0008-0000-0000-0000C5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68" name="Text Box 394360">
          <a:extLst>
            <a:ext uri="{FF2B5EF4-FFF2-40B4-BE49-F238E27FC236}">
              <a16:creationId xmlns="" xmlns:a16="http://schemas.microsoft.com/office/drawing/2014/main" id="{00000000-0008-0000-0000-0000C6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69" name="Text Box 394744">
          <a:extLst>
            <a:ext uri="{FF2B5EF4-FFF2-40B4-BE49-F238E27FC236}">
              <a16:creationId xmlns="" xmlns:a16="http://schemas.microsoft.com/office/drawing/2014/main" id="{00000000-0008-0000-0000-0000C7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70" name="Text Box 394360">
          <a:extLst>
            <a:ext uri="{FF2B5EF4-FFF2-40B4-BE49-F238E27FC236}">
              <a16:creationId xmlns="" xmlns:a16="http://schemas.microsoft.com/office/drawing/2014/main" id="{00000000-0008-0000-0000-0000C8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71" name="Text Box 394744">
          <a:extLst>
            <a:ext uri="{FF2B5EF4-FFF2-40B4-BE49-F238E27FC236}">
              <a16:creationId xmlns="" xmlns:a16="http://schemas.microsoft.com/office/drawing/2014/main" id="{00000000-0008-0000-0000-0000C9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72" name="Text Box 394360">
          <a:extLst>
            <a:ext uri="{FF2B5EF4-FFF2-40B4-BE49-F238E27FC236}">
              <a16:creationId xmlns="" xmlns:a16="http://schemas.microsoft.com/office/drawing/2014/main" id="{00000000-0008-0000-0000-0000CA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73" name="Text Box 394744">
          <a:extLst>
            <a:ext uri="{FF2B5EF4-FFF2-40B4-BE49-F238E27FC236}">
              <a16:creationId xmlns="" xmlns:a16="http://schemas.microsoft.com/office/drawing/2014/main" id="{00000000-0008-0000-0000-0000CB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74" name="Text Box 394360">
          <a:extLst>
            <a:ext uri="{FF2B5EF4-FFF2-40B4-BE49-F238E27FC236}">
              <a16:creationId xmlns="" xmlns:a16="http://schemas.microsoft.com/office/drawing/2014/main" id="{00000000-0008-0000-0000-0000CC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75" name="Text Box 394744">
          <a:extLst>
            <a:ext uri="{FF2B5EF4-FFF2-40B4-BE49-F238E27FC236}">
              <a16:creationId xmlns="" xmlns:a16="http://schemas.microsoft.com/office/drawing/2014/main" id="{00000000-0008-0000-0000-0000CD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76" name="Text Box 394360">
          <a:extLst>
            <a:ext uri="{FF2B5EF4-FFF2-40B4-BE49-F238E27FC236}">
              <a16:creationId xmlns="" xmlns:a16="http://schemas.microsoft.com/office/drawing/2014/main" id="{00000000-0008-0000-0000-0000CE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77" name="Text Box 394744">
          <a:extLst>
            <a:ext uri="{FF2B5EF4-FFF2-40B4-BE49-F238E27FC236}">
              <a16:creationId xmlns="" xmlns:a16="http://schemas.microsoft.com/office/drawing/2014/main" id="{00000000-0008-0000-0000-0000CF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78" name="Text Box 394360">
          <a:extLst>
            <a:ext uri="{FF2B5EF4-FFF2-40B4-BE49-F238E27FC236}">
              <a16:creationId xmlns="" xmlns:a16="http://schemas.microsoft.com/office/drawing/2014/main" id="{00000000-0008-0000-0000-0000D0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79" name="Text Box 394744">
          <a:extLst>
            <a:ext uri="{FF2B5EF4-FFF2-40B4-BE49-F238E27FC236}">
              <a16:creationId xmlns="" xmlns:a16="http://schemas.microsoft.com/office/drawing/2014/main" id="{00000000-0008-0000-0000-0000D1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80" name="Text Box 394360">
          <a:extLst>
            <a:ext uri="{FF2B5EF4-FFF2-40B4-BE49-F238E27FC236}">
              <a16:creationId xmlns="" xmlns:a16="http://schemas.microsoft.com/office/drawing/2014/main" id="{00000000-0008-0000-0000-0000D2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81" name="Text Box 394744">
          <a:extLst>
            <a:ext uri="{FF2B5EF4-FFF2-40B4-BE49-F238E27FC236}">
              <a16:creationId xmlns="" xmlns:a16="http://schemas.microsoft.com/office/drawing/2014/main" id="{00000000-0008-0000-0000-0000D3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82" name="Text Box 394360">
          <a:extLst>
            <a:ext uri="{FF2B5EF4-FFF2-40B4-BE49-F238E27FC236}">
              <a16:creationId xmlns="" xmlns:a16="http://schemas.microsoft.com/office/drawing/2014/main" id="{00000000-0008-0000-0000-0000D4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83" name="Text Box 394744">
          <a:extLst>
            <a:ext uri="{FF2B5EF4-FFF2-40B4-BE49-F238E27FC236}">
              <a16:creationId xmlns="" xmlns:a16="http://schemas.microsoft.com/office/drawing/2014/main" id="{00000000-0008-0000-0000-0000D5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84" name="Text Box 394360">
          <a:extLst>
            <a:ext uri="{FF2B5EF4-FFF2-40B4-BE49-F238E27FC236}">
              <a16:creationId xmlns="" xmlns:a16="http://schemas.microsoft.com/office/drawing/2014/main" id="{00000000-0008-0000-0000-0000D6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85" name="Text Box 394744">
          <a:extLst>
            <a:ext uri="{FF2B5EF4-FFF2-40B4-BE49-F238E27FC236}">
              <a16:creationId xmlns="" xmlns:a16="http://schemas.microsoft.com/office/drawing/2014/main" id="{00000000-0008-0000-0000-0000D7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86" name="Text Box 394360">
          <a:extLst>
            <a:ext uri="{FF2B5EF4-FFF2-40B4-BE49-F238E27FC236}">
              <a16:creationId xmlns="" xmlns:a16="http://schemas.microsoft.com/office/drawing/2014/main" id="{00000000-0008-0000-0000-0000D8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87" name="Text Box 394744">
          <a:extLst>
            <a:ext uri="{FF2B5EF4-FFF2-40B4-BE49-F238E27FC236}">
              <a16:creationId xmlns="" xmlns:a16="http://schemas.microsoft.com/office/drawing/2014/main" id="{00000000-0008-0000-0000-0000D9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88" name="Text Box 394360">
          <a:extLst>
            <a:ext uri="{FF2B5EF4-FFF2-40B4-BE49-F238E27FC236}">
              <a16:creationId xmlns="" xmlns:a16="http://schemas.microsoft.com/office/drawing/2014/main" id="{00000000-0008-0000-0000-0000DA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89" name="Text Box 394744">
          <a:extLst>
            <a:ext uri="{FF2B5EF4-FFF2-40B4-BE49-F238E27FC236}">
              <a16:creationId xmlns="" xmlns:a16="http://schemas.microsoft.com/office/drawing/2014/main" id="{00000000-0008-0000-0000-0000DB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90" name="Text Box 394360">
          <a:extLst>
            <a:ext uri="{FF2B5EF4-FFF2-40B4-BE49-F238E27FC236}">
              <a16:creationId xmlns="" xmlns:a16="http://schemas.microsoft.com/office/drawing/2014/main" id="{00000000-0008-0000-0000-0000DC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91" name="Text Box 394744">
          <a:extLst>
            <a:ext uri="{FF2B5EF4-FFF2-40B4-BE49-F238E27FC236}">
              <a16:creationId xmlns="" xmlns:a16="http://schemas.microsoft.com/office/drawing/2014/main" id="{00000000-0008-0000-0000-0000DD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92" name="Text Box 394360">
          <a:extLst>
            <a:ext uri="{FF2B5EF4-FFF2-40B4-BE49-F238E27FC236}">
              <a16:creationId xmlns="" xmlns:a16="http://schemas.microsoft.com/office/drawing/2014/main" id="{00000000-0008-0000-0000-0000DE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93" name="Text Box 394744">
          <a:extLst>
            <a:ext uri="{FF2B5EF4-FFF2-40B4-BE49-F238E27FC236}">
              <a16:creationId xmlns="" xmlns:a16="http://schemas.microsoft.com/office/drawing/2014/main" id="{00000000-0008-0000-0000-0000DF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94" name="Text Box 394360">
          <a:extLst>
            <a:ext uri="{FF2B5EF4-FFF2-40B4-BE49-F238E27FC236}">
              <a16:creationId xmlns="" xmlns:a16="http://schemas.microsoft.com/office/drawing/2014/main" id="{00000000-0008-0000-0000-0000E0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495" name="Text Box 394744">
          <a:extLst>
            <a:ext uri="{FF2B5EF4-FFF2-40B4-BE49-F238E27FC236}">
              <a16:creationId xmlns="" xmlns:a16="http://schemas.microsoft.com/office/drawing/2014/main" id="{00000000-0008-0000-0000-0000E1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96" name="Text Box 394744">
          <a:extLst>
            <a:ext uri="{FF2B5EF4-FFF2-40B4-BE49-F238E27FC236}">
              <a16:creationId xmlns="" xmlns:a16="http://schemas.microsoft.com/office/drawing/2014/main" id="{00000000-0008-0000-0000-000048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97" name="Text Box 394360">
          <a:extLst>
            <a:ext uri="{FF2B5EF4-FFF2-40B4-BE49-F238E27FC236}">
              <a16:creationId xmlns="" xmlns:a16="http://schemas.microsoft.com/office/drawing/2014/main" id="{00000000-0008-0000-0000-000049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98" name="Text Box 394744">
          <a:extLst>
            <a:ext uri="{FF2B5EF4-FFF2-40B4-BE49-F238E27FC236}">
              <a16:creationId xmlns="" xmlns:a16="http://schemas.microsoft.com/office/drawing/2014/main" id="{00000000-0008-0000-0000-00004A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499" name="Text Box 394360">
          <a:extLst>
            <a:ext uri="{FF2B5EF4-FFF2-40B4-BE49-F238E27FC236}">
              <a16:creationId xmlns="" xmlns:a16="http://schemas.microsoft.com/office/drawing/2014/main" id="{00000000-0008-0000-0000-00004B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00" name="Text Box 394744">
          <a:extLst>
            <a:ext uri="{FF2B5EF4-FFF2-40B4-BE49-F238E27FC236}">
              <a16:creationId xmlns="" xmlns:a16="http://schemas.microsoft.com/office/drawing/2014/main" id="{00000000-0008-0000-0000-00004C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01" name="Text Box 394360">
          <a:extLst>
            <a:ext uri="{FF2B5EF4-FFF2-40B4-BE49-F238E27FC236}">
              <a16:creationId xmlns="" xmlns:a16="http://schemas.microsoft.com/office/drawing/2014/main" id="{00000000-0008-0000-0000-00004D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02" name="Text Box 394744">
          <a:extLst>
            <a:ext uri="{FF2B5EF4-FFF2-40B4-BE49-F238E27FC236}">
              <a16:creationId xmlns="" xmlns:a16="http://schemas.microsoft.com/office/drawing/2014/main" id="{00000000-0008-0000-0000-00004E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03" name="Text Box 394360">
          <a:extLst>
            <a:ext uri="{FF2B5EF4-FFF2-40B4-BE49-F238E27FC236}">
              <a16:creationId xmlns="" xmlns:a16="http://schemas.microsoft.com/office/drawing/2014/main" id="{00000000-0008-0000-0000-00004F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04" name="Text Box 394744">
          <a:extLst>
            <a:ext uri="{FF2B5EF4-FFF2-40B4-BE49-F238E27FC236}">
              <a16:creationId xmlns="" xmlns:a16="http://schemas.microsoft.com/office/drawing/2014/main" id="{00000000-0008-0000-0000-000050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05" name="Text Box 394360">
          <a:extLst>
            <a:ext uri="{FF2B5EF4-FFF2-40B4-BE49-F238E27FC236}">
              <a16:creationId xmlns="" xmlns:a16="http://schemas.microsoft.com/office/drawing/2014/main" id="{00000000-0008-0000-0000-000051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06" name="Text Box 394744">
          <a:extLst>
            <a:ext uri="{FF2B5EF4-FFF2-40B4-BE49-F238E27FC236}">
              <a16:creationId xmlns="" xmlns:a16="http://schemas.microsoft.com/office/drawing/2014/main" id="{00000000-0008-0000-0000-000052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07" name="Text Box 394360">
          <a:extLst>
            <a:ext uri="{FF2B5EF4-FFF2-40B4-BE49-F238E27FC236}">
              <a16:creationId xmlns="" xmlns:a16="http://schemas.microsoft.com/office/drawing/2014/main" id="{00000000-0008-0000-0000-000053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08" name="Text Box 394744">
          <a:extLst>
            <a:ext uri="{FF2B5EF4-FFF2-40B4-BE49-F238E27FC236}">
              <a16:creationId xmlns="" xmlns:a16="http://schemas.microsoft.com/office/drawing/2014/main" id="{00000000-0008-0000-0000-000054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09" name="Text Box 394360">
          <a:extLst>
            <a:ext uri="{FF2B5EF4-FFF2-40B4-BE49-F238E27FC236}">
              <a16:creationId xmlns="" xmlns:a16="http://schemas.microsoft.com/office/drawing/2014/main" id="{00000000-0008-0000-0000-000055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10" name="Text Box 394744">
          <a:extLst>
            <a:ext uri="{FF2B5EF4-FFF2-40B4-BE49-F238E27FC236}">
              <a16:creationId xmlns="" xmlns:a16="http://schemas.microsoft.com/office/drawing/2014/main" id="{00000000-0008-0000-0000-000056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11" name="Text Box 394360">
          <a:extLst>
            <a:ext uri="{FF2B5EF4-FFF2-40B4-BE49-F238E27FC236}">
              <a16:creationId xmlns="" xmlns:a16="http://schemas.microsoft.com/office/drawing/2014/main" id="{00000000-0008-0000-0000-000057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12" name="Text Box 394744">
          <a:extLst>
            <a:ext uri="{FF2B5EF4-FFF2-40B4-BE49-F238E27FC236}">
              <a16:creationId xmlns="" xmlns:a16="http://schemas.microsoft.com/office/drawing/2014/main" id="{00000000-0008-0000-0000-000058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13" name="Text Box 394360">
          <a:extLst>
            <a:ext uri="{FF2B5EF4-FFF2-40B4-BE49-F238E27FC236}">
              <a16:creationId xmlns="" xmlns:a16="http://schemas.microsoft.com/office/drawing/2014/main" id="{00000000-0008-0000-0000-000059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14" name="Text Box 394744">
          <a:extLst>
            <a:ext uri="{FF2B5EF4-FFF2-40B4-BE49-F238E27FC236}">
              <a16:creationId xmlns="" xmlns:a16="http://schemas.microsoft.com/office/drawing/2014/main" id="{00000000-0008-0000-0000-00005A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15" name="Text Box 394360">
          <a:extLst>
            <a:ext uri="{FF2B5EF4-FFF2-40B4-BE49-F238E27FC236}">
              <a16:creationId xmlns="" xmlns:a16="http://schemas.microsoft.com/office/drawing/2014/main" id="{00000000-0008-0000-0000-00005B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16" name="Text Box 394744">
          <a:extLst>
            <a:ext uri="{FF2B5EF4-FFF2-40B4-BE49-F238E27FC236}">
              <a16:creationId xmlns="" xmlns:a16="http://schemas.microsoft.com/office/drawing/2014/main" id="{00000000-0008-0000-0000-00005C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17" name="Text Box 394360">
          <a:extLst>
            <a:ext uri="{FF2B5EF4-FFF2-40B4-BE49-F238E27FC236}">
              <a16:creationId xmlns="" xmlns:a16="http://schemas.microsoft.com/office/drawing/2014/main" id="{00000000-0008-0000-0000-00005D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18" name="Text Box 394744">
          <a:extLst>
            <a:ext uri="{FF2B5EF4-FFF2-40B4-BE49-F238E27FC236}">
              <a16:creationId xmlns="" xmlns:a16="http://schemas.microsoft.com/office/drawing/2014/main" id="{00000000-0008-0000-0000-00005E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19"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20"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21"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22"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23"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24"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25"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26"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27"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28"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29"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30"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31"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32"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33"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34"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35"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36"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37"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38"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39"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40"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41"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42"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543"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544"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545"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546"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547"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548"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49"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50"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51"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52"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53"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54"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55"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56"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57"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58"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59"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60"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61"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62"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63"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64"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65"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66"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67"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68"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69"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70"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71"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72"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73"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74"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75"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76"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77"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78"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79"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80"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81"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82"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83"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84"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85"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86"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87"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88"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89"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90"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91"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92"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93"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94"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95"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596"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97"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98"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599"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00"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01"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02"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03"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04"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05"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06"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07"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08"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09"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10"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11"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12"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13"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14"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15"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16"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17"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18"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19"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20"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621" name="Text Box 394360">
          <a:extLst>
            <a:ext uri="{FF2B5EF4-FFF2-40B4-BE49-F238E27FC236}">
              <a16:creationId xmlns="" xmlns:a16="http://schemas.microsoft.com/office/drawing/2014/main" id="{00000000-0008-0000-0000-000094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622" name="Text Box 394744">
          <a:extLst>
            <a:ext uri="{FF2B5EF4-FFF2-40B4-BE49-F238E27FC236}">
              <a16:creationId xmlns="" xmlns:a16="http://schemas.microsoft.com/office/drawing/2014/main" id="{00000000-0008-0000-0000-000095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623" name="Text Box 394360">
          <a:extLst>
            <a:ext uri="{FF2B5EF4-FFF2-40B4-BE49-F238E27FC236}">
              <a16:creationId xmlns="" xmlns:a16="http://schemas.microsoft.com/office/drawing/2014/main" id="{00000000-0008-0000-0000-000096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624" name="Text Box 394744">
          <a:extLst>
            <a:ext uri="{FF2B5EF4-FFF2-40B4-BE49-F238E27FC236}">
              <a16:creationId xmlns="" xmlns:a16="http://schemas.microsoft.com/office/drawing/2014/main" id="{00000000-0008-0000-0000-000097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625" name="Text Box 394360">
          <a:extLst>
            <a:ext uri="{FF2B5EF4-FFF2-40B4-BE49-F238E27FC236}">
              <a16:creationId xmlns="" xmlns:a16="http://schemas.microsoft.com/office/drawing/2014/main" id="{00000000-0008-0000-0000-000098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626" name="Text Box 394744">
          <a:extLst>
            <a:ext uri="{FF2B5EF4-FFF2-40B4-BE49-F238E27FC236}">
              <a16:creationId xmlns="" xmlns:a16="http://schemas.microsoft.com/office/drawing/2014/main" id="{00000000-0008-0000-0000-000099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27" name="Text Box 394360">
          <a:extLst>
            <a:ext uri="{FF2B5EF4-FFF2-40B4-BE49-F238E27FC236}">
              <a16:creationId xmlns="" xmlns:a16="http://schemas.microsoft.com/office/drawing/2014/main" id="{00000000-0008-0000-0000-00009A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28" name="Text Box 394744">
          <a:extLst>
            <a:ext uri="{FF2B5EF4-FFF2-40B4-BE49-F238E27FC236}">
              <a16:creationId xmlns="" xmlns:a16="http://schemas.microsoft.com/office/drawing/2014/main" id="{00000000-0008-0000-0000-00009B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29" name="Text Box 394360">
          <a:extLst>
            <a:ext uri="{FF2B5EF4-FFF2-40B4-BE49-F238E27FC236}">
              <a16:creationId xmlns="" xmlns:a16="http://schemas.microsoft.com/office/drawing/2014/main" id="{00000000-0008-0000-0000-00009C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30" name="Text Box 394744">
          <a:extLst>
            <a:ext uri="{FF2B5EF4-FFF2-40B4-BE49-F238E27FC236}">
              <a16:creationId xmlns="" xmlns:a16="http://schemas.microsoft.com/office/drawing/2014/main" id="{00000000-0008-0000-0000-00009D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31" name="Text Box 394360">
          <a:extLst>
            <a:ext uri="{FF2B5EF4-FFF2-40B4-BE49-F238E27FC236}">
              <a16:creationId xmlns="" xmlns:a16="http://schemas.microsoft.com/office/drawing/2014/main" id="{00000000-0008-0000-0000-00009E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32" name="Text Box 394744">
          <a:extLst>
            <a:ext uri="{FF2B5EF4-FFF2-40B4-BE49-F238E27FC236}">
              <a16:creationId xmlns="" xmlns:a16="http://schemas.microsoft.com/office/drawing/2014/main" id="{00000000-0008-0000-0000-00009F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33" name="Text Box 394360">
          <a:extLst>
            <a:ext uri="{FF2B5EF4-FFF2-40B4-BE49-F238E27FC236}">
              <a16:creationId xmlns="" xmlns:a16="http://schemas.microsoft.com/office/drawing/2014/main" id="{00000000-0008-0000-0000-0000A0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34" name="Text Box 394744">
          <a:extLst>
            <a:ext uri="{FF2B5EF4-FFF2-40B4-BE49-F238E27FC236}">
              <a16:creationId xmlns="" xmlns:a16="http://schemas.microsoft.com/office/drawing/2014/main" id="{00000000-0008-0000-0000-0000A1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35" name="Text Box 394360">
          <a:extLst>
            <a:ext uri="{FF2B5EF4-FFF2-40B4-BE49-F238E27FC236}">
              <a16:creationId xmlns="" xmlns:a16="http://schemas.microsoft.com/office/drawing/2014/main" id="{00000000-0008-0000-0000-0000A2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36" name="Text Box 394744">
          <a:extLst>
            <a:ext uri="{FF2B5EF4-FFF2-40B4-BE49-F238E27FC236}">
              <a16:creationId xmlns="" xmlns:a16="http://schemas.microsoft.com/office/drawing/2014/main" id="{00000000-0008-0000-0000-0000A3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37" name="Text Box 394360">
          <a:extLst>
            <a:ext uri="{FF2B5EF4-FFF2-40B4-BE49-F238E27FC236}">
              <a16:creationId xmlns="" xmlns:a16="http://schemas.microsoft.com/office/drawing/2014/main" id="{00000000-0008-0000-0000-0000A4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38" name="Text Box 394744">
          <a:extLst>
            <a:ext uri="{FF2B5EF4-FFF2-40B4-BE49-F238E27FC236}">
              <a16:creationId xmlns="" xmlns:a16="http://schemas.microsoft.com/office/drawing/2014/main" id="{00000000-0008-0000-0000-0000A5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39" name="Text Box 394360">
          <a:extLst>
            <a:ext uri="{FF2B5EF4-FFF2-40B4-BE49-F238E27FC236}">
              <a16:creationId xmlns="" xmlns:a16="http://schemas.microsoft.com/office/drawing/2014/main" id="{00000000-0008-0000-0000-0000A6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40" name="Text Box 394744">
          <a:extLst>
            <a:ext uri="{FF2B5EF4-FFF2-40B4-BE49-F238E27FC236}">
              <a16:creationId xmlns="" xmlns:a16="http://schemas.microsoft.com/office/drawing/2014/main" id="{00000000-0008-0000-0000-0000A7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41" name="Text Box 394360">
          <a:extLst>
            <a:ext uri="{FF2B5EF4-FFF2-40B4-BE49-F238E27FC236}">
              <a16:creationId xmlns="" xmlns:a16="http://schemas.microsoft.com/office/drawing/2014/main" id="{00000000-0008-0000-0000-0000A8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42" name="Text Box 394744">
          <a:extLst>
            <a:ext uri="{FF2B5EF4-FFF2-40B4-BE49-F238E27FC236}">
              <a16:creationId xmlns="" xmlns:a16="http://schemas.microsoft.com/office/drawing/2014/main" id="{00000000-0008-0000-0000-0000A9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43" name="Text Box 394360">
          <a:extLst>
            <a:ext uri="{FF2B5EF4-FFF2-40B4-BE49-F238E27FC236}">
              <a16:creationId xmlns="" xmlns:a16="http://schemas.microsoft.com/office/drawing/2014/main" id="{00000000-0008-0000-0000-0000AA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44" name="Text Box 394744">
          <a:extLst>
            <a:ext uri="{FF2B5EF4-FFF2-40B4-BE49-F238E27FC236}">
              <a16:creationId xmlns="" xmlns:a16="http://schemas.microsoft.com/office/drawing/2014/main" id="{00000000-0008-0000-0000-0000AB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45" name="Text Box 394360">
          <a:extLst>
            <a:ext uri="{FF2B5EF4-FFF2-40B4-BE49-F238E27FC236}">
              <a16:creationId xmlns="" xmlns:a16="http://schemas.microsoft.com/office/drawing/2014/main" id="{00000000-0008-0000-0000-0000AC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46" name="Text Box 394744">
          <a:extLst>
            <a:ext uri="{FF2B5EF4-FFF2-40B4-BE49-F238E27FC236}">
              <a16:creationId xmlns="" xmlns:a16="http://schemas.microsoft.com/office/drawing/2014/main" id="{00000000-0008-0000-0000-0000AD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47" name="Text Box 394360">
          <a:extLst>
            <a:ext uri="{FF2B5EF4-FFF2-40B4-BE49-F238E27FC236}">
              <a16:creationId xmlns="" xmlns:a16="http://schemas.microsoft.com/office/drawing/2014/main" id="{00000000-0008-0000-0000-0000AE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48" name="Text Box 394744">
          <a:extLst>
            <a:ext uri="{FF2B5EF4-FFF2-40B4-BE49-F238E27FC236}">
              <a16:creationId xmlns="" xmlns:a16="http://schemas.microsoft.com/office/drawing/2014/main" id="{00000000-0008-0000-0000-0000AF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49" name="Text Box 394360">
          <a:extLst>
            <a:ext uri="{FF2B5EF4-FFF2-40B4-BE49-F238E27FC236}">
              <a16:creationId xmlns="" xmlns:a16="http://schemas.microsoft.com/office/drawing/2014/main" id="{00000000-0008-0000-0000-0000B0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50" name="Text Box 394744">
          <a:extLst>
            <a:ext uri="{FF2B5EF4-FFF2-40B4-BE49-F238E27FC236}">
              <a16:creationId xmlns="" xmlns:a16="http://schemas.microsoft.com/office/drawing/2014/main" id="{00000000-0008-0000-0000-0000B1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51" name="Text Box 394360">
          <a:extLst>
            <a:ext uri="{FF2B5EF4-FFF2-40B4-BE49-F238E27FC236}">
              <a16:creationId xmlns="" xmlns:a16="http://schemas.microsoft.com/office/drawing/2014/main" id="{00000000-0008-0000-0000-0000B2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52" name="Text Box 394744">
          <a:extLst>
            <a:ext uri="{FF2B5EF4-FFF2-40B4-BE49-F238E27FC236}">
              <a16:creationId xmlns="" xmlns:a16="http://schemas.microsoft.com/office/drawing/2014/main" id="{00000000-0008-0000-0000-0000B3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53" name="Text Box 394360">
          <a:extLst>
            <a:ext uri="{FF2B5EF4-FFF2-40B4-BE49-F238E27FC236}">
              <a16:creationId xmlns="" xmlns:a16="http://schemas.microsoft.com/office/drawing/2014/main" id="{00000000-0008-0000-0000-0000B4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54" name="Text Box 394744">
          <a:extLst>
            <a:ext uri="{FF2B5EF4-FFF2-40B4-BE49-F238E27FC236}">
              <a16:creationId xmlns="" xmlns:a16="http://schemas.microsoft.com/office/drawing/2014/main" id="{00000000-0008-0000-0000-0000B5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55" name="Text Box 394360">
          <a:extLst>
            <a:ext uri="{FF2B5EF4-FFF2-40B4-BE49-F238E27FC236}">
              <a16:creationId xmlns="" xmlns:a16="http://schemas.microsoft.com/office/drawing/2014/main" id="{00000000-0008-0000-0000-0000B6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56" name="Text Box 394744">
          <a:extLst>
            <a:ext uri="{FF2B5EF4-FFF2-40B4-BE49-F238E27FC236}">
              <a16:creationId xmlns="" xmlns:a16="http://schemas.microsoft.com/office/drawing/2014/main" id="{00000000-0008-0000-0000-0000B7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57" name="Text Box 394360">
          <a:extLst>
            <a:ext uri="{FF2B5EF4-FFF2-40B4-BE49-F238E27FC236}">
              <a16:creationId xmlns="" xmlns:a16="http://schemas.microsoft.com/office/drawing/2014/main" id="{00000000-0008-0000-0000-0000B8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58" name="Text Box 394744">
          <a:extLst>
            <a:ext uri="{FF2B5EF4-FFF2-40B4-BE49-F238E27FC236}">
              <a16:creationId xmlns="" xmlns:a16="http://schemas.microsoft.com/office/drawing/2014/main" id="{00000000-0008-0000-0000-0000B9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59" name="Text Box 394360">
          <a:extLst>
            <a:ext uri="{FF2B5EF4-FFF2-40B4-BE49-F238E27FC236}">
              <a16:creationId xmlns="" xmlns:a16="http://schemas.microsoft.com/office/drawing/2014/main" id="{00000000-0008-0000-0000-0000BA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60" name="Text Box 394744">
          <a:extLst>
            <a:ext uri="{FF2B5EF4-FFF2-40B4-BE49-F238E27FC236}">
              <a16:creationId xmlns="" xmlns:a16="http://schemas.microsoft.com/office/drawing/2014/main" id="{00000000-0008-0000-0000-0000BB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61" name="Text Box 394360">
          <a:extLst>
            <a:ext uri="{FF2B5EF4-FFF2-40B4-BE49-F238E27FC236}">
              <a16:creationId xmlns="" xmlns:a16="http://schemas.microsoft.com/office/drawing/2014/main" id="{00000000-0008-0000-0000-0000BC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62" name="Text Box 394744">
          <a:extLst>
            <a:ext uri="{FF2B5EF4-FFF2-40B4-BE49-F238E27FC236}">
              <a16:creationId xmlns="" xmlns:a16="http://schemas.microsoft.com/office/drawing/2014/main" id="{00000000-0008-0000-0000-0000BD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63" name="Text Box 394360">
          <a:extLst>
            <a:ext uri="{FF2B5EF4-FFF2-40B4-BE49-F238E27FC236}">
              <a16:creationId xmlns="" xmlns:a16="http://schemas.microsoft.com/office/drawing/2014/main" id="{00000000-0008-0000-0000-0000BE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64" name="Text Box 394744">
          <a:extLst>
            <a:ext uri="{FF2B5EF4-FFF2-40B4-BE49-F238E27FC236}">
              <a16:creationId xmlns="" xmlns:a16="http://schemas.microsoft.com/office/drawing/2014/main" id="{00000000-0008-0000-0000-0000BF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65" name="Text Box 394360">
          <a:extLst>
            <a:ext uri="{FF2B5EF4-FFF2-40B4-BE49-F238E27FC236}">
              <a16:creationId xmlns="" xmlns:a16="http://schemas.microsoft.com/office/drawing/2014/main" id="{00000000-0008-0000-0000-0000C0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66" name="Text Box 394744">
          <a:extLst>
            <a:ext uri="{FF2B5EF4-FFF2-40B4-BE49-F238E27FC236}">
              <a16:creationId xmlns="" xmlns:a16="http://schemas.microsoft.com/office/drawing/2014/main" id="{00000000-0008-0000-0000-0000C1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67" name="Text Box 394360">
          <a:extLst>
            <a:ext uri="{FF2B5EF4-FFF2-40B4-BE49-F238E27FC236}">
              <a16:creationId xmlns="" xmlns:a16="http://schemas.microsoft.com/office/drawing/2014/main" id="{00000000-0008-0000-0000-0000C2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68" name="Text Box 394744">
          <a:extLst>
            <a:ext uri="{FF2B5EF4-FFF2-40B4-BE49-F238E27FC236}">
              <a16:creationId xmlns="" xmlns:a16="http://schemas.microsoft.com/office/drawing/2014/main" id="{00000000-0008-0000-0000-0000C3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69" name="Text Box 394360">
          <a:extLst>
            <a:ext uri="{FF2B5EF4-FFF2-40B4-BE49-F238E27FC236}">
              <a16:creationId xmlns="" xmlns:a16="http://schemas.microsoft.com/office/drawing/2014/main" id="{00000000-0008-0000-0000-0000C4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70" name="Text Box 394744">
          <a:extLst>
            <a:ext uri="{FF2B5EF4-FFF2-40B4-BE49-F238E27FC236}">
              <a16:creationId xmlns="" xmlns:a16="http://schemas.microsoft.com/office/drawing/2014/main" id="{00000000-0008-0000-0000-0000C5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71" name="Text Box 394360">
          <a:extLst>
            <a:ext uri="{FF2B5EF4-FFF2-40B4-BE49-F238E27FC236}">
              <a16:creationId xmlns="" xmlns:a16="http://schemas.microsoft.com/office/drawing/2014/main" id="{00000000-0008-0000-0000-0000C6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72" name="Text Box 394744">
          <a:extLst>
            <a:ext uri="{FF2B5EF4-FFF2-40B4-BE49-F238E27FC236}">
              <a16:creationId xmlns="" xmlns:a16="http://schemas.microsoft.com/office/drawing/2014/main" id="{00000000-0008-0000-0000-0000C7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73" name="Text Box 394360">
          <a:extLst>
            <a:ext uri="{FF2B5EF4-FFF2-40B4-BE49-F238E27FC236}">
              <a16:creationId xmlns="" xmlns:a16="http://schemas.microsoft.com/office/drawing/2014/main" id="{00000000-0008-0000-0000-0000C8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74" name="Text Box 394744">
          <a:extLst>
            <a:ext uri="{FF2B5EF4-FFF2-40B4-BE49-F238E27FC236}">
              <a16:creationId xmlns="" xmlns:a16="http://schemas.microsoft.com/office/drawing/2014/main" id="{00000000-0008-0000-0000-0000C9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75" name="Text Box 394360">
          <a:extLst>
            <a:ext uri="{FF2B5EF4-FFF2-40B4-BE49-F238E27FC236}">
              <a16:creationId xmlns="" xmlns:a16="http://schemas.microsoft.com/office/drawing/2014/main" id="{00000000-0008-0000-0000-0000CA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76" name="Text Box 394744">
          <a:extLst>
            <a:ext uri="{FF2B5EF4-FFF2-40B4-BE49-F238E27FC236}">
              <a16:creationId xmlns="" xmlns:a16="http://schemas.microsoft.com/office/drawing/2014/main" id="{00000000-0008-0000-0000-0000CB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77" name="Text Box 394360">
          <a:extLst>
            <a:ext uri="{FF2B5EF4-FFF2-40B4-BE49-F238E27FC236}">
              <a16:creationId xmlns="" xmlns:a16="http://schemas.microsoft.com/office/drawing/2014/main" id="{00000000-0008-0000-0000-0000CC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78" name="Text Box 394744">
          <a:extLst>
            <a:ext uri="{FF2B5EF4-FFF2-40B4-BE49-F238E27FC236}">
              <a16:creationId xmlns="" xmlns:a16="http://schemas.microsoft.com/office/drawing/2014/main" id="{00000000-0008-0000-0000-0000CD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79" name="Text Box 394360">
          <a:extLst>
            <a:ext uri="{FF2B5EF4-FFF2-40B4-BE49-F238E27FC236}">
              <a16:creationId xmlns="" xmlns:a16="http://schemas.microsoft.com/office/drawing/2014/main" id="{00000000-0008-0000-0000-0000CE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80" name="Text Box 394744">
          <a:extLst>
            <a:ext uri="{FF2B5EF4-FFF2-40B4-BE49-F238E27FC236}">
              <a16:creationId xmlns="" xmlns:a16="http://schemas.microsoft.com/office/drawing/2014/main" id="{00000000-0008-0000-0000-0000CF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81" name="Text Box 394360">
          <a:extLst>
            <a:ext uri="{FF2B5EF4-FFF2-40B4-BE49-F238E27FC236}">
              <a16:creationId xmlns="" xmlns:a16="http://schemas.microsoft.com/office/drawing/2014/main" id="{00000000-0008-0000-0000-0000D0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82" name="Text Box 394744">
          <a:extLst>
            <a:ext uri="{FF2B5EF4-FFF2-40B4-BE49-F238E27FC236}">
              <a16:creationId xmlns="" xmlns:a16="http://schemas.microsoft.com/office/drawing/2014/main" id="{00000000-0008-0000-0000-0000D1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83" name="Text Box 394360">
          <a:extLst>
            <a:ext uri="{FF2B5EF4-FFF2-40B4-BE49-F238E27FC236}">
              <a16:creationId xmlns="" xmlns:a16="http://schemas.microsoft.com/office/drawing/2014/main" id="{00000000-0008-0000-0000-0000D2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84" name="Text Box 394744">
          <a:extLst>
            <a:ext uri="{FF2B5EF4-FFF2-40B4-BE49-F238E27FC236}">
              <a16:creationId xmlns="" xmlns:a16="http://schemas.microsoft.com/office/drawing/2014/main" id="{00000000-0008-0000-0000-0000D3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85" name="Text Box 394360">
          <a:extLst>
            <a:ext uri="{FF2B5EF4-FFF2-40B4-BE49-F238E27FC236}">
              <a16:creationId xmlns="" xmlns:a16="http://schemas.microsoft.com/office/drawing/2014/main" id="{00000000-0008-0000-0000-0000D4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86" name="Text Box 394744">
          <a:extLst>
            <a:ext uri="{FF2B5EF4-FFF2-40B4-BE49-F238E27FC236}">
              <a16:creationId xmlns="" xmlns:a16="http://schemas.microsoft.com/office/drawing/2014/main" id="{00000000-0008-0000-0000-0000D5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87" name="Text Box 394360">
          <a:extLst>
            <a:ext uri="{FF2B5EF4-FFF2-40B4-BE49-F238E27FC236}">
              <a16:creationId xmlns="" xmlns:a16="http://schemas.microsoft.com/office/drawing/2014/main" id="{00000000-0008-0000-0000-0000D6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88" name="Text Box 394744">
          <a:extLst>
            <a:ext uri="{FF2B5EF4-FFF2-40B4-BE49-F238E27FC236}">
              <a16:creationId xmlns="" xmlns:a16="http://schemas.microsoft.com/office/drawing/2014/main" id="{00000000-0008-0000-0000-0000D7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89" name="Text Box 394360">
          <a:extLst>
            <a:ext uri="{FF2B5EF4-FFF2-40B4-BE49-F238E27FC236}">
              <a16:creationId xmlns="" xmlns:a16="http://schemas.microsoft.com/office/drawing/2014/main" id="{00000000-0008-0000-0000-0000D8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90" name="Text Box 394744">
          <a:extLst>
            <a:ext uri="{FF2B5EF4-FFF2-40B4-BE49-F238E27FC236}">
              <a16:creationId xmlns="" xmlns:a16="http://schemas.microsoft.com/office/drawing/2014/main" id="{00000000-0008-0000-0000-0000D9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91" name="Text Box 394360">
          <a:extLst>
            <a:ext uri="{FF2B5EF4-FFF2-40B4-BE49-F238E27FC236}">
              <a16:creationId xmlns="" xmlns:a16="http://schemas.microsoft.com/office/drawing/2014/main" id="{00000000-0008-0000-0000-0000DA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92" name="Text Box 394744">
          <a:extLst>
            <a:ext uri="{FF2B5EF4-FFF2-40B4-BE49-F238E27FC236}">
              <a16:creationId xmlns="" xmlns:a16="http://schemas.microsoft.com/office/drawing/2014/main" id="{00000000-0008-0000-0000-0000DB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93" name="Text Box 394360">
          <a:extLst>
            <a:ext uri="{FF2B5EF4-FFF2-40B4-BE49-F238E27FC236}">
              <a16:creationId xmlns="" xmlns:a16="http://schemas.microsoft.com/office/drawing/2014/main" id="{00000000-0008-0000-0000-0000DC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94" name="Text Box 394744">
          <a:extLst>
            <a:ext uri="{FF2B5EF4-FFF2-40B4-BE49-F238E27FC236}">
              <a16:creationId xmlns="" xmlns:a16="http://schemas.microsoft.com/office/drawing/2014/main" id="{00000000-0008-0000-0000-0000DD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95" name="Text Box 394360">
          <a:extLst>
            <a:ext uri="{FF2B5EF4-FFF2-40B4-BE49-F238E27FC236}">
              <a16:creationId xmlns="" xmlns:a16="http://schemas.microsoft.com/office/drawing/2014/main" id="{00000000-0008-0000-0000-0000DE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96" name="Text Box 394744">
          <a:extLst>
            <a:ext uri="{FF2B5EF4-FFF2-40B4-BE49-F238E27FC236}">
              <a16:creationId xmlns="" xmlns:a16="http://schemas.microsoft.com/office/drawing/2014/main" id="{00000000-0008-0000-0000-0000DF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97" name="Text Box 394360">
          <a:extLst>
            <a:ext uri="{FF2B5EF4-FFF2-40B4-BE49-F238E27FC236}">
              <a16:creationId xmlns="" xmlns:a16="http://schemas.microsoft.com/office/drawing/2014/main" id="{00000000-0008-0000-0000-0000E0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698" name="Text Box 394744">
          <a:extLst>
            <a:ext uri="{FF2B5EF4-FFF2-40B4-BE49-F238E27FC236}">
              <a16:creationId xmlns="" xmlns:a16="http://schemas.microsoft.com/office/drawing/2014/main" id="{00000000-0008-0000-0000-0000E1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699"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00"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01"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02"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03"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04"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05"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06"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07"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08"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09"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10"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11"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12"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13"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14"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15"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16"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17"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18"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19"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20"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21"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22"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723"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724"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725"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726"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727"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0"/>
    <xdr:sp macro="" textlink="">
      <xdr:nvSpPr>
        <xdr:cNvPr id="13728"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42862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29"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30"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31"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32"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33"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34"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35"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36"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37"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38"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39"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40"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41"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42"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43"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44"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45"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46"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47"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48"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49"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50"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51"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52"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53"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54"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55"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56"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57"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58"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59"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60"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61"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62"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63"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64"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65"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66"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67"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68"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69"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70"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71"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72"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73"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74"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75"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76"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77"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78"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79"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80"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81"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82"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83"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84"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85"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86"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87"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88"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89"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90"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91"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92"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93"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794"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95"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96"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97"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98"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799"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800"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801" name="Text Box 394744">
          <a:extLst>
            <a:ext uri="{FF2B5EF4-FFF2-40B4-BE49-F238E27FC236}">
              <a16:creationId xmlns="" xmlns:a16="http://schemas.microsoft.com/office/drawing/2014/main" id="{00000000-0008-0000-0000-000048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802" name="Text Box 394360">
          <a:extLst>
            <a:ext uri="{FF2B5EF4-FFF2-40B4-BE49-F238E27FC236}">
              <a16:creationId xmlns="" xmlns:a16="http://schemas.microsoft.com/office/drawing/2014/main" id="{00000000-0008-0000-0000-000049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803" name="Text Box 394744">
          <a:extLst>
            <a:ext uri="{FF2B5EF4-FFF2-40B4-BE49-F238E27FC236}">
              <a16:creationId xmlns="" xmlns:a16="http://schemas.microsoft.com/office/drawing/2014/main" id="{00000000-0008-0000-0000-00004A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804" name="Text Box 394360">
          <a:extLst>
            <a:ext uri="{FF2B5EF4-FFF2-40B4-BE49-F238E27FC236}">
              <a16:creationId xmlns="" xmlns:a16="http://schemas.microsoft.com/office/drawing/2014/main" id="{00000000-0008-0000-0000-00004B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805" name="Text Box 394744">
          <a:extLst>
            <a:ext uri="{FF2B5EF4-FFF2-40B4-BE49-F238E27FC236}">
              <a16:creationId xmlns="" xmlns:a16="http://schemas.microsoft.com/office/drawing/2014/main" id="{00000000-0008-0000-0000-00004C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806" name="Text Box 394360">
          <a:extLst>
            <a:ext uri="{FF2B5EF4-FFF2-40B4-BE49-F238E27FC236}">
              <a16:creationId xmlns="" xmlns:a16="http://schemas.microsoft.com/office/drawing/2014/main" id="{00000000-0008-0000-0000-00004D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807" name="Text Box 394744">
          <a:extLst>
            <a:ext uri="{FF2B5EF4-FFF2-40B4-BE49-F238E27FC236}">
              <a16:creationId xmlns="" xmlns:a16="http://schemas.microsoft.com/office/drawing/2014/main" id="{00000000-0008-0000-0000-00004E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808" name="Text Box 394360">
          <a:extLst>
            <a:ext uri="{FF2B5EF4-FFF2-40B4-BE49-F238E27FC236}">
              <a16:creationId xmlns="" xmlns:a16="http://schemas.microsoft.com/office/drawing/2014/main" id="{00000000-0008-0000-0000-00004F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809" name="Text Box 394744">
          <a:extLst>
            <a:ext uri="{FF2B5EF4-FFF2-40B4-BE49-F238E27FC236}">
              <a16:creationId xmlns="" xmlns:a16="http://schemas.microsoft.com/office/drawing/2014/main" id="{00000000-0008-0000-0000-000050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810" name="Text Box 394360">
          <a:extLst>
            <a:ext uri="{FF2B5EF4-FFF2-40B4-BE49-F238E27FC236}">
              <a16:creationId xmlns="" xmlns:a16="http://schemas.microsoft.com/office/drawing/2014/main" id="{00000000-0008-0000-0000-000051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811" name="Text Box 394744">
          <a:extLst>
            <a:ext uri="{FF2B5EF4-FFF2-40B4-BE49-F238E27FC236}">
              <a16:creationId xmlns="" xmlns:a16="http://schemas.microsoft.com/office/drawing/2014/main" id="{00000000-0008-0000-0000-000052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812" name="Text Box 394360">
          <a:extLst>
            <a:ext uri="{FF2B5EF4-FFF2-40B4-BE49-F238E27FC236}">
              <a16:creationId xmlns="" xmlns:a16="http://schemas.microsoft.com/office/drawing/2014/main" id="{00000000-0008-0000-0000-000053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813" name="Text Box 394744">
          <a:extLst>
            <a:ext uri="{FF2B5EF4-FFF2-40B4-BE49-F238E27FC236}">
              <a16:creationId xmlns="" xmlns:a16="http://schemas.microsoft.com/office/drawing/2014/main" id="{00000000-0008-0000-0000-000054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814" name="Text Box 394360">
          <a:extLst>
            <a:ext uri="{FF2B5EF4-FFF2-40B4-BE49-F238E27FC236}">
              <a16:creationId xmlns="" xmlns:a16="http://schemas.microsoft.com/office/drawing/2014/main" id="{00000000-0008-0000-0000-000055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815" name="Text Box 394744">
          <a:extLst>
            <a:ext uri="{FF2B5EF4-FFF2-40B4-BE49-F238E27FC236}">
              <a16:creationId xmlns="" xmlns:a16="http://schemas.microsoft.com/office/drawing/2014/main" id="{00000000-0008-0000-0000-000056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816" name="Text Box 394360">
          <a:extLst>
            <a:ext uri="{FF2B5EF4-FFF2-40B4-BE49-F238E27FC236}">
              <a16:creationId xmlns="" xmlns:a16="http://schemas.microsoft.com/office/drawing/2014/main" id="{00000000-0008-0000-0000-000057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2326"/>
    <xdr:sp macro="" textlink="">
      <xdr:nvSpPr>
        <xdr:cNvPr id="13817" name="Text Box 394744">
          <a:extLst>
            <a:ext uri="{FF2B5EF4-FFF2-40B4-BE49-F238E27FC236}">
              <a16:creationId xmlns="" xmlns:a16="http://schemas.microsoft.com/office/drawing/2014/main" id="{00000000-0008-0000-0000-000058080000}"/>
            </a:ext>
          </a:extLst>
        </xdr:cNvPr>
        <xdr:cNvSpPr txBox="1">
          <a:spLocks noChangeArrowheads="1"/>
        </xdr:cNvSpPr>
      </xdr:nvSpPr>
      <xdr:spPr bwMode="auto">
        <a:xfrm>
          <a:off x="922020" y="42862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818" name="Text Box 394360">
          <a:extLst>
            <a:ext uri="{FF2B5EF4-FFF2-40B4-BE49-F238E27FC236}">
              <a16:creationId xmlns="" xmlns:a16="http://schemas.microsoft.com/office/drawing/2014/main" id="{00000000-0008-0000-0000-000059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819" name="Text Box 394744">
          <a:extLst>
            <a:ext uri="{FF2B5EF4-FFF2-40B4-BE49-F238E27FC236}">
              <a16:creationId xmlns="" xmlns:a16="http://schemas.microsoft.com/office/drawing/2014/main" id="{00000000-0008-0000-0000-00005A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820" name="Text Box 394360">
          <a:extLst>
            <a:ext uri="{FF2B5EF4-FFF2-40B4-BE49-F238E27FC236}">
              <a16:creationId xmlns="" xmlns:a16="http://schemas.microsoft.com/office/drawing/2014/main" id="{00000000-0008-0000-0000-00005B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821" name="Text Box 394744">
          <a:extLst>
            <a:ext uri="{FF2B5EF4-FFF2-40B4-BE49-F238E27FC236}">
              <a16:creationId xmlns="" xmlns:a16="http://schemas.microsoft.com/office/drawing/2014/main" id="{00000000-0008-0000-0000-00005C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822" name="Text Box 394360">
          <a:extLst>
            <a:ext uri="{FF2B5EF4-FFF2-40B4-BE49-F238E27FC236}">
              <a16:creationId xmlns="" xmlns:a16="http://schemas.microsoft.com/office/drawing/2014/main" id="{00000000-0008-0000-0000-00005D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0</xdr:rowOff>
    </xdr:from>
    <xdr:ext cx="57150" cy="81461"/>
    <xdr:sp macro="" textlink="">
      <xdr:nvSpPr>
        <xdr:cNvPr id="13823" name="Text Box 394744">
          <a:extLst>
            <a:ext uri="{FF2B5EF4-FFF2-40B4-BE49-F238E27FC236}">
              <a16:creationId xmlns="" xmlns:a16="http://schemas.microsoft.com/office/drawing/2014/main" id="{00000000-0008-0000-0000-00005E080000}"/>
            </a:ext>
          </a:extLst>
        </xdr:cNvPr>
        <xdr:cNvSpPr txBox="1">
          <a:spLocks noChangeArrowheads="1"/>
        </xdr:cNvSpPr>
      </xdr:nvSpPr>
      <xdr:spPr bwMode="auto">
        <a:xfrm>
          <a:off x="922020" y="42862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24"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25"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26"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27"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28"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29"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30"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31"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32"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33"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34"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35"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36"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37"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38"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39"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40"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41"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42"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43"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44"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45"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46"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47"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3848"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3849"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3850"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3851"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3852"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3853"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54"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55"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56"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57"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58"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59"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60"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61"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62"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63"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64"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65"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66"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67"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68"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69"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70"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71"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72"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73"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74"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75"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76"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77"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78"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79"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80"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81"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82"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83"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84"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85"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86"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87"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88"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89"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90"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91"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92"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93"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94"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895"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96"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97"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98"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899"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00"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01"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02"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03"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04"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05"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06"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07"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08"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09"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10"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11"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12"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13"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14"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15"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16"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17"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18"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19"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20"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21"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22"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23"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24"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25"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26"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27"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28"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29"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30"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31"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32"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33"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34"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35"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36"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37"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38"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39"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40"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41"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42"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43"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44"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45"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46"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47"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48"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49"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3950"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3951"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3952"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3953"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3954"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3955"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56"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57"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58"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59"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60"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61"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62"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63"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64"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65"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66"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67"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68"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69"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70"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71"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72"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73"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74"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75"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76"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77"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78"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79"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80"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81"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82"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83"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84"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85"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86"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87"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88"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89"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90"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91"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92"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93"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94"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95"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96"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3997"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98"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3999"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00"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01"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02"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03"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04"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05"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06"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07"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08"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09"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10"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11"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12"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13"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14"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15"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16"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17"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18"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19"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20"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21"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22"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23"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24"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25"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26"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27"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28"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29"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30"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31"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32"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33"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34"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35"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36"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37"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38"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39"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40"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41"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42"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43"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44"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45"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46"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47"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48"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49"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50"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51"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4052"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4053"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4054"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4055"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4056"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4057"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58"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59"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60"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61"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62"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63"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64"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65"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66"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67"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68"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69"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70"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71"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72"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73"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74"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75"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76"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77"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78"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79"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80"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81"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82"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83"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84"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85"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86"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87"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88"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89"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90"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91"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92"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093"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94"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95"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96"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97"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98"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099"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00"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01"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02"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03"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04"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05"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06"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07"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08"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09"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10"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11"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12"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13"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14"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15"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16"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17"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18"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19"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20"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21"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22"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23"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24"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25"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26"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27"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28"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29"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30"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31"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32"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33"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34"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35"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36"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37"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38"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39"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40"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41"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42"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43"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44"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45"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46"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47"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48"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49"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50"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51"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52"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53"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4154"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4155"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4156"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4157"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4158"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0"/>
    <xdr:sp macro="" textlink="">
      <xdr:nvSpPr>
        <xdr:cNvPr id="14159"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4319206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60"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61"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62"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63"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64"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65"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66"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67"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68"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69"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70"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71"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72"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73"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74"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75"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76"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77"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78"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79"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80"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81"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82"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83"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84"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85"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86"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87"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88"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89"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90"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91"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92"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93"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94"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195"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96"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97"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98"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199"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200"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201"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02"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03"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04"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05"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06"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07"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208"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209"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210"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211"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212"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213"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14"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15"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16"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17"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18"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19"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220"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221"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222"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223"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224"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2326"/>
    <xdr:sp macro="" textlink="">
      <xdr:nvSpPr>
        <xdr:cNvPr id="14225"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431920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26"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27"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28"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29"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30"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133</xdr:row>
      <xdr:rowOff>1990725</xdr:rowOff>
    </xdr:from>
    <xdr:ext cx="57150" cy="81461"/>
    <xdr:sp macro="" textlink="">
      <xdr:nvSpPr>
        <xdr:cNvPr id="14231"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431920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0"/>
    <xdr:sp macro="" textlink="">
      <xdr:nvSpPr>
        <xdr:cNvPr id="14232" name="Text Box 394360">
          <a:extLst>
            <a:ext uri="{FF2B5EF4-FFF2-40B4-BE49-F238E27FC236}">
              <a16:creationId xmlns="" xmlns:a16="http://schemas.microsoft.com/office/drawing/2014/main" id="{00000000-0008-0000-0000-0000F6090000}"/>
            </a:ext>
          </a:extLst>
        </xdr:cNvPr>
        <xdr:cNvSpPr txBox="1">
          <a:spLocks noChangeArrowheads="1"/>
        </xdr:cNvSpPr>
      </xdr:nvSpPr>
      <xdr:spPr bwMode="auto">
        <a:xfrm>
          <a:off x="922020" y="56959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0"/>
    <xdr:sp macro="" textlink="">
      <xdr:nvSpPr>
        <xdr:cNvPr id="14233" name="Text Box 394744">
          <a:extLst>
            <a:ext uri="{FF2B5EF4-FFF2-40B4-BE49-F238E27FC236}">
              <a16:creationId xmlns="" xmlns:a16="http://schemas.microsoft.com/office/drawing/2014/main" id="{00000000-0008-0000-0000-0000F7090000}"/>
            </a:ext>
          </a:extLst>
        </xdr:cNvPr>
        <xdr:cNvSpPr txBox="1">
          <a:spLocks noChangeArrowheads="1"/>
        </xdr:cNvSpPr>
      </xdr:nvSpPr>
      <xdr:spPr bwMode="auto">
        <a:xfrm>
          <a:off x="922020" y="56959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0"/>
    <xdr:sp macro="" textlink="">
      <xdr:nvSpPr>
        <xdr:cNvPr id="14234" name="Text Box 394360">
          <a:extLst>
            <a:ext uri="{FF2B5EF4-FFF2-40B4-BE49-F238E27FC236}">
              <a16:creationId xmlns="" xmlns:a16="http://schemas.microsoft.com/office/drawing/2014/main" id="{00000000-0008-0000-0000-0000F8090000}"/>
            </a:ext>
          </a:extLst>
        </xdr:cNvPr>
        <xdr:cNvSpPr txBox="1">
          <a:spLocks noChangeArrowheads="1"/>
        </xdr:cNvSpPr>
      </xdr:nvSpPr>
      <xdr:spPr bwMode="auto">
        <a:xfrm>
          <a:off x="922020" y="56959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0"/>
    <xdr:sp macro="" textlink="">
      <xdr:nvSpPr>
        <xdr:cNvPr id="14235" name="Text Box 394744">
          <a:extLst>
            <a:ext uri="{FF2B5EF4-FFF2-40B4-BE49-F238E27FC236}">
              <a16:creationId xmlns="" xmlns:a16="http://schemas.microsoft.com/office/drawing/2014/main" id="{00000000-0008-0000-0000-0000F9090000}"/>
            </a:ext>
          </a:extLst>
        </xdr:cNvPr>
        <xdr:cNvSpPr txBox="1">
          <a:spLocks noChangeArrowheads="1"/>
        </xdr:cNvSpPr>
      </xdr:nvSpPr>
      <xdr:spPr bwMode="auto">
        <a:xfrm>
          <a:off x="922020" y="56959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0"/>
    <xdr:sp macro="" textlink="">
      <xdr:nvSpPr>
        <xdr:cNvPr id="14236" name="Text Box 394360">
          <a:extLst>
            <a:ext uri="{FF2B5EF4-FFF2-40B4-BE49-F238E27FC236}">
              <a16:creationId xmlns="" xmlns:a16="http://schemas.microsoft.com/office/drawing/2014/main" id="{00000000-0008-0000-0000-0000FA090000}"/>
            </a:ext>
          </a:extLst>
        </xdr:cNvPr>
        <xdr:cNvSpPr txBox="1">
          <a:spLocks noChangeArrowheads="1"/>
        </xdr:cNvSpPr>
      </xdr:nvSpPr>
      <xdr:spPr bwMode="auto">
        <a:xfrm>
          <a:off x="922020" y="56959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0"/>
    <xdr:sp macro="" textlink="">
      <xdr:nvSpPr>
        <xdr:cNvPr id="14237" name="Text Box 394744">
          <a:extLst>
            <a:ext uri="{FF2B5EF4-FFF2-40B4-BE49-F238E27FC236}">
              <a16:creationId xmlns="" xmlns:a16="http://schemas.microsoft.com/office/drawing/2014/main" id="{00000000-0008-0000-0000-0000FB090000}"/>
            </a:ext>
          </a:extLst>
        </xdr:cNvPr>
        <xdr:cNvSpPr txBox="1">
          <a:spLocks noChangeArrowheads="1"/>
        </xdr:cNvSpPr>
      </xdr:nvSpPr>
      <xdr:spPr bwMode="auto">
        <a:xfrm>
          <a:off x="922020" y="56959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38" name="Text Box 394360">
          <a:extLst>
            <a:ext uri="{FF2B5EF4-FFF2-40B4-BE49-F238E27FC236}">
              <a16:creationId xmlns="" xmlns:a16="http://schemas.microsoft.com/office/drawing/2014/main" id="{00000000-0008-0000-0000-0000FC09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39" name="Text Box 394744">
          <a:extLst>
            <a:ext uri="{FF2B5EF4-FFF2-40B4-BE49-F238E27FC236}">
              <a16:creationId xmlns="" xmlns:a16="http://schemas.microsoft.com/office/drawing/2014/main" id="{00000000-0008-0000-0000-0000FD09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40" name="Text Box 394360">
          <a:extLst>
            <a:ext uri="{FF2B5EF4-FFF2-40B4-BE49-F238E27FC236}">
              <a16:creationId xmlns="" xmlns:a16="http://schemas.microsoft.com/office/drawing/2014/main" id="{00000000-0008-0000-0000-0000FE09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41" name="Text Box 394744">
          <a:extLst>
            <a:ext uri="{FF2B5EF4-FFF2-40B4-BE49-F238E27FC236}">
              <a16:creationId xmlns="" xmlns:a16="http://schemas.microsoft.com/office/drawing/2014/main" id="{00000000-0008-0000-0000-0000FF09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42" name="Text Box 394360">
          <a:extLst>
            <a:ext uri="{FF2B5EF4-FFF2-40B4-BE49-F238E27FC236}">
              <a16:creationId xmlns="" xmlns:a16="http://schemas.microsoft.com/office/drawing/2014/main" id="{00000000-0008-0000-0000-000000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43" name="Text Box 394744">
          <a:extLst>
            <a:ext uri="{FF2B5EF4-FFF2-40B4-BE49-F238E27FC236}">
              <a16:creationId xmlns="" xmlns:a16="http://schemas.microsoft.com/office/drawing/2014/main" id="{00000000-0008-0000-0000-000001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44" name="Text Box 394360">
          <a:extLst>
            <a:ext uri="{FF2B5EF4-FFF2-40B4-BE49-F238E27FC236}">
              <a16:creationId xmlns="" xmlns:a16="http://schemas.microsoft.com/office/drawing/2014/main" id="{00000000-0008-0000-0000-000002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45" name="Text Box 394744">
          <a:extLst>
            <a:ext uri="{FF2B5EF4-FFF2-40B4-BE49-F238E27FC236}">
              <a16:creationId xmlns="" xmlns:a16="http://schemas.microsoft.com/office/drawing/2014/main" id="{00000000-0008-0000-0000-000003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46" name="Text Box 394360">
          <a:extLst>
            <a:ext uri="{FF2B5EF4-FFF2-40B4-BE49-F238E27FC236}">
              <a16:creationId xmlns="" xmlns:a16="http://schemas.microsoft.com/office/drawing/2014/main" id="{00000000-0008-0000-0000-000004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47" name="Text Box 394744">
          <a:extLst>
            <a:ext uri="{FF2B5EF4-FFF2-40B4-BE49-F238E27FC236}">
              <a16:creationId xmlns="" xmlns:a16="http://schemas.microsoft.com/office/drawing/2014/main" id="{00000000-0008-0000-0000-000005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48" name="Text Box 394360">
          <a:extLst>
            <a:ext uri="{FF2B5EF4-FFF2-40B4-BE49-F238E27FC236}">
              <a16:creationId xmlns="" xmlns:a16="http://schemas.microsoft.com/office/drawing/2014/main" id="{00000000-0008-0000-0000-000006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49" name="Text Box 394744">
          <a:extLst>
            <a:ext uri="{FF2B5EF4-FFF2-40B4-BE49-F238E27FC236}">
              <a16:creationId xmlns="" xmlns:a16="http://schemas.microsoft.com/office/drawing/2014/main" id="{00000000-0008-0000-0000-000007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50" name="Text Box 394360">
          <a:extLst>
            <a:ext uri="{FF2B5EF4-FFF2-40B4-BE49-F238E27FC236}">
              <a16:creationId xmlns="" xmlns:a16="http://schemas.microsoft.com/office/drawing/2014/main" id="{00000000-0008-0000-0000-000008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51" name="Text Box 394744">
          <a:extLst>
            <a:ext uri="{FF2B5EF4-FFF2-40B4-BE49-F238E27FC236}">
              <a16:creationId xmlns="" xmlns:a16="http://schemas.microsoft.com/office/drawing/2014/main" id="{00000000-0008-0000-0000-000009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52" name="Text Box 394360">
          <a:extLst>
            <a:ext uri="{FF2B5EF4-FFF2-40B4-BE49-F238E27FC236}">
              <a16:creationId xmlns="" xmlns:a16="http://schemas.microsoft.com/office/drawing/2014/main" id="{00000000-0008-0000-0000-00000A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53" name="Text Box 394744">
          <a:extLst>
            <a:ext uri="{FF2B5EF4-FFF2-40B4-BE49-F238E27FC236}">
              <a16:creationId xmlns="" xmlns:a16="http://schemas.microsoft.com/office/drawing/2014/main" id="{00000000-0008-0000-0000-00000B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54" name="Text Box 394360">
          <a:extLst>
            <a:ext uri="{FF2B5EF4-FFF2-40B4-BE49-F238E27FC236}">
              <a16:creationId xmlns="" xmlns:a16="http://schemas.microsoft.com/office/drawing/2014/main" id="{00000000-0008-0000-0000-00000C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55" name="Text Box 394744">
          <a:extLst>
            <a:ext uri="{FF2B5EF4-FFF2-40B4-BE49-F238E27FC236}">
              <a16:creationId xmlns="" xmlns:a16="http://schemas.microsoft.com/office/drawing/2014/main" id="{00000000-0008-0000-0000-00000D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56" name="Text Box 394360">
          <a:extLst>
            <a:ext uri="{FF2B5EF4-FFF2-40B4-BE49-F238E27FC236}">
              <a16:creationId xmlns="" xmlns:a16="http://schemas.microsoft.com/office/drawing/2014/main" id="{00000000-0008-0000-0000-00000E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57" name="Text Box 394744">
          <a:extLst>
            <a:ext uri="{FF2B5EF4-FFF2-40B4-BE49-F238E27FC236}">
              <a16:creationId xmlns="" xmlns:a16="http://schemas.microsoft.com/office/drawing/2014/main" id="{00000000-0008-0000-0000-00000F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58" name="Text Box 394360">
          <a:extLst>
            <a:ext uri="{FF2B5EF4-FFF2-40B4-BE49-F238E27FC236}">
              <a16:creationId xmlns="" xmlns:a16="http://schemas.microsoft.com/office/drawing/2014/main" id="{00000000-0008-0000-0000-000010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59" name="Text Box 394744">
          <a:extLst>
            <a:ext uri="{FF2B5EF4-FFF2-40B4-BE49-F238E27FC236}">
              <a16:creationId xmlns="" xmlns:a16="http://schemas.microsoft.com/office/drawing/2014/main" id="{00000000-0008-0000-0000-000011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60" name="Text Box 394360">
          <a:extLst>
            <a:ext uri="{FF2B5EF4-FFF2-40B4-BE49-F238E27FC236}">
              <a16:creationId xmlns="" xmlns:a16="http://schemas.microsoft.com/office/drawing/2014/main" id="{00000000-0008-0000-0000-000012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61" name="Text Box 394744">
          <a:extLst>
            <a:ext uri="{FF2B5EF4-FFF2-40B4-BE49-F238E27FC236}">
              <a16:creationId xmlns="" xmlns:a16="http://schemas.microsoft.com/office/drawing/2014/main" id="{00000000-0008-0000-0000-000013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62" name="Text Box 394360">
          <a:extLst>
            <a:ext uri="{FF2B5EF4-FFF2-40B4-BE49-F238E27FC236}">
              <a16:creationId xmlns="" xmlns:a16="http://schemas.microsoft.com/office/drawing/2014/main" id="{00000000-0008-0000-0000-000014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63" name="Text Box 394744">
          <a:extLst>
            <a:ext uri="{FF2B5EF4-FFF2-40B4-BE49-F238E27FC236}">
              <a16:creationId xmlns="" xmlns:a16="http://schemas.microsoft.com/office/drawing/2014/main" id="{00000000-0008-0000-0000-000015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64" name="Text Box 394360">
          <a:extLst>
            <a:ext uri="{FF2B5EF4-FFF2-40B4-BE49-F238E27FC236}">
              <a16:creationId xmlns="" xmlns:a16="http://schemas.microsoft.com/office/drawing/2014/main" id="{00000000-0008-0000-0000-000016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65" name="Text Box 394744">
          <a:extLst>
            <a:ext uri="{FF2B5EF4-FFF2-40B4-BE49-F238E27FC236}">
              <a16:creationId xmlns="" xmlns:a16="http://schemas.microsoft.com/office/drawing/2014/main" id="{00000000-0008-0000-0000-000017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66" name="Text Box 394360">
          <a:extLst>
            <a:ext uri="{FF2B5EF4-FFF2-40B4-BE49-F238E27FC236}">
              <a16:creationId xmlns="" xmlns:a16="http://schemas.microsoft.com/office/drawing/2014/main" id="{00000000-0008-0000-0000-000018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67" name="Text Box 394744">
          <a:extLst>
            <a:ext uri="{FF2B5EF4-FFF2-40B4-BE49-F238E27FC236}">
              <a16:creationId xmlns="" xmlns:a16="http://schemas.microsoft.com/office/drawing/2014/main" id="{00000000-0008-0000-0000-000019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68" name="Text Box 394360">
          <a:extLst>
            <a:ext uri="{FF2B5EF4-FFF2-40B4-BE49-F238E27FC236}">
              <a16:creationId xmlns="" xmlns:a16="http://schemas.microsoft.com/office/drawing/2014/main" id="{00000000-0008-0000-0000-00001A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69" name="Text Box 394744">
          <a:extLst>
            <a:ext uri="{FF2B5EF4-FFF2-40B4-BE49-F238E27FC236}">
              <a16:creationId xmlns="" xmlns:a16="http://schemas.microsoft.com/office/drawing/2014/main" id="{00000000-0008-0000-0000-00001B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70" name="Text Box 394360">
          <a:extLst>
            <a:ext uri="{FF2B5EF4-FFF2-40B4-BE49-F238E27FC236}">
              <a16:creationId xmlns="" xmlns:a16="http://schemas.microsoft.com/office/drawing/2014/main" id="{00000000-0008-0000-0000-00001C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71" name="Text Box 394744">
          <a:extLst>
            <a:ext uri="{FF2B5EF4-FFF2-40B4-BE49-F238E27FC236}">
              <a16:creationId xmlns="" xmlns:a16="http://schemas.microsoft.com/office/drawing/2014/main" id="{00000000-0008-0000-0000-00001D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72" name="Text Box 394360">
          <a:extLst>
            <a:ext uri="{FF2B5EF4-FFF2-40B4-BE49-F238E27FC236}">
              <a16:creationId xmlns="" xmlns:a16="http://schemas.microsoft.com/office/drawing/2014/main" id="{00000000-0008-0000-0000-00001E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73" name="Text Box 394744">
          <a:extLst>
            <a:ext uri="{FF2B5EF4-FFF2-40B4-BE49-F238E27FC236}">
              <a16:creationId xmlns="" xmlns:a16="http://schemas.microsoft.com/office/drawing/2014/main" id="{00000000-0008-0000-0000-00001F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74" name="Text Box 394360">
          <a:extLst>
            <a:ext uri="{FF2B5EF4-FFF2-40B4-BE49-F238E27FC236}">
              <a16:creationId xmlns="" xmlns:a16="http://schemas.microsoft.com/office/drawing/2014/main" id="{00000000-0008-0000-0000-000020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75" name="Text Box 394744">
          <a:extLst>
            <a:ext uri="{FF2B5EF4-FFF2-40B4-BE49-F238E27FC236}">
              <a16:creationId xmlns="" xmlns:a16="http://schemas.microsoft.com/office/drawing/2014/main" id="{00000000-0008-0000-0000-000021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76" name="Text Box 394360">
          <a:extLst>
            <a:ext uri="{FF2B5EF4-FFF2-40B4-BE49-F238E27FC236}">
              <a16:creationId xmlns="" xmlns:a16="http://schemas.microsoft.com/office/drawing/2014/main" id="{00000000-0008-0000-0000-000022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77" name="Text Box 394744">
          <a:extLst>
            <a:ext uri="{FF2B5EF4-FFF2-40B4-BE49-F238E27FC236}">
              <a16:creationId xmlns="" xmlns:a16="http://schemas.microsoft.com/office/drawing/2014/main" id="{00000000-0008-0000-0000-000023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78" name="Text Box 394360">
          <a:extLst>
            <a:ext uri="{FF2B5EF4-FFF2-40B4-BE49-F238E27FC236}">
              <a16:creationId xmlns="" xmlns:a16="http://schemas.microsoft.com/office/drawing/2014/main" id="{00000000-0008-0000-0000-000024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79" name="Text Box 394744">
          <a:extLst>
            <a:ext uri="{FF2B5EF4-FFF2-40B4-BE49-F238E27FC236}">
              <a16:creationId xmlns="" xmlns:a16="http://schemas.microsoft.com/office/drawing/2014/main" id="{00000000-0008-0000-0000-000025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80" name="Text Box 394360">
          <a:extLst>
            <a:ext uri="{FF2B5EF4-FFF2-40B4-BE49-F238E27FC236}">
              <a16:creationId xmlns="" xmlns:a16="http://schemas.microsoft.com/office/drawing/2014/main" id="{00000000-0008-0000-0000-000026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81" name="Text Box 394744">
          <a:extLst>
            <a:ext uri="{FF2B5EF4-FFF2-40B4-BE49-F238E27FC236}">
              <a16:creationId xmlns="" xmlns:a16="http://schemas.microsoft.com/office/drawing/2014/main" id="{00000000-0008-0000-0000-000027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82" name="Text Box 394360">
          <a:extLst>
            <a:ext uri="{FF2B5EF4-FFF2-40B4-BE49-F238E27FC236}">
              <a16:creationId xmlns="" xmlns:a16="http://schemas.microsoft.com/office/drawing/2014/main" id="{00000000-0008-0000-0000-000028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83" name="Text Box 394744">
          <a:extLst>
            <a:ext uri="{FF2B5EF4-FFF2-40B4-BE49-F238E27FC236}">
              <a16:creationId xmlns="" xmlns:a16="http://schemas.microsoft.com/office/drawing/2014/main" id="{00000000-0008-0000-0000-000029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84" name="Text Box 394360">
          <a:extLst>
            <a:ext uri="{FF2B5EF4-FFF2-40B4-BE49-F238E27FC236}">
              <a16:creationId xmlns="" xmlns:a16="http://schemas.microsoft.com/office/drawing/2014/main" id="{00000000-0008-0000-0000-00002A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85" name="Text Box 394744">
          <a:extLst>
            <a:ext uri="{FF2B5EF4-FFF2-40B4-BE49-F238E27FC236}">
              <a16:creationId xmlns="" xmlns:a16="http://schemas.microsoft.com/office/drawing/2014/main" id="{00000000-0008-0000-0000-00002B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86" name="Text Box 394360">
          <a:extLst>
            <a:ext uri="{FF2B5EF4-FFF2-40B4-BE49-F238E27FC236}">
              <a16:creationId xmlns="" xmlns:a16="http://schemas.microsoft.com/office/drawing/2014/main" id="{00000000-0008-0000-0000-00002C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87" name="Text Box 394744">
          <a:extLst>
            <a:ext uri="{FF2B5EF4-FFF2-40B4-BE49-F238E27FC236}">
              <a16:creationId xmlns="" xmlns:a16="http://schemas.microsoft.com/office/drawing/2014/main" id="{00000000-0008-0000-0000-00002D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88" name="Text Box 394360">
          <a:extLst>
            <a:ext uri="{FF2B5EF4-FFF2-40B4-BE49-F238E27FC236}">
              <a16:creationId xmlns="" xmlns:a16="http://schemas.microsoft.com/office/drawing/2014/main" id="{00000000-0008-0000-0000-00002E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89" name="Text Box 394744">
          <a:extLst>
            <a:ext uri="{FF2B5EF4-FFF2-40B4-BE49-F238E27FC236}">
              <a16:creationId xmlns="" xmlns:a16="http://schemas.microsoft.com/office/drawing/2014/main" id="{00000000-0008-0000-0000-00002F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90" name="Text Box 394360">
          <a:extLst>
            <a:ext uri="{FF2B5EF4-FFF2-40B4-BE49-F238E27FC236}">
              <a16:creationId xmlns="" xmlns:a16="http://schemas.microsoft.com/office/drawing/2014/main" id="{00000000-0008-0000-0000-000030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91" name="Text Box 394744">
          <a:extLst>
            <a:ext uri="{FF2B5EF4-FFF2-40B4-BE49-F238E27FC236}">
              <a16:creationId xmlns="" xmlns:a16="http://schemas.microsoft.com/office/drawing/2014/main" id="{00000000-0008-0000-0000-000031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92" name="Text Box 394360">
          <a:extLst>
            <a:ext uri="{FF2B5EF4-FFF2-40B4-BE49-F238E27FC236}">
              <a16:creationId xmlns="" xmlns:a16="http://schemas.microsoft.com/office/drawing/2014/main" id="{00000000-0008-0000-0000-000032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93" name="Text Box 394744">
          <a:extLst>
            <a:ext uri="{FF2B5EF4-FFF2-40B4-BE49-F238E27FC236}">
              <a16:creationId xmlns="" xmlns:a16="http://schemas.microsoft.com/office/drawing/2014/main" id="{00000000-0008-0000-0000-000033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94" name="Text Box 394360">
          <a:extLst>
            <a:ext uri="{FF2B5EF4-FFF2-40B4-BE49-F238E27FC236}">
              <a16:creationId xmlns="" xmlns:a16="http://schemas.microsoft.com/office/drawing/2014/main" id="{00000000-0008-0000-0000-000034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95" name="Text Box 394744">
          <a:extLst>
            <a:ext uri="{FF2B5EF4-FFF2-40B4-BE49-F238E27FC236}">
              <a16:creationId xmlns="" xmlns:a16="http://schemas.microsoft.com/office/drawing/2014/main" id="{00000000-0008-0000-0000-000035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96" name="Text Box 394360">
          <a:extLst>
            <a:ext uri="{FF2B5EF4-FFF2-40B4-BE49-F238E27FC236}">
              <a16:creationId xmlns="" xmlns:a16="http://schemas.microsoft.com/office/drawing/2014/main" id="{00000000-0008-0000-0000-000036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297" name="Text Box 394744">
          <a:extLst>
            <a:ext uri="{FF2B5EF4-FFF2-40B4-BE49-F238E27FC236}">
              <a16:creationId xmlns="" xmlns:a16="http://schemas.microsoft.com/office/drawing/2014/main" id="{00000000-0008-0000-0000-000037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98" name="Text Box 394360">
          <a:extLst>
            <a:ext uri="{FF2B5EF4-FFF2-40B4-BE49-F238E27FC236}">
              <a16:creationId xmlns="" xmlns:a16="http://schemas.microsoft.com/office/drawing/2014/main" id="{00000000-0008-0000-0000-000038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299" name="Text Box 394744">
          <a:extLst>
            <a:ext uri="{FF2B5EF4-FFF2-40B4-BE49-F238E27FC236}">
              <a16:creationId xmlns="" xmlns:a16="http://schemas.microsoft.com/office/drawing/2014/main" id="{00000000-0008-0000-0000-000039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00" name="Text Box 394360">
          <a:extLst>
            <a:ext uri="{FF2B5EF4-FFF2-40B4-BE49-F238E27FC236}">
              <a16:creationId xmlns="" xmlns:a16="http://schemas.microsoft.com/office/drawing/2014/main" id="{00000000-0008-0000-0000-00003A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01" name="Text Box 394744">
          <a:extLst>
            <a:ext uri="{FF2B5EF4-FFF2-40B4-BE49-F238E27FC236}">
              <a16:creationId xmlns="" xmlns:a16="http://schemas.microsoft.com/office/drawing/2014/main" id="{00000000-0008-0000-0000-00003B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02" name="Text Box 394360">
          <a:extLst>
            <a:ext uri="{FF2B5EF4-FFF2-40B4-BE49-F238E27FC236}">
              <a16:creationId xmlns="" xmlns:a16="http://schemas.microsoft.com/office/drawing/2014/main" id="{00000000-0008-0000-0000-00003C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03" name="Text Box 394744">
          <a:extLst>
            <a:ext uri="{FF2B5EF4-FFF2-40B4-BE49-F238E27FC236}">
              <a16:creationId xmlns="" xmlns:a16="http://schemas.microsoft.com/office/drawing/2014/main" id="{00000000-0008-0000-0000-00003D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04" name="Text Box 394360">
          <a:extLst>
            <a:ext uri="{FF2B5EF4-FFF2-40B4-BE49-F238E27FC236}">
              <a16:creationId xmlns="" xmlns:a16="http://schemas.microsoft.com/office/drawing/2014/main" id="{00000000-0008-0000-0000-00003E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05" name="Text Box 394744">
          <a:extLst>
            <a:ext uri="{FF2B5EF4-FFF2-40B4-BE49-F238E27FC236}">
              <a16:creationId xmlns="" xmlns:a16="http://schemas.microsoft.com/office/drawing/2014/main" id="{00000000-0008-0000-0000-00003F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06" name="Text Box 394360">
          <a:extLst>
            <a:ext uri="{FF2B5EF4-FFF2-40B4-BE49-F238E27FC236}">
              <a16:creationId xmlns="" xmlns:a16="http://schemas.microsoft.com/office/drawing/2014/main" id="{00000000-0008-0000-0000-000040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07" name="Text Box 394744">
          <a:extLst>
            <a:ext uri="{FF2B5EF4-FFF2-40B4-BE49-F238E27FC236}">
              <a16:creationId xmlns="" xmlns:a16="http://schemas.microsoft.com/office/drawing/2014/main" id="{00000000-0008-0000-0000-000041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08" name="Text Box 394360">
          <a:extLst>
            <a:ext uri="{FF2B5EF4-FFF2-40B4-BE49-F238E27FC236}">
              <a16:creationId xmlns="" xmlns:a16="http://schemas.microsoft.com/office/drawing/2014/main" id="{00000000-0008-0000-0000-000042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09" name="Text Box 394744">
          <a:extLst>
            <a:ext uri="{FF2B5EF4-FFF2-40B4-BE49-F238E27FC236}">
              <a16:creationId xmlns="" xmlns:a16="http://schemas.microsoft.com/office/drawing/2014/main" id="{00000000-0008-0000-0000-000043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10" name="Text Box 394744">
          <a:extLst>
            <a:ext uri="{FF2B5EF4-FFF2-40B4-BE49-F238E27FC236}">
              <a16:creationId xmlns="" xmlns:a16="http://schemas.microsoft.com/office/drawing/2014/main" id="{00000000-0008-0000-0000-0000AA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11" name="Text Box 394360">
          <a:extLst>
            <a:ext uri="{FF2B5EF4-FFF2-40B4-BE49-F238E27FC236}">
              <a16:creationId xmlns="" xmlns:a16="http://schemas.microsoft.com/office/drawing/2014/main" id="{00000000-0008-0000-0000-0000AB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12" name="Text Box 394744">
          <a:extLst>
            <a:ext uri="{FF2B5EF4-FFF2-40B4-BE49-F238E27FC236}">
              <a16:creationId xmlns="" xmlns:a16="http://schemas.microsoft.com/office/drawing/2014/main" id="{00000000-0008-0000-0000-0000AC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13" name="Text Box 394360">
          <a:extLst>
            <a:ext uri="{FF2B5EF4-FFF2-40B4-BE49-F238E27FC236}">
              <a16:creationId xmlns="" xmlns:a16="http://schemas.microsoft.com/office/drawing/2014/main" id="{00000000-0008-0000-0000-0000AD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14" name="Text Box 394744">
          <a:extLst>
            <a:ext uri="{FF2B5EF4-FFF2-40B4-BE49-F238E27FC236}">
              <a16:creationId xmlns="" xmlns:a16="http://schemas.microsoft.com/office/drawing/2014/main" id="{00000000-0008-0000-0000-0000AE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15" name="Text Box 394360">
          <a:extLst>
            <a:ext uri="{FF2B5EF4-FFF2-40B4-BE49-F238E27FC236}">
              <a16:creationId xmlns="" xmlns:a16="http://schemas.microsoft.com/office/drawing/2014/main" id="{00000000-0008-0000-0000-0000AF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16" name="Text Box 394744">
          <a:extLst>
            <a:ext uri="{FF2B5EF4-FFF2-40B4-BE49-F238E27FC236}">
              <a16:creationId xmlns="" xmlns:a16="http://schemas.microsoft.com/office/drawing/2014/main" id="{00000000-0008-0000-0000-0000B0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17" name="Text Box 394360">
          <a:extLst>
            <a:ext uri="{FF2B5EF4-FFF2-40B4-BE49-F238E27FC236}">
              <a16:creationId xmlns="" xmlns:a16="http://schemas.microsoft.com/office/drawing/2014/main" id="{00000000-0008-0000-0000-0000B1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18" name="Text Box 394744">
          <a:extLst>
            <a:ext uri="{FF2B5EF4-FFF2-40B4-BE49-F238E27FC236}">
              <a16:creationId xmlns="" xmlns:a16="http://schemas.microsoft.com/office/drawing/2014/main" id="{00000000-0008-0000-0000-0000B2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19" name="Text Box 394360">
          <a:extLst>
            <a:ext uri="{FF2B5EF4-FFF2-40B4-BE49-F238E27FC236}">
              <a16:creationId xmlns="" xmlns:a16="http://schemas.microsoft.com/office/drawing/2014/main" id="{00000000-0008-0000-0000-0000B3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20" name="Text Box 394744">
          <a:extLst>
            <a:ext uri="{FF2B5EF4-FFF2-40B4-BE49-F238E27FC236}">
              <a16:creationId xmlns="" xmlns:a16="http://schemas.microsoft.com/office/drawing/2014/main" id="{00000000-0008-0000-0000-0000B4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21" name="Text Box 394360">
          <a:extLst>
            <a:ext uri="{FF2B5EF4-FFF2-40B4-BE49-F238E27FC236}">
              <a16:creationId xmlns="" xmlns:a16="http://schemas.microsoft.com/office/drawing/2014/main" id="{00000000-0008-0000-0000-0000B5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22" name="Text Box 394744">
          <a:extLst>
            <a:ext uri="{FF2B5EF4-FFF2-40B4-BE49-F238E27FC236}">
              <a16:creationId xmlns="" xmlns:a16="http://schemas.microsoft.com/office/drawing/2014/main" id="{00000000-0008-0000-0000-0000B6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23" name="Text Box 394360">
          <a:extLst>
            <a:ext uri="{FF2B5EF4-FFF2-40B4-BE49-F238E27FC236}">
              <a16:creationId xmlns="" xmlns:a16="http://schemas.microsoft.com/office/drawing/2014/main" id="{00000000-0008-0000-0000-0000B7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24" name="Text Box 394744">
          <a:extLst>
            <a:ext uri="{FF2B5EF4-FFF2-40B4-BE49-F238E27FC236}">
              <a16:creationId xmlns="" xmlns:a16="http://schemas.microsoft.com/office/drawing/2014/main" id="{00000000-0008-0000-0000-0000B8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25" name="Text Box 394360">
          <a:extLst>
            <a:ext uri="{FF2B5EF4-FFF2-40B4-BE49-F238E27FC236}">
              <a16:creationId xmlns="" xmlns:a16="http://schemas.microsoft.com/office/drawing/2014/main" id="{00000000-0008-0000-0000-0000B9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26" name="Text Box 394744">
          <a:extLst>
            <a:ext uri="{FF2B5EF4-FFF2-40B4-BE49-F238E27FC236}">
              <a16:creationId xmlns="" xmlns:a16="http://schemas.microsoft.com/office/drawing/2014/main" id="{00000000-0008-0000-0000-0000BA0A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27" name="Text Box 394360">
          <a:extLst>
            <a:ext uri="{FF2B5EF4-FFF2-40B4-BE49-F238E27FC236}">
              <a16:creationId xmlns="" xmlns:a16="http://schemas.microsoft.com/office/drawing/2014/main" id="{00000000-0008-0000-0000-0000BB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28" name="Text Box 394744">
          <a:extLst>
            <a:ext uri="{FF2B5EF4-FFF2-40B4-BE49-F238E27FC236}">
              <a16:creationId xmlns="" xmlns:a16="http://schemas.microsoft.com/office/drawing/2014/main" id="{00000000-0008-0000-0000-0000BC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29" name="Text Box 394360">
          <a:extLst>
            <a:ext uri="{FF2B5EF4-FFF2-40B4-BE49-F238E27FC236}">
              <a16:creationId xmlns="" xmlns:a16="http://schemas.microsoft.com/office/drawing/2014/main" id="{00000000-0008-0000-0000-0000BD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30" name="Text Box 394744">
          <a:extLst>
            <a:ext uri="{FF2B5EF4-FFF2-40B4-BE49-F238E27FC236}">
              <a16:creationId xmlns="" xmlns:a16="http://schemas.microsoft.com/office/drawing/2014/main" id="{00000000-0008-0000-0000-0000BE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31" name="Text Box 394360">
          <a:extLst>
            <a:ext uri="{FF2B5EF4-FFF2-40B4-BE49-F238E27FC236}">
              <a16:creationId xmlns="" xmlns:a16="http://schemas.microsoft.com/office/drawing/2014/main" id="{00000000-0008-0000-0000-0000BF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32" name="Text Box 394744">
          <a:extLst>
            <a:ext uri="{FF2B5EF4-FFF2-40B4-BE49-F238E27FC236}">
              <a16:creationId xmlns="" xmlns:a16="http://schemas.microsoft.com/office/drawing/2014/main" id="{00000000-0008-0000-0000-0000C00A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0"/>
    <xdr:sp macro="" textlink="">
      <xdr:nvSpPr>
        <xdr:cNvPr id="14333" name="Text Box 394360">
          <a:extLst>
            <a:ext uri="{FF2B5EF4-FFF2-40B4-BE49-F238E27FC236}">
              <a16:creationId xmlns="" xmlns:a16="http://schemas.microsoft.com/office/drawing/2014/main" id="{00000000-0008-0000-0000-000032050000}"/>
            </a:ext>
          </a:extLst>
        </xdr:cNvPr>
        <xdr:cNvSpPr txBox="1">
          <a:spLocks noChangeArrowheads="1"/>
        </xdr:cNvSpPr>
      </xdr:nvSpPr>
      <xdr:spPr bwMode="auto">
        <a:xfrm>
          <a:off x="922020" y="56959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0"/>
    <xdr:sp macro="" textlink="">
      <xdr:nvSpPr>
        <xdr:cNvPr id="14334" name="Text Box 394744">
          <a:extLst>
            <a:ext uri="{FF2B5EF4-FFF2-40B4-BE49-F238E27FC236}">
              <a16:creationId xmlns="" xmlns:a16="http://schemas.microsoft.com/office/drawing/2014/main" id="{00000000-0008-0000-0000-000033050000}"/>
            </a:ext>
          </a:extLst>
        </xdr:cNvPr>
        <xdr:cNvSpPr txBox="1">
          <a:spLocks noChangeArrowheads="1"/>
        </xdr:cNvSpPr>
      </xdr:nvSpPr>
      <xdr:spPr bwMode="auto">
        <a:xfrm>
          <a:off x="922020" y="56959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0"/>
    <xdr:sp macro="" textlink="">
      <xdr:nvSpPr>
        <xdr:cNvPr id="14335" name="Text Box 394360">
          <a:extLst>
            <a:ext uri="{FF2B5EF4-FFF2-40B4-BE49-F238E27FC236}">
              <a16:creationId xmlns="" xmlns:a16="http://schemas.microsoft.com/office/drawing/2014/main" id="{00000000-0008-0000-0000-000034050000}"/>
            </a:ext>
          </a:extLst>
        </xdr:cNvPr>
        <xdr:cNvSpPr txBox="1">
          <a:spLocks noChangeArrowheads="1"/>
        </xdr:cNvSpPr>
      </xdr:nvSpPr>
      <xdr:spPr bwMode="auto">
        <a:xfrm>
          <a:off x="922020" y="56959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0"/>
    <xdr:sp macro="" textlink="">
      <xdr:nvSpPr>
        <xdr:cNvPr id="14336" name="Text Box 394744">
          <a:extLst>
            <a:ext uri="{FF2B5EF4-FFF2-40B4-BE49-F238E27FC236}">
              <a16:creationId xmlns="" xmlns:a16="http://schemas.microsoft.com/office/drawing/2014/main" id="{00000000-0008-0000-0000-000035050000}"/>
            </a:ext>
          </a:extLst>
        </xdr:cNvPr>
        <xdr:cNvSpPr txBox="1">
          <a:spLocks noChangeArrowheads="1"/>
        </xdr:cNvSpPr>
      </xdr:nvSpPr>
      <xdr:spPr bwMode="auto">
        <a:xfrm>
          <a:off x="922020" y="56959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0"/>
    <xdr:sp macro="" textlink="">
      <xdr:nvSpPr>
        <xdr:cNvPr id="14337" name="Text Box 394360">
          <a:extLst>
            <a:ext uri="{FF2B5EF4-FFF2-40B4-BE49-F238E27FC236}">
              <a16:creationId xmlns="" xmlns:a16="http://schemas.microsoft.com/office/drawing/2014/main" id="{00000000-0008-0000-0000-000036050000}"/>
            </a:ext>
          </a:extLst>
        </xdr:cNvPr>
        <xdr:cNvSpPr txBox="1">
          <a:spLocks noChangeArrowheads="1"/>
        </xdr:cNvSpPr>
      </xdr:nvSpPr>
      <xdr:spPr bwMode="auto">
        <a:xfrm>
          <a:off x="922020" y="56959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0"/>
    <xdr:sp macro="" textlink="">
      <xdr:nvSpPr>
        <xdr:cNvPr id="14338" name="Text Box 394744">
          <a:extLst>
            <a:ext uri="{FF2B5EF4-FFF2-40B4-BE49-F238E27FC236}">
              <a16:creationId xmlns="" xmlns:a16="http://schemas.microsoft.com/office/drawing/2014/main" id="{00000000-0008-0000-0000-000037050000}"/>
            </a:ext>
          </a:extLst>
        </xdr:cNvPr>
        <xdr:cNvSpPr txBox="1">
          <a:spLocks noChangeArrowheads="1"/>
        </xdr:cNvSpPr>
      </xdr:nvSpPr>
      <xdr:spPr bwMode="auto">
        <a:xfrm>
          <a:off x="922020" y="569595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39" name="Text Box 394360">
          <a:extLst>
            <a:ext uri="{FF2B5EF4-FFF2-40B4-BE49-F238E27FC236}">
              <a16:creationId xmlns="" xmlns:a16="http://schemas.microsoft.com/office/drawing/2014/main" id="{00000000-0008-0000-0000-000038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40" name="Text Box 394744">
          <a:extLst>
            <a:ext uri="{FF2B5EF4-FFF2-40B4-BE49-F238E27FC236}">
              <a16:creationId xmlns="" xmlns:a16="http://schemas.microsoft.com/office/drawing/2014/main" id="{00000000-0008-0000-0000-000039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41" name="Text Box 394360">
          <a:extLst>
            <a:ext uri="{FF2B5EF4-FFF2-40B4-BE49-F238E27FC236}">
              <a16:creationId xmlns="" xmlns:a16="http://schemas.microsoft.com/office/drawing/2014/main" id="{00000000-0008-0000-0000-00003A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42" name="Text Box 394744">
          <a:extLst>
            <a:ext uri="{FF2B5EF4-FFF2-40B4-BE49-F238E27FC236}">
              <a16:creationId xmlns="" xmlns:a16="http://schemas.microsoft.com/office/drawing/2014/main" id="{00000000-0008-0000-0000-00003B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43" name="Text Box 394360">
          <a:extLst>
            <a:ext uri="{FF2B5EF4-FFF2-40B4-BE49-F238E27FC236}">
              <a16:creationId xmlns="" xmlns:a16="http://schemas.microsoft.com/office/drawing/2014/main" id="{00000000-0008-0000-0000-00003C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44" name="Text Box 394744">
          <a:extLst>
            <a:ext uri="{FF2B5EF4-FFF2-40B4-BE49-F238E27FC236}">
              <a16:creationId xmlns="" xmlns:a16="http://schemas.microsoft.com/office/drawing/2014/main" id="{00000000-0008-0000-0000-00003D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45" name="Text Box 394360">
          <a:extLst>
            <a:ext uri="{FF2B5EF4-FFF2-40B4-BE49-F238E27FC236}">
              <a16:creationId xmlns="" xmlns:a16="http://schemas.microsoft.com/office/drawing/2014/main" id="{00000000-0008-0000-0000-00003E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46" name="Text Box 394744">
          <a:extLst>
            <a:ext uri="{FF2B5EF4-FFF2-40B4-BE49-F238E27FC236}">
              <a16:creationId xmlns="" xmlns:a16="http://schemas.microsoft.com/office/drawing/2014/main" id="{00000000-0008-0000-0000-00003F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47" name="Text Box 394360">
          <a:extLst>
            <a:ext uri="{FF2B5EF4-FFF2-40B4-BE49-F238E27FC236}">
              <a16:creationId xmlns="" xmlns:a16="http://schemas.microsoft.com/office/drawing/2014/main" id="{00000000-0008-0000-0000-000040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48" name="Text Box 394744">
          <a:extLst>
            <a:ext uri="{FF2B5EF4-FFF2-40B4-BE49-F238E27FC236}">
              <a16:creationId xmlns="" xmlns:a16="http://schemas.microsoft.com/office/drawing/2014/main" id="{00000000-0008-0000-0000-000041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49" name="Text Box 394360">
          <a:extLst>
            <a:ext uri="{FF2B5EF4-FFF2-40B4-BE49-F238E27FC236}">
              <a16:creationId xmlns="" xmlns:a16="http://schemas.microsoft.com/office/drawing/2014/main" id="{00000000-0008-0000-0000-000042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50" name="Text Box 394744">
          <a:extLst>
            <a:ext uri="{FF2B5EF4-FFF2-40B4-BE49-F238E27FC236}">
              <a16:creationId xmlns="" xmlns:a16="http://schemas.microsoft.com/office/drawing/2014/main" id="{00000000-0008-0000-0000-000043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51" name="Text Box 394360">
          <a:extLst>
            <a:ext uri="{FF2B5EF4-FFF2-40B4-BE49-F238E27FC236}">
              <a16:creationId xmlns="" xmlns:a16="http://schemas.microsoft.com/office/drawing/2014/main" id="{00000000-0008-0000-0000-000044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52" name="Text Box 394744">
          <a:extLst>
            <a:ext uri="{FF2B5EF4-FFF2-40B4-BE49-F238E27FC236}">
              <a16:creationId xmlns="" xmlns:a16="http://schemas.microsoft.com/office/drawing/2014/main" id="{00000000-0008-0000-0000-000045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53" name="Text Box 394360">
          <a:extLst>
            <a:ext uri="{FF2B5EF4-FFF2-40B4-BE49-F238E27FC236}">
              <a16:creationId xmlns="" xmlns:a16="http://schemas.microsoft.com/office/drawing/2014/main" id="{00000000-0008-0000-0000-000046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54" name="Text Box 394744">
          <a:extLst>
            <a:ext uri="{FF2B5EF4-FFF2-40B4-BE49-F238E27FC236}">
              <a16:creationId xmlns="" xmlns:a16="http://schemas.microsoft.com/office/drawing/2014/main" id="{00000000-0008-0000-0000-000047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55" name="Text Box 394360">
          <a:extLst>
            <a:ext uri="{FF2B5EF4-FFF2-40B4-BE49-F238E27FC236}">
              <a16:creationId xmlns="" xmlns:a16="http://schemas.microsoft.com/office/drawing/2014/main" id="{00000000-0008-0000-0000-000048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56" name="Text Box 394744">
          <a:extLst>
            <a:ext uri="{FF2B5EF4-FFF2-40B4-BE49-F238E27FC236}">
              <a16:creationId xmlns="" xmlns:a16="http://schemas.microsoft.com/office/drawing/2014/main" id="{00000000-0008-0000-0000-000049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57" name="Text Box 394360">
          <a:extLst>
            <a:ext uri="{FF2B5EF4-FFF2-40B4-BE49-F238E27FC236}">
              <a16:creationId xmlns="" xmlns:a16="http://schemas.microsoft.com/office/drawing/2014/main" id="{00000000-0008-0000-0000-00004A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58" name="Text Box 394744">
          <a:extLst>
            <a:ext uri="{FF2B5EF4-FFF2-40B4-BE49-F238E27FC236}">
              <a16:creationId xmlns="" xmlns:a16="http://schemas.microsoft.com/office/drawing/2014/main" id="{00000000-0008-0000-0000-00004B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59" name="Text Box 394360">
          <a:extLst>
            <a:ext uri="{FF2B5EF4-FFF2-40B4-BE49-F238E27FC236}">
              <a16:creationId xmlns="" xmlns:a16="http://schemas.microsoft.com/office/drawing/2014/main" id="{00000000-0008-0000-0000-00004C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60" name="Text Box 394744">
          <a:extLst>
            <a:ext uri="{FF2B5EF4-FFF2-40B4-BE49-F238E27FC236}">
              <a16:creationId xmlns="" xmlns:a16="http://schemas.microsoft.com/office/drawing/2014/main" id="{00000000-0008-0000-0000-00004D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61" name="Text Box 394360">
          <a:extLst>
            <a:ext uri="{FF2B5EF4-FFF2-40B4-BE49-F238E27FC236}">
              <a16:creationId xmlns="" xmlns:a16="http://schemas.microsoft.com/office/drawing/2014/main" id="{00000000-0008-0000-0000-00004E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62" name="Text Box 394744">
          <a:extLst>
            <a:ext uri="{FF2B5EF4-FFF2-40B4-BE49-F238E27FC236}">
              <a16:creationId xmlns="" xmlns:a16="http://schemas.microsoft.com/office/drawing/2014/main" id="{00000000-0008-0000-0000-00004F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63" name="Text Box 394360">
          <a:extLst>
            <a:ext uri="{FF2B5EF4-FFF2-40B4-BE49-F238E27FC236}">
              <a16:creationId xmlns="" xmlns:a16="http://schemas.microsoft.com/office/drawing/2014/main" id="{00000000-0008-0000-0000-000050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64" name="Text Box 394744">
          <a:extLst>
            <a:ext uri="{FF2B5EF4-FFF2-40B4-BE49-F238E27FC236}">
              <a16:creationId xmlns="" xmlns:a16="http://schemas.microsoft.com/office/drawing/2014/main" id="{00000000-0008-0000-0000-000051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65" name="Text Box 394360">
          <a:extLst>
            <a:ext uri="{FF2B5EF4-FFF2-40B4-BE49-F238E27FC236}">
              <a16:creationId xmlns="" xmlns:a16="http://schemas.microsoft.com/office/drawing/2014/main" id="{00000000-0008-0000-0000-000052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66" name="Text Box 394744">
          <a:extLst>
            <a:ext uri="{FF2B5EF4-FFF2-40B4-BE49-F238E27FC236}">
              <a16:creationId xmlns="" xmlns:a16="http://schemas.microsoft.com/office/drawing/2014/main" id="{00000000-0008-0000-0000-000053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67" name="Text Box 394360">
          <a:extLst>
            <a:ext uri="{FF2B5EF4-FFF2-40B4-BE49-F238E27FC236}">
              <a16:creationId xmlns="" xmlns:a16="http://schemas.microsoft.com/office/drawing/2014/main" id="{00000000-0008-0000-0000-000054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68" name="Text Box 394744">
          <a:extLst>
            <a:ext uri="{FF2B5EF4-FFF2-40B4-BE49-F238E27FC236}">
              <a16:creationId xmlns="" xmlns:a16="http://schemas.microsoft.com/office/drawing/2014/main" id="{00000000-0008-0000-0000-000055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69" name="Text Box 394360">
          <a:extLst>
            <a:ext uri="{FF2B5EF4-FFF2-40B4-BE49-F238E27FC236}">
              <a16:creationId xmlns="" xmlns:a16="http://schemas.microsoft.com/office/drawing/2014/main" id="{00000000-0008-0000-0000-000056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70" name="Text Box 394744">
          <a:extLst>
            <a:ext uri="{FF2B5EF4-FFF2-40B4-BE49-F238E27FC236}">
              <a16:creationId xmlns="" xmlns:a16="http://schemas.microsoft.com/office/drawing/2014/main" id="{00000000-0008-0000-0000-000057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71" name="Text Box 394360">
          <a:extLst>
            <a:ext uri="{FF2B5EF4-FFF2-40B4-BE49-F238E27FC236}">
              <a16:creationId xmlns="" xmlns:a16="http://schemas.microsoft.com/office/drawing/2014/main" id="{00000000-0008-0000-0000-000058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72" name="Text Box 394744">
          <a:extLst>
            <a:ext uri="{FF2B5EF4-FFF2-40B4-BE49-F238E27FC236}">
              <a16:creationId xmlns="" xmlns:a16="http://schemas.microsoft.com/office/drawing/2014/main" id="{00000000-0008-0000-0000-000059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73" name="Text Box 394360">
          <a:extLst>
            <a:ext uri="{FF2B5EF4-FFF2-40B4-BE49-F238E27FC236}">
              <a16:creationId xmlns="" xmlns:a16="http://schemas.microsoft.com/office/drawing/2014/main" id="{00000000-0008-0000-0000-00005A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74" name="Text Box 394744">
          <a:extLst>
            <a:ext uri="{FF2B5EF4-FFF2-40B4-BE49-F238E27FC236}">
              <a16:creationId xmlns="" xmlns:a16="http://schemas.microsoft.com/office/drawing/2014/main" id="{00000000-0008-0000-0000-00005B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75" name="Text Box 394360">
          <a:extLst>
            <a:ext uri="{FF2B5EF4-FFF2-40B4-BE49-F238E27FC236}">
              <a16:creationId xmlns="" xmlns:a16="http://schemas.microsoft.com/office/drawing/2014/main" id="{00000000-0008-0000-0000-00005C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76" name="Text Box 394744">
          <a:extLst>
            <a:ext uri="{FF2B5EF4-FFF2-40B4-BE49-F238E27FC236}">
              <a16:creationId xmlns="" xmlns:a16="http://schemas.microsoft.com/office/drawing/2014/main" id="{00000000-0008-0000-0000-00005D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77" name="Text Box 394360">
          <a:extLst>
            <a:ext uri="{FF2B5EF4-FFF2-40B4-BE49-F238E27FC236}">
              <a16:creationId xmlns="" xmlns:a16="http://schemas.microsoft.com/office/drawing/2014/main" id="{00000000-0008-0000-0000-00005E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78" name="Text Box 394744">
          <a:extLst>
            <a:ext uri="{FF2B5EF4-FFF2-40B4-BE49-F238E27FC236}">
              <a16:creationId xmlns="" xmlns:a16="http://schemas.microsoft.com/office/drawing/2014/main" id="{00000000-0008-0000-0000-00005F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79" name="Text Box 394360">
          <a:extLst>
            <a:ext uri="{FF2B5EF4-FFF2-40B4-BE49-F238E27FC236}">
              <a16:creationId xmlns="" xmlns:a16="http://schemas.microsoft.com/office/drawing/2014/main" id="{00000000-0008-0000-0000-000060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80" name="Text Box 394744">
          <a:extLst>
            <a:ext uri="{FF2B5EF4-FFF2-40B4-BE49-F238E27FC236}">
              <a16:creationId xmlns="" xmlns:a16="http://schemas.microsoft.com/office/drawing/2014/main" id="{00000000-0008-0000-0000-000061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81" name="Text Box 394360">
          <a:extLst>
            <a:ext uri="{FF2B5EF4-FFF2-40B4-BE49-F238E27FC236}">
              <a16:creationId xmlns="" xmlns:a16="http://schemas.microsoft.com/office/drawing/2014/main" id="{00000000-0008-0000-0000-000062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82" name="Text Box 394744">
          <a:extLst>
            <a:ext uri="{FF2B5EF4-FFF2-40B4-BE49-F238E27FC236}">
              <a16:creationId xmlns="" xmlns:a16="http://schemas.microsoft.com/office/drawing/2014/main" id="{00000000-0008-0000-0000-000063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83" name="Text Box 394360">
          <a:extLst>
            <a:ext uri="{FF2B5EF4-FFF2-40B4-BE49-F238E27FC236}">
              <a16:creationId xmlns="" xmlns:a16="http://schemas.microsoft.com/office/drawing/2014/main" id="{00000000-0008-0000-0000-000064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84" name="Text Box 394744">
          <a:extLst>
            <a:ext uri="{FF2B5EF4-FFF2-40B4-BE49-F238E27FC236}">
              <a16:creationId xmlns="" xmlns:a16="http://schemas.microsoft.com/office/drawing/2014/main" id="{00000000-0008-0000-0000-000065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85" name="Text Box 394360">
          <a:extLst>
            <a:ext uri="{FF2B5EF4-FFF2-40B4-BE49-F238E27FC236}">
              <a16:creationId xmlns="" xmlns:a16="http://schemas.microsoft.com/office/drawing/2014/main" id="{00000000-0008-0000-0000-000066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86" name="Text Box 394744">
          <a:extLst>
            <a:ext uri="{FF2B5EF4-FFF2-40B4-BE49-F238E27FC236}">
              <a16:creationId xmlns="" xmlns:a16="http://schemas.microsoft.com/office/drawing/2014/main" id="{00000000-0008-0000-0000-000067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87" name="Text Box 394360">
          <a:extLst>
            <a:ext uri="{FF2B5EF4-FFF2-40B4-BE49-F238E27FC236}">
              <a16:creationId xmlns="" xmlns:a16="http://schemas.microsoft.com/office/drawing/2014/main" id="{00000000-0008-0000-0000-000068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88" name="Text Box 394744">
          <a:extLst>
            <a:ext uri="{FF2B5EF4-FFF2-40B4-BE49-F238E27FC236}">
              <a16:creationId xmlns="" xmlns:a16="http://schemas.microsoft.com/office/drawing/2014/main" id="{00000000-0008-0000-0000-000069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89" name="Text Box 394360">
          <a:extLst>
            <a:ext uri="{FF2B5EF4-FFF2-40B4-BE49-F238E27FC236}">
              <a16:creationId xmlns="" xmlns:a16="http://schemas.microsoft.com/office/drawing/2014/main" id="{00000000-0008-0000-0000-00006A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90" name="Text Box 394744">
          <a:extLst>
            <a:ext uri="{FF2B5EF4-FFF2-40B4-BE49-F238E27FC236}">
              <a16:creationId xmlns="" xmlns:a16="http://schemas.microsoft.com/office/drawing/2014/main" id="{00000000-0008-0000-0000-00006B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91" name="Text Box 394360">
          <a:extLst>
            <a:ext uri="{FF2B5EF4-FFF2-40B4-BE49-F238E27FC236}">
              <a16:creationId xmlns="" xmlns:a16="http://schemas.microsoft.com/office/drawing/2014/main" id="{00000000-0008-0000-0000-00006C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92" name="Text Box 394744">
          <a:extLst>
            <a:ext uri="{FF2B5EF4-FFF2-40B4-BE49-F238E27FC236}">
              <a16:creationId xmlns="" xmlns:a16="http://schemas.microsoft.com/office/drawing/2014/main" id="{00000000-0008-0000-0000-00006D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93" name="Text Box 394360">
          <a:extLst>
            <a:ext uri="{FF2B5EF4-FFF2-40B4-BE49-F238E27FC236}">
              <a16:creationId xmlns="" xmlns:a16="http://schemas.microsoft.com/office/drawing/2014/main" id="{00000000-0008-0000-0000-00006E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94" name="Text Box 394744">
          <a:extLst>
            <a:ext uri="{FF2B5EF4-FFF2-40B4-BE49-F238E27FC236}">
              <a16:creationId xmlns="" xmlns:a16="http://schemas.microsoft.com/office/drawing/2014/main" id="{00000000-0008-0000-0000-00006F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95" name="Text Box 394360">
          <a:extLst>
            <a:ext uri="{FF2B5EF4-FFF2-40B4-BE49-F238E27FC236}">
              <a16:creationId xmlns="" xmlns:a16="http://schemas.microsoft.com/office/drawing/2014/main" id="{00000000-0008-0000-0000-000070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96" name="Text Box 394744">
          <a:extLst>
            <a:ext uri="{FF2B5EF4-FFF2-40B4-BE49-F238E27FC236}">
              <a16:creationId xmlns="" xmlns:a16="http://schemas.microsoft.com/office/drawing/2014/main" id="{00000000-0008-0000-0000-000071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97" name="Text Box 394360">
          <a:extLst>
            <a:ext uri="{FF2B5EF4-FFF2-40B4-BE49-F238E27FC236}">
              <a16:creationId xmlns="" xmlns:a16="http://schemas.microsoft.com/office/drawing/2014/main" id="{00000000-0008-0000-0000-000072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398" name="Text Box 394744">
          <a:extLst>
            <a:ext uri="{FF2B5EF4-FFF2-40B4-BE49-F238E27FC236}">
              <a16:creationId xmlns="" xmlns:a16="http://schemas.microsoft.com/office/drawing/2014/main" id="{00000000-0008-0000-0000-000073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399" name="Text Box 394360">
          <a:extLst>
            <a:ext uri="{FF2B5EF4-FFF2-40B4-BE49-F238E27FC236}">
              <a16:creationId xmlns="" xmlns:a16="http://schemas.microsoft.com/office/drawing/2014/main" id="{00000000-0008-0000-0000-000074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400" name="Text Box 394744">
          <a:extLst>
            <a:ext uri="{FF2B5EF4-FFF2-40B4-BE49-F238E27FC236}">
              <a16:creationId xmlns="" xmlns:a16="http://schemas.microsoft.com/office/drawing/2014/main" id="{00000000-0008-0000-0000-000075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401" name="Text Box 394360">
          <a:extLst>
            <a:ext uri="{FF2B5EF4-FFF2-40B4-BE49-F238E27FC236}">
              <a16:creationId xmlns="" xmlns:a16="http://schemas.microsoft.com/office/drawing/2014/main" id="{00000000-0008-0000-0000-000076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402" name="Text Box 394744">
          <a:extLst>
            <a:ext uri="{FF2B5EF4-FFF2-40B4-BE49-F238E27FC236}">
              <a16:creationId xmlns="" xmlns:a16="http://schemas.microsoft.com/office/drawing/2014/main" id="{00000000-0008-0000-0000-000077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403" name="Text Box 394360">
          <a:extLst>
            <a:ext uri="{FF2B5EF4-FFF2-40B4-BE49-F238E27FC236}">
              <a16:creationId xmlns="" xmlns:a16="http://schemas.microsoft.com/office/drawing/2014/main" id="{00000000-0008-0000-0000-000078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404" name="Text Box 394744">
          <a:extLst>
            <a:ext uri="{FF2B5EF4-FFF2-40B4-BE49-F238E27FC236}">
              <a16:creationId xmlns="" xmlns:a16="http://schemas.microsoft.com/office/drawing/2014/main" id="{00000000-0008-0000-0000-000079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05" name="Text Box 394360">
          <a:extLst>
            <a:ext uri="{FF2B5EF4-FFF2-40B4-BE49-F238E27FC236}">
              <a16:creationId xmlns="" xmlns:a16="http://schemas.microsoft.com/office/drawing/2014/main" id="{00000000-0008-0000-0000-00007A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06" name="Text Box 394744">
          <a:extLst>
            <a:ext uri="{FF2B5EF4-FFF2-40B4-BE49-F238E27FC236}">
              <a16:creationId xmlns="" xmlns:a16="http://schemas.microsoft.com/office/drawing/2014/main" id="{00000000-0008-0000-0000-00007B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07" name="Text Box 394360">
          <a:extLst>
            <a:ext uri="{FF2B5EF4-FFF2-40B4-BE49-F238E27FC236}">
              <a16:creationId xmlns="" xmlns:a16="http://schemas.microsoft.com/office/drawing/2014/main" id="{00000000-0008-0000-0000-00007C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08" name="Text Box 394744">
          <a:extLst>
            <a:ext uri="{FF2B5EF4-FFF2-40B4-BE49-F238E27FC236}">
              <a16:creationId xmlns="" xmlns:a16="http://schemas.microsoft.com/office/drawing/2014/main" id="{00000000-0008-0000-0000-00007D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09" name="Text Box 394360">
          <a:extLst>
            <a:ext uri="{FF2B5EF4-FFF2-40B4-BE49-F238E27FC236}">
              <a16:creationId xmlns="" xmlns:a16="http://schemas.microsoft.com/office/drawing/2014/main" id="{00000000-0008-0000-0000-00007E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10" name="Text Box 394744">
          <a:extLst>
            <a:ext uri="{FF2B5EF4-FFF2-40B4-BE49-F238E27FC236}">
              <a16:creationId xmlns="" xmlns:a16="http://schemas.microsoft.com/office/drawing/2014/main" id="{00000000-0008-0000-0000-00007F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411" name="Text Box 394744">
          <a:extLst>
            <a:ext uri="{FF2B5EF4-FFF2-40B4-BE49-F238E27FC236}">
              <a16:creationId xmlns="" xmlns:a16="http://schemas.microsoft.com/office/drawing/2014/main" id="{00000000-0008-0000-0000-0000E6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412" name="Text Box 394360">
          <a:extLst>
            <a:ext uri="{FF2B5EF4-FFF2-40B4-BE49-F238E27FC236}">
              <a16:creationId xmlns="" xmlns:a16="http://schemas.microsoft.com/office/drawing/2014/main" id="{00000000-0008-0000-0000-0000E7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413" name="Text Box 394744">
          <a:extLst>
            <a:ext uri="{FF2B5EF4-FFF2-40B4-BE49-F238E27FC236}">
              <a16:creationId xmlns="" xmlns:a16="http://schemas.microsoft.com/office/drawing/2014/main" id="{00000000-0008-0000-0000-0000E8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414" name="Text Box 394360">
          <a:extLst>
            <a:ext uri="{FF2B5EF4-FFF2-40B4-BE49-F238E27FC236}">
              <a16:creationId xmlns="" xmlns:a16="http://schemas.microsoft.com/office/drawing/2014/main" id="{00000000-0008-0000-0000-0000E9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415" name="Text Box 394744">
          <a:extLst>
            <a:ext uri="{FF2B5EF4-FFF2-40B4-BE49-F238E27FC236}">
              <a16:creationId xmlns="" xmlns:a16="http://schemas.microsoft.com/office/drawing/2014/main" id="{00000000-0008-0000-0000-0000EA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16" name="Text Box 394360">
          <a:extLst>
            <a:ext uri="{FF2B5EF4-FFF2-40B4-BE49-F238E27FC236}">
              <a16:creationId xmlns="" xmlns:a16="http://schemas.microsoft.com/office/drawing/2014/main" id="{00000000-0008-0000-0000-0000EB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17" name="Text Box 394744">
          <a:extLst>
            <a:ext uri="{FF2B5EF4-FFF2-40B4-BE49-F238E27FC236}">
              <a16:creationId xmlns="" xmlns:a16="http://schemas.microsoft.com/office/drawing/2014/main" id="{00000000-0008-0000-0000-0000EC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18" name="Text Box 394360">
          <a:extLst>
            <a:ext uri="{FF2B5EF4-FFF2-40B4-BE49-F238E27FC236}">
              <a16:creationId xmlns="" xmlns:a16="http://schemas.microsoft.com/office/drawing/2014/main" id="{00000000-0008-0000-0000-0000ED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19" name="Text Box 394744">
          <a:extLst>
            <a:ext uri="{FF2B5EF4-FFF2-40B4-BE49-F238E27FC236}">
              <a16:creationId xmlns="" xmlns:a16="http://schemas.microsoft.com/office/drawing/2014/main" id="{00000000-0008-0000-0000-0000EE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20" name="Text Box 394360">
          <a:extLst>
            <a:ext uri="{FF2B5EF4-FFF2-40B4-BE49-F238E27FC236}">
              <a16:creationId xmlns="" xmlns:a16="http://schemas.microsoft.com/office/drawing/2014/main" id="{00000000-0008-0000-0000-0000EF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21" name="Text Box 394744">
          <a:extLst>
            <a:ext uri="{FF2B5EF4-FFF2-40B4-BE49-F238E27FC236}">
              <a16:creationId xmlns="" xmlns:a16="http://schemas.microsoft.com/office/drawing/2014/main" id="{00000000-0008-0000-0000-0000F0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422" name="Text Box 394360">
          <a:extLst>
            <a:ext uri="{FF2B5EF4-FFF2-40B4-BE49-F238E27FC236}">
              <a16:creationId xmlns="" xmlns:a16="http://schemas.microsoft.com/office/drawing/2014/main" id="{00000000-0008-0000-0000-0000F1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423" name="Text Box 394744">
          <a:extLst>
            <a:ext uri="{FF2B5EF4-FFF2-40B4-BE49-F238E27FC236}">
              <a16:creationId xmlns="" xmlns:a16="http://schemas.microsoft.com/office/drawing/2014/main" id="{00000000-0008-0000-0000-0000F2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424" name="Text Box 394360">
          <a:extLst>
            <a:ext uri="{FF2B5EF4-FFF2-40B4-BE49-F238E27FC236}">
              <a16:creationId xmlns="" xmlns:a16="http://schemas.microsoft.com/office/drawing/2014/main" id="{00000000-0008-0000-0000-0000F3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425" name="Text Box 394744">
          <a:extLst>
            <a:ext uri="{FF2B5EF4-FFF2-40B4-BE49-F238E27FC236}">
              <a16:creationId xmlns="" xmlns:a16="http://schemas.microsoft.com/office/drawing/2014/main" id="{00000000-0008-0000-0000-0000F4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426" name="Text Box 394360">
          <a:extLst>
            <a:ext uri="{FF2B5EF4-FFF2-40B4-BE49-F238E27FC236}">
              <a16:creationId xmlns="" xmlns:a16="http://schemas.microsoft.com/office/drawing/2014/main" id="{00000000-0008-0000-0000-0000F5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2326"/>
    <xdr:sp macro="" textlink="">
      <xdr:nvSpPr>
        <xdr:cNvPr id="14427" name="Text Box 394744">
          <a:extLst>
            <a:ext uri="{FF2B5EF4-FFF2-40B4-BE49-F238E27FC236}">
              <a16:creationId xmlns="" xmlns:a16="http://schemas.microsoft.com/office/drawing/2014/main" id="{00000000-0008-0000-0000-0000F6050000}"/>
            </a:ext>
          </a:extLst>
        </xdr:cNvPr>
        <xdr:cNvSpPr txBox="1">
          <a:spLocks noChangeArrowheads="1"/>
        </xdr:cNvSpPr>
      </xdr:nvSpPr>
      <xdr:spPr bwMode="auto">
        <a:xfrm>
          <a:off x="922020" y="569595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28" name="Text Box 394360">
          <a:extLst>
            <a:ext uri="{FF2B5EF4-FFF2-40B4-BE49-F238E27FC236}">
              <a16:creationId xmlns="" xmlns:a16="http://schemas.microsoft.com/office/drawing/2014/main" id="{00000000-0008-0000-0000-0000F7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29" name="Text Box 394744">
          <a:extLst>
            <a:ext uri="{FF2B5EF4-FFF2-40B4-BE49-F238E27FC236}">
              <a16:creationId xmlns="" xmlns:a16="http://schemas.microsoft.com/office/drawing/2014/main" id="{00000000-0008-0000-0000-0000F8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30" name="Text Box 394360">
          <a:extLst>
            <a:ext uri="{FF2B5EF4-FFF2-40B4-BE49-F238E27FC236}">
              <a16:creationId xmlns="" xmlns:a16="http://schemas.microsoft.com/office/drawing/2014/main" id="{00000000-0008-0000-0000-0000F9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31" name="Text Box 394744">
          <a:extLst>
            <a:ext uri="{FF2B5EF4-FFF2-40B4-BE49-F238E27FC236}">
              <a16:creationId xmlns="" xmlns:a16="http://schemas.microsoft.com/office/drawing/2014/main" id="{00000000-0008-0000-0000-0000FA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32" name="Text Box 394360">
          <a:extLst>
            <a:ext uri="{FF2B5EF4-FFF2-40B4-BE49-F238E27FC236}">
              <a16:creationId xmlns="" xmlns:a16="http://schemas.microsoft.com/office/drawing/2014/main" id="{00000000-0008-0000-0000-0000FB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57150" cy="81461"/>
    <xdr:sp macro="" textlink="">
      <xdr:nvSpPr>
        <xdr:cNvPr id="14433" name="Text Box 394744">
          <a:extLst>
            <a:ext uri="{FF2B5EF4-FFF2-40B4-BE49-F238E27FC236}">
              <a16:creationId xmlns="" xmlns:a16="http://schemas.microsoft.com/office/drawing/2014/main" id="{00000000-0008-0000-0000-0000FC050000}"/>
            </a:ext>
          </a:extLst>
        </xdr:cNvPr>
        <xdr:cNvSpPr txBox="1">
          <a:spLocks noChangeArrowheads="1"/>
        </xdr:cNvSpPr>
      </xdr:nvSpPr>
      <xdr:spPr bwMode="auto">
        <a:xfrm>
          <a:off x="922020" y="569595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34"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35"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36"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37"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38"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39"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40"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41"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42"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43"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44"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45"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46"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47"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48"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49"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50"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51"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52"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53"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54"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55"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56"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57"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0"/>
    <xdr:sp macro="" textlink="">
      <xdr:nvSpPr>
        <xdr:cNvPr id="14458"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20215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0"/>
    <xdr:sp macro="" textlink="">
      <xdr:nvSpPr>
        <xdr:cNvPr id="14459"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20215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0"/>
    <xdr:sp macro="" textlink="">
      <xdr:nvSpPr>
        <xdr:cNvPr id="14460"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20215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0"/>
    <xdr:sp macro="" textlink="">
      <xdr:nvSpPr>
        <xdr:cNvPr id="14461"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20215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0"/>
    <xdr:sp macro="" textlink="">
      <xdr:nvSpPr>
        <xdr:cNvPr id="14462"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20215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0"/>
    <xdr:sp macro="" textlink="">
      <xdr:nvSpPr>
        <xdr:cNvPr id="14463"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20215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64"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65"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66"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67"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68"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69"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70"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71"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72"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73"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74"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75"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76"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77"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78"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79"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80"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81"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82"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83"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84"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85"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86"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87"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88"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89"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90"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91"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92"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493"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94"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95"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96"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97"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98"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499"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00"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01"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02"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03"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04"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05"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06"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07"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08"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09"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10"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11"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12"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13"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14"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15"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16"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17"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18"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19"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20"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21"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22"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23"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24"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25"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26"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27"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28"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29"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30"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31"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32"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33"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34"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35"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36"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37"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38"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39"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40"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41"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42"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43"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44"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45"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46"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47"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48"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49"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50"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51"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52"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53"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54"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55"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56"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57"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58"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59"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0"/>
    <xdr:sp macro="" textlink="">
      <xdr:nvSpPr>
        <xdr:cNvPr id="14560"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20215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0"/>
    <xdr:sp macro="" textlink="">
      <xdr:nvSpPr>
        <xdr:cNvPr id="14561"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20215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0"/>
    <xdr:sp macro="" textlink="">
      <xdr:nvSpPr>
        <xdr:cNvPr id="14562"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20215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0"/>
    <xdr:sp macro="" textlink="">
      <xdr:nvSpPr>
        <xdr:cNvPr id="14563"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20215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0"/>
    <xdr:sp macro="" textlink="">
      <xdr:nvSpPr>
        <xdr:cNvPr id="14564"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20215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0"/>
    <xdr:sp macro="" textlink="">
      <xdr:nvSpPr>
        <xdr:cNvPr id="14565"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202158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66"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67"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68"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69"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70"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71"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72"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73"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74"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75"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76"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77"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78"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79"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80"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81"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82"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83"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84"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85"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86"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87"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88"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89"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90"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91"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92"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93"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94"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595"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96"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97"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98"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599"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00"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01"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02"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03"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04"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05"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06"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07"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08"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09"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10"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11"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12"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13"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14"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15"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16"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17"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18"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19"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20"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21"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22"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23"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24"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25"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26"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27"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28"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29"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30"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2326"/>
    <xdr:sp macro="" textlink="">
      <xdr:nvSpPr>
        <xdr:cNvPr id="14631"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202158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32"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33"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34"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35"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36"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0</xdr:rowOff>
    </xdr:from>
    <xdr:ext cx="57150" cy="81461"/>
    <xdr:sp macro="" textlink="">
      <xdr:nvSpPr>
        <xdr:cNvPr id="14637"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202158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38"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39"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40"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41"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42"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43"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44"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45"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46"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47"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48"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49"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50"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51"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52"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53"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54"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55"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56"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57"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58"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59"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60"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61"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0"/>
    <xdr:sp macro="" textlink="">
      <xdr:nvSpPr>
        <xdr:cNvPr id="14662"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26791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0"/>
    <xdr:sp macro="" textlink="">
      <xdr:nvSpPr>
        <xdr:cNvPr id="14663"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26791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0"/>
    <xdr:sp macro="" textlink="">
      <xdr:nvSpPr>
        <xdr:cNvPr id="14664"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26791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0"/>
    <xdr:sp macro="" textlink="">
      <xdr:nvSpPr>
        <xdr:cNvPr id="14665"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26791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0"/>
    <xdr:sp macro="" textlink="">
      <xdr:nvSpPr>
        <xdr:cNvPr id="14666"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26791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0"/>
    <xdr:sp macro="" textlink="">
      <xdr:nvSpPr>
        <xdr:cNvPr id="14667"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26791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68"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69"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70"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71"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72"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73"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74"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75"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76"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77"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78"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79"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80"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81"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82"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83"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84"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85"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86"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87"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88"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89"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90"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91"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92"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93"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94"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95"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96"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697"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98"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699"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00"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01"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02"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03"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04"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05"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06"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07"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08"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09"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10"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11"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12"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13"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14"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15"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16"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17"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18"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19"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20"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21"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22"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23"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24"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25"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26"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27"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28"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29"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30"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31"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32"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33"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34"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35"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36"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37"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38"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39"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40"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41"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42"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43"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44"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45"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46"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47"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48"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49"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50"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51"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52"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53"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54"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55"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56"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57"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58"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59"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60"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61"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62"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63"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0"/>
    <xdr:sp macro="" textlink="">
      <xdr:nvSpPr>
        <xdr:cNvPr id="14764"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26791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0"/>
    <xdr:sp macro="" textlink="">
      <xdr:nvSpPr>
        <xdr:cNvPr id="14765"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26791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0"/>
    <xdr:sp macro="" textlink="">
      <xdr:nvSpPr>
        <xdr:cNvPr id="14766"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26791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0"/>
    <xdr:sp macro="" textlink="">
      <xdr:nvSpPr>
        <xdr:cNvPr id="14767"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26791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0"/>
    <xdr:sp macro="" textlink="">
      <xdr:nvSpPr>
        <xdr:cNvPr id="14768"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26791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0"/>
    <xdr:sp macro="" textlink="">
      <xdr:nvSpPr>
        <xdr:cNvPr id="14769"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26791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70"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71"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72"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73"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74"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75"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76"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77"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78"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79"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80"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81"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82"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83"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84"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85"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86"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87"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88"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89"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90"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91"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92"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793"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94"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95"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96"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97"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98"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799"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00"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01"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02"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03"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04"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05"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06"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07"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08"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09"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10"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11"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12"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13"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14"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15"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16"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17"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18"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19"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20"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21"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22"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23"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24"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25"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26"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27"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28"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29"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30"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31"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32"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33"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34"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2326"/>
    <xdr:sp macro="" textlink="">
      <xdr:nvSpPr>
        <xdr:cNvPr id="14835"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26791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36"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37"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38"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39"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40"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0</xdr:rowOff>
    </xdr:from>
    <xdr:ext cx="57150" cy="81461"/>
    <xdr:sp macro="" textlink="">
      <xdr:nvSpPr>
        <xdr:cNvPr id="14841"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26791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42"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43"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44"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45"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46"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47"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48"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49"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50"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51"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52"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53"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54"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55"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56"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57"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58"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59"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60"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61"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62"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63"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64"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65"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0"/>
    <xdr:sp macro="" textlink="">
      <xdr:nvSpPr>
        <xdr:cNvPr id="14866"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206216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0"/>
    <xdr:sp macro="" textlink="">
      <xdr:nvSpPr>
        <xdr:cNvPr id="14867"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206216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0"/>
    <xdr:sp macro="" textlink="">
      <xdr:nvSpPr>
        <xdr:cNvPr id="14868"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206216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0"/>
    <xdr:sp macro="" textlink="">
      <xdr:nvSpPr>
        <xdr:cNvPr id="14869"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206216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0"/>
    <xdr:sp macro="" textlink="">
      <xdr:nvSpPr>
        <xdr:cNvPr id="14870"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206216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0"/>
    <xdr:sp macro="" textlink="">
      <xdr:nvSpPr>
        <xdr:cNvPr id="14871"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206216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72"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73"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74"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75"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76"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77"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78"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79"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80"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81"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82"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83"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84"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85"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86"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87"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88"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89"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90"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91"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92"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93"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94"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895"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96"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97"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98"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899"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00"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01"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02"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03"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04"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05"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06"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07"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08"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09"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10"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11"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12"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13"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14"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15"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16"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17"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18"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19"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20"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21"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22"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23"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24"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25"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26"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27"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28"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29"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30"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31"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32"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33"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34"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35"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36"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37"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38"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39"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40"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41"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42"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43"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44"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45"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46"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47"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48"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49"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50"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51"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52"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53"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54"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55"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56"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57"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58"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59"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60"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61"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62"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63"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64"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65"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66"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67"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0"/>
    <xdr:sp macro="" textlink="">
      <xdr:nvSpPr>
        <xdr:cNvPr id="14968"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206216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0"/>
    <xdr:sp macro="" textlink="">
      <xdr:nvSpPr>
        <xdr:cNvPr id="14969"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206216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0"/>
    <xdr:sp macro="" textlink="">
      <xdr:nvSpPr>
        <xdr:cNvPr id="14970"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206216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0"/>
    <xdr:sp macro="" textlink="">
      <xdr:nvSpPr>
        <xdr:cNvPr id="14971"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206216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0"/>
    <xdr:sp macro="" textlink="">
      <xdr:nvSpPr>
        <xdr:cNvPr id="14972"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206216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0"/>
    <xdr:sp macro="" textlink="">
      <xdr:nvSpPr>
        <xdr:cNvPr id="14973"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206216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74"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75"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76"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77"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78"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79"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80"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81"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82"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83"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84"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85"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86"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87"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88"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89"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90"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91"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92"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93"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94"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95"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96"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4997"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98"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4999"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00"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01"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02"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03"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04"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05"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06"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07"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08"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09"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10"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11"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12"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13"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14"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15"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16"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17"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18"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19"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20"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21"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22"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23"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24"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25"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26"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27"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28"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29"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30"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31"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32"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33"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34"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35"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36"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37"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38"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2326"/>
    <xdr:sp macro="" textlink="">
      <xdr:nvSpPr>
        <xdr:cNvPr id="15039"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206216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40"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41"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42"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43"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44"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63</xdr:row>
      <xdr:rowOff>1990725</xdr:rowOff>
    </xdr:from>
    <xdr:ext cx="57150" cy="81461"/>
    <xdr:sp macro="" textlink="">
      <xdr:nvSpPr>
        <xdr:cNvPr id="15045"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206216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46"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47"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48"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49"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50"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51"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52"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53"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54"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55"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56"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57"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58"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59"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60"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61"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62"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63"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64"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65"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66"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67"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68"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69"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0"/>
    <xdr:sp macro="" textlink="">
      <xdr:nvSpPr>
        <xdr:cNvPr id="15070"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210540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0"/>
    <xdr:sp macro="" textlink="">
      <xdr:nvSpPr>
        <xdr:cNvPr id="15071"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210540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0"/>
    <xdr:sp macro="" textlink="">
      <xdr:nvSpPr>
        <xdr:cNvPr id="15072"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210540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0"/>
    <xdr:sp macro="" textlink="">
      <xdr:nvSpPr>
        <xdr:cNvPr id="15073"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210540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0"/>
    <xdr:sp macro="" textlink="">
      <xdr:nvSpPr>
        <xdr:cNvPr id="15074"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210540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0"/>
    <xdr:sp macro="" textlink="">
      <xdr:nvSpPr>
        <xdr:cNvPr id="15075"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210540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76"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77"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78"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79"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80"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81"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82"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83"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84"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85"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86"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87"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88"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89"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90"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91"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92"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093"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94"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95"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96"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97"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98"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099"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00"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01"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02"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03"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04"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05"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06"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07"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08"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09"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10"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11"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12"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13"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14"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15"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16"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17"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18"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19"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20"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21"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22"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23"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24"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25"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26"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27"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28"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29"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30"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31"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32"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33"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34"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35"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36"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37"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38"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39"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40"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41"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42"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43"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44"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45"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46"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47"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48"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49"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50"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51"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52"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53"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54"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55"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56"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57"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58"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59"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60"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61"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62"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63"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64"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65"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66"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67"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68"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69"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70"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71"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0"/>
    <xdr:sp macro="" textlink="">
      <xdr:nvSpPr>
        <xdr:cNvPr id="15172"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210540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0"/>
    <xdr:sp macro="" textlink="">
      <xdr:nvSpPr>
        <xdr:cNvPr id="15173"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210540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0"/>
    <xdr:sp macro="" textlink="">
      <xdr:nvSpPr>
        <xdr:cNvPr id="15174"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210540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0"/>
    <xdr:sp macro="" textlink="">
      <xdr:nvSpPr>
        <xdr:cNvPr id="15175"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210540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0"/>
    <xdr:sp macro="" textlink="">
      <xdr:nvSpPr>
        <xdr:cNvPr id="15176"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210540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0"/>
    <xdr:sp macro="" textlink="">
      <xdr:nvSpPr>
        <xdr:cNvPr id="15177"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2105406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78"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79"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80"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81"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82"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83"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84"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85"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86"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87"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88"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89"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90"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91"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92"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93"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94"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195"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96"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97"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98"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199"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00"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01"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02"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03"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04"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05"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06"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07"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08"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09"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10"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11"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12"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13"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14"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15"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16"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17"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18"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19"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20"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21"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22"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23"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24"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25"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26"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27"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28"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29"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30"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31"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32"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33"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34"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35"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36"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37"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38"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39"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40"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41"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42"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2326"/>
    <xdr:sp macro="" textlink="">
      <xdr:nvSpPr>
        <xdr:cNvPr id="15243"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2105406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44"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45"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46"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47"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48"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0</xdr:rowOff>
    </xdr:from>
    <xdr:ext cx="57150" cy="81461"/>
    <xdr:sp macro="" textlink="">
      <xdr:nvSpPr>
        <xdr:cNvPr id="15249"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2105406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0"/>
    <xdr:sp macro="" textlink="">
      <xdr:nvSpPr>
        <xdr:cNvPr id="15250" name="Text Box 394360">
          <a:extLst>
            <a:ext uri="{FF2B5EF4-FFF2-40B4-BE49-F238E27FC236}">
              <a16:creationId xmlns="" xmlns:a16="http://schemas.microsoft.com/office/drawing/2014/main" id="{00000000-0008-0000-0000-0000A8090000}"/>
            </a:ext>
          </a:extLst>
        </xdr:cNvPr>
        <xdr:cNvSpPr txBox="1">
          <a:spLocks noChangeArrowheads="1"/>
        </xdr:cNvSpPr>
      </xdr:nvSpPr>
      <xdr:spPr bwMode="auto">
        <a:xfrm>
          <a:off x="922020" y="4634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0"/>
    <xdr:sp macro="" textlink="">
      <xdr:nvSpPr>
        <xdr:cNvPr id="15251" name="Text Box 394744">
          <a:extLst>
            <a:ext uri="{FF2B5EF4-FFF2-40B4-BE49-F238E27FC236}">
              <a16:creationId xmlns="" xmlns:a16="http://schemas.microsoft.com/office/drawing/2014/main" id="{00000000-0008-0000-0000-0000A9090000}"/>
            </a:ext>
          </a:extLst>
        </xdr:cNvPr>
        <xdr:cNvSpPr txBox="1">
          <a:spLocks noChangeArrowheads="1"/>
        </xdr:cNvSpPr>
      </xdr:nvSpPr>
      <xdr:spPr bwMode="auto">
        <a:xfrm>
          <a:off x="922020" y="4634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0"/>
    <xdr:sp macro="" textlink="">
      <xdr:nvSpPr>
        <xdr:cNvPr id="15252" name="Text Box 394360">
          <a:extLst>
            <a:ext uri="{FF2B5EF4-FFF2-40B4-BE49-F238E27FC236}">
              <a16:creationId xmlns="" xmlns:a16="http://schemas.microsoft.com/office/drawing/2014/main" id="{00000000-0008-0000-0000-0000AA090000}"/>
            </a:ext>
          </a:extLst>
        </xdr:cNvPr>
        <xdr:cNvSpPr txBox="1">
          <a:spLocks noChangeArrowheads="1"/>
        </xdr:cNvSpPr>
      </xdr:nvSpPr>
      <xdr:spPr bwMode="auto">
        <a:xfrm>
          <a:off x="922020" y="4634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0"/>
    <xdr:sp macro="" textlink="">
      <xdr:nvSpPr>
        <xdr:cNvPr id="15253" name="Text Box 394744">
          <a:extLst>
            <a:ext uri="{FF2B5EF4-FFF2-40B4-BE49-F238E27FC236}">
              <a16:creationId xmlns="" xmlns:a16="http://schemas.microsoft.com/office/drawing/2014/main" id="{00000000-0008-0000-0000-0000AB090000}"/>
            </a:ext>
          </a:extLst>
        </xdr:cNvPr>
        <xdr:cNvSpPr txBox="1">
          <a:spLocks noChangeArrowheads="1"/>
        </xdr:cNvSpPr>
      </xdr:nvSpPr>
      <xdr:spPr bwMode="auto">
        <a:xfrm>
          <a:off x="922020" y="4634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0"/>
    <xdr:sp macro="" textlink="">
      <xdr:nvSpPr>
        <xdr:cNvPr id="15254" name="Text Box 394360">
          <a:extLst>
            <a:ext uri="{FF2B5EF4-FFF2-40B4-BE49-F238E27FC236}">
              <a16:creationId xmlns="" xmlns:a16="http://schemas.microsoft.com/office/drawing/2014/main" id="{00000000-0008-0000-0000-0000AC090000}"/>
            </a:ext>
          </a:extLst>
        </xdr:cNvPr>
        <xdr:cNvSpPr txBox="1">
          <a:spLocks noChangeArrowheads="1"/>
        </xdr:cNvSpPr>
      </xdr:nvSpPr>
      <xdr:spPr bwMode="auto">
        <a:xfrm>
          <a:off x="922020" y="4634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0"/>
    <xdr:sp macro="" textlink="">
      <xdr:nvSpPr>
        <xdr:cNvPr id="15255" name="Text Box 394744">
          <a:extLst>
            <a:ext uri="{FF2B5EF4-FFF2-40B4-BE49-F238E27FC236}">
              <a16:creationId xmlns="" xmlns:a16="http://schemas.microsoft.com/office/drawing/2014/main" id="{00000000-0008-0000-0000-0000AD090000}"/>
            </a:ext>
          </a:extLst>
        </xdr:cNvPr>
        <xdr:cNvSpPr txBox="1">
          <a:spLocks noChangeArrowheads="1"/>
        </xdr:cNvSpPr>
      </xdr:nvSpPr>
      <xdr:spPr bwMode="auto">
        <a:xfrm>
          <a:off x="922020" y="4634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56" name="Text Box 394360">
          <a:extLst>
            <a:ext uri="{FF2B5EF4-FFF2-40B4-BE49-F238E27FC236}">
              <a16:creationId xmlns="" xmlns:a16="http://schemas.microsoft.com/office/drawing/2014/main" id="{00000000-0008-0000-0000-0000AE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57" name="Text Box 394744">
          <a:extLst>
            <a:ext uri="{FF2B5EF4-FFF2-40B4-BE49-F238E27FC236}">
              <a16:creationId xmlns="" xmlns:a16="http://schemas.microsoft.com/office/drawing/2014/main" id="{00000000-0008-0000-0000-0000AF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58" name="Text Box 394360">
          <a:extLst>
            <a:ext uri="{FF2B5EF4-FFF2-40B4-BE49-F238E27FC236}">
              <a16:creationId xmlns="" xmlns:a16="http://schemas.microsoft.com/office/drawing/2014/main" id="{00000000-0008-0000-0000-0000B0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59" name="Text Box 394744">
          <a:extLst>
            <a:ext uri="{FF2B5EF4-FFF2-40B4-BE49-F238E27FC236}">
              <a16:creationId xmlns="" xmlns:a16="http://schemas.microsoft.com/office/drawing/2014/main" id="{00000000-0008-0000-0000-0000B1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60" name="Text Box 394360">
          <a:extLst>
            <a:ext uri="{FF2B5EF4-FFF2-40B4-BE49-F238E27FC236}">
              <a16:creationId xmlns="" xmlns:a16="http://schemas.microsoft.com/office/drawing/2014/main" id="{00000000-0008-0000-0000-0000B2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61" name="Text Box 394744">
          <a:extLst>
            <a:ext uri="{FF2B5EF4-FFF2-40B4-BE49-F238E27FC236}">
              <a16:creationId xmlns="" xmlns:a16="http://schemas.microsoft.com/office/drawing/2014/main" id="{00000000-0008-0000-0000-0000B3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62" name="Text Box 394360">
          <a:extLst>
            <a:ext uri="{FF2B5EF4-FFF2-40B4-BE49-F238E27FC236}">
              <a16:creationId xmlns="" xmlns:a16="http://schemas.microsoft.com/office/drawing/2014/main" id="{00000000-0008-0000-0000-0000B4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63" name="Text Box 394744">
          <a:extLst>
            <a:ext uri="{FF2B5EF4-FFF2-40B4-BE49-F238E27FC236}">
              <a16:creationId xmlns="" xmlns:a16="http://schemas.microsoft.com/office/drawing/2014/main" id="{00000000-0008-0000-0000-0000B5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64" name="Text Box 394360">
          <a:extLst>
            <a:ext uri="{FF2B5EF4-FFF2-40B4-BE49-F238E27FC236}">
              <a16:creationId xmlns="" xmlns:a16="http://schemas.microsoft.com/office/drawing/2014/main" id="{00000000-0008-0000-0000-0000B6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65" name="Text Box 394744">
          <a:extLst>
            <a:ext uri="{FF2B5EF4-FFF2-40B4-BE49-F238E27FC236}">
              <a16:creationId xmlns="" xmlns:a16="http://schemas.microsoft.com/office/drawing/2014/main" id="{00000000-0008-0000-0000-0000B7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66" name="Text Box 394360">
          <a:extLst>
            <a:ext uri="{FF2B5EF4-FFF2-40B4-BE49-F238E27FC236}">
              <a16:creationId xmlns="" xmlns:a16="http://schemas.microsoft.com/office/drawing/2014/main" id="{00000000-0008-0000-0000-0000B8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67" name="Text Box 394744">
          <a:extLst>
            <a:ext uri="{FF2B5EF4-FFF2-40B4-BE49-F238E27FC236}">
              <a16:creationId xmlns="" xmlns:a16="http://schemas.microsoft.com/office/drawing/2014/main" id="{00000000-0008-0000-0000-0000B9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68" name="Text Box 394360">
          <a:extLst>
            <a:ext uri="{FF2B5EF4-FFF2-40B4-BE49-F238E27FC236}">
              <a16:creationId xmlns="" xmlns:a16="http://schemas.microsoft.com/office/drawing/2014/main" id="{00000000-0008-0000-0000-0000BA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69" name="Text Box 394744">
          <a:extLst>
            <a:ext uri="{FF2B5EF4-FFF2-40B4-BE49-F238E27FC236}">
              <a16:creationId xmlns="" xmlns:a16="http://schemas.microsoft.com/office/drawing/2014/main" id="{00000000-0008-0000-0000-0000BB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70" name="Text Box 394360">
          <a:extLst>
            <a:ext uri="{FF2B5EF4-FFF2-40B4-BE49-F238E27FC236}">
              <a16:creationId xmlns="" xmlns:a16="http://schemas.microsoft.com/office/drawing/2014/main" id="{00000000-0008-0000-0000-0000BC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71" name="Text Box 394744">
          <a:extLst>
            <a:ext uri="{FF2B5EF4-FFF2-40B4-BE49-F238E27FC236}">
              <a16:creationId xmlns="" xmlns:a16="http://schemas.microsoft.com/office/drawing/2014/main" id="{00000000-0008-0000-0000-0000BD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72" name="Text Box 394360">
          <a:extLst>
            <a:ext uri="{FF2B5EF4-FFF2-40B4-BE49-F238E27FC236}">
              <a16:creationId xmlns="" xmlns:a16="http://schemas.microsoft.com/office/drawing/2014/main" id="{00000000-0008-0000-0000-0000BE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73" name="Text Box 394744">
          <a:extLst>
            <a:ext uri="{FF2B5EF4-FFF2-40B4-BE49-F238E27FC236}">
              <a16:creationId xmlns="" xmlns:a16="http://schemas.microsoft.com/office/drawing/2014/main" id="{00000000-0008-0000-0000-0000BF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74" name="Text Box 394360">
          <a:extLst>
            <a:ext uri="{FF2B5EF4-FFF2-40B4-BE49-F238E27FC236}">
              <a16:creationId xmlns="" xmlns:a16="http://schemas.microsoft.com/office/drawing/2014/main" id="{00000000-0008-0000-0000-0000C0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75" name="Text Box 394744">
          <a:extLst>
            <a:ext uri="{FF2B5EF4-FFF2-40B4-BE49-F238E27FC236}">
              <a16:creationId xmlns="" xmlns:a16="http://schemas.microsoft.com/office/drawing/2014/main" id="{00000000-0008-0000-0000-0000C1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76" name="Text Box 394360">
          <a:extLst>
            <a:ext uri="{FF2B5EF4-FFF2-40B4-BE49-F238E27FC236}">
              <a16:creationId xmlns="" xmlns:a16="http://schemas.microsoft.com/office/drawing/2014/main" id="{00000000-0008-0000-0000-0000C2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77" name="Text Box 394744">
          <a:extLst>
            <a:ext uri="{FF2B5EF4-FFF2-40B4-BE49-F238E27FC236}">
              <a16:creationId xmlns="" xmlns:a16="http://schemas.microsoft.com/office/drawing/2014/main" id="{00000000-0008-0000-0000-0000C3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78" name="Text Box 394360">
          <a:extLst>
            <a:ext uri="{FF2B5EF4-FFF2-40B4-BE49-F238E27FC236}">
              <a16:creationId xmlns="" xmlns:a16="http://schemas.microsoft.com/office/drawing/2014/main" id="{00000000-0008-0000-0000-0000C4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79" name="Text Box 394744">
          <a:extLst>
            <a:ext uri="{FF2B5EF4-FFF2-40B4-BE49-F238E27FC236}">
              <a16:creationId xmlns="" xmlns:a16="http://schemas.microsoft.com/office/drawing/2014/main" id="{00000000-0008-0000-0000-0000C5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80" name="Text Box 394360">
          <a:extLst>
            <a:ext uri="{FF2B5EF4-FFF2-40B4-BE49-F238E27FC236}">
              <a16:creationId xmlns="" xmlns:a16="http://schemas.microsoft.com/office/drawing/2014/main" id="{00000000-0008-0000-0000-0000C6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81" name="Text Box 394744">
          <a:extLst>
            <a:ext uri="{FF2B5EF4-FFF2-40B4-BE49-F238E27FC236}">
              <a16:creationId xmlns="" xmlns:a16="http://schemas.microsoft.com/office/drawing/2014/main" id="{00000000-0008-0000-0000-0000C7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82" name="Text Box 394360">
          <a:extLst>
            <a:ext uri="{FF2B5EF4-FFF2-40B4-BE49-F238E27FC236}">
              <a16:creationId xmlns="" xmlns:a16="http://schemas.microsoft.com/office/drawing/2014/main" id="{00000000-0008-0000-0000-0000C8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83" name="Text Box 394744">
          <a:extLst>
            <a:ext uri="{FF2B5EF4-FFF2-40B4-BE49-F238E27FC236}">
              <a16:creationId xmlns="" xmlns:a16="http://schemas.microsoft.com/office/drawing/2014/main" id="{00000000-0008-0000-0000-0000C9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84" name="Text Box 394360">
          <a:extLst>
            <a:ext uri="{FF2B5EF4-FFF2-40B4-BE49-F238E27FC236}">
              <a16:creationId xmlns="" xmlns:a16="http://schemas.microsoft.com/office/drawing/2014/main" id="{00000000-0008-0000-0000-0000CA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85" name="Text Box 394744">
          <a:extLst>
            <a:ext uri="{FF2B5EF4-FFF2-40B4-BE49-F238E27FC236}">
              <a16:creationId xmlns="" xmlns:a16="http://schemas.microsoft.com/office/drawing/2014/main" id="{00000000-0008-0000-0000-0000CB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86" name="Text Box 394360">
          <a:extLst>
            <a:ext uri="{FF2B5EF4-FFF2-40B4-BE49-F238E27FC236}">
              <a16:creationId xmlns="" xmlns:a16="http://schemas.microsoft.com/office/drawing/2014/main" id="{00000000-0008-0000-0000-0000CC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87" name="Text Box 394744">
          <a:extLst>
            <a:ext uri="{FF2B5EF4-FFF2-40B4-BE49-F238E27FC236}">
              <a16:creationId xmlns="" xmlns:a16="http://schemas.microsoft.com/office/drawing/2014/main" id="{00000000-0008-0000-0000-0000CD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88" name="Text Box 394360">
          <a:extLst>
            <a:ext uri="{FF2B5EF4-FFF2-40B4-BE49-F238E27FC236}">
              <a16:creationId xmlns="" xmlns:a16="http://schemas.microsoft.com/office/drawing/2014/main" id="{00000000-0008-0000-0000-0000CE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89" name="Text Box 394744">
          <a:extLst>
            <a:ext uri="{FF2B5EF4-FFF2-40B4-BE49-F238E27FC236}">
              <a16:creationId xmlns="" xmlns:a16="http://schemas.microsoft.com/office/drawing/2014/main" id="{00000000-0008-0000-0000-0000CF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90" name="Text Box 394360">
          <a:extLst>
            <a:ext uri="{FF2B5EF4-FFF2-40B4-BE49-F238E27FC236}">
              <a16:creationId xmlns="" xmlns:a16="http://schemas.microsoft.com/office/drawing/2014/main" id="{00000000-0008-0000-0000-0000D0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91" name="Text Box 394744">
          <a:extLst>
            <a:ext uri="{FF2B5EF4-FFF2-40B4-BE49-F238E27FC236}">
              <a16:creationId xmlns="" xmlns:a16="http://schemas.microsoft.com/office/drawing/2014/main" id="{00000000-0008-0000-0000-0000D1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92" name="Text Box 394360">
          <a:extLst>
            <a:ext uri="{FF2B5EF4-FFF2-40B4-BE49-F238E27FC236}">
              <a16:creationId xmlns="" xmlns:a16="http://schemas.microsoft.com/office/drawing/2014/main" id="{00000000-0008-0000-0000-0000D2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93" name="Text Box 394744">
          <a:extLst>
            <a:ext uri="{FF2B5EF4-FFF2-40B4-BE49-F238E27FC236}">
              <a16:creationId xmlns="" xmlns:a16="http://schemas.microsoft.com/office/drawing/2014/main" id="{00000000-0008-0000-0000-0000D3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94" name="Text Box 394360">
          <a:extLst>
            <a:ext uri="{FF2B5EF4-FFF2-40B4-BE49-F238E27FC236}">
              <a16:creationId xmlns="" xmlns:a16="http://schemas.microsoft.com/office/drawing/2014/main" id="{00000000-0008-0000-0000-0000D4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95" name="Text Box 394744">
          <a:extLst>
            <a:ext uri="{FF2B5EF4-FFF2-40B4-BE49-F238E27FC236}">
              <a16:creationId xmlns="" xmlns:a16="http://schemas.microsoft.com/office/drawing/2014/main" id="{00000000-0008-0000-0000-0000D5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96" name="Text Box 394360">
          <a:extLst>
            <a:ext uri="{FF2B5EF4-FFF2-40B4-BE49-F238E27FC236}">
              <a16:creationId xmlns="" xmlns:a16="http://schemas.microsoft.com/office/drawing/2014/main" id="{00000000-0008-0000-0000-0000D6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297" name="Text Box 394744">
          <a:extLst>
            <a:ext uri="{FF2B5EF4-FFF2-40B4-BE49-F238E27FC236}">
              <a16:creationId xmlns="" xmlns:a16="http://schemas.microsoft.com/office/drawing/2014/main" id="{00000000-0008-0000-0000-0000D7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98" name="Text Box 394360">
          <a:extLst>
            <a:ext uri="{FF2B5EF4-FFF2-40B4-BE49-F238E27FC236}">
              <a16:creationId xmlns="" xmlns:a16="http://schemas.microsoft.com/office/drawing/2014/main" id="{00000000-0008-0000-0000-0000D8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299" name="Text Box 394744">
          <a:extLst>
            <a:ext uri="{FF2B5EF4-FFF2-40B4-BE49-F238E27FC236}">
              <a16:creationId xmlns="" xmlns:a16="http://schemas.microsoft.com/office/drawing/2014/main" id="{00000000-0008-0000-0000-0000D9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300" name="Text Box 394360">
          <a:extLst>
            <a:ext uri="{FF2B5EF4-FFF2-40B4-BE49-F238E27FC236}">
              <a16:creationId xmlns="" xmlns:a16="http://schemas.microsoft.com/office/drawing/2014/main" id="{00000000-0008-0000-0000-0000DA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301" name="Text Box 394744">
          <a:extLst>
            <a:ext uri="{FF2B5EF4-FFF2-40B4-BE49-F238E27FC236}">
              <a16:creationId xmlns="" xmlns:a16="http://schemas.microsoft.com/office/drawing/2014/main" id="{00000000-0008-0000-0000-0000DB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302" name="Text Box 394360">
          <a:extLst>
            <a:ext uri="{FF2B5EF4-FFF2-40B4-BE49-F238E27FC236}">
              <a16:creationId xmlns="" xmlns:a16="http://schemas.microsoft.com/office/drawing/2014/main" id="{00000000-0008-0000-0000-0000DC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303" name="Text Box 394744">
          <a:extLst>
            <a:ext uri="{FF2B5EF4-FFF2-40B4-BE49-F238E27FC236}">
              <a16:creationId xmlns="" xmlns:a16="http://schemas.microsoft.com/office/drawing/2014/main" id="{00000000-0008-0000-0000-0000DD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304" name="Text Box 394360">
          <a:extLst>
            <a:ext uri="{FF2B5EF4-FFF2-40B4-BE49-F238E27FC236}">
              <a16:creationId xmlns="" xmlns:a16="http://schemas.microsoft.com/office/drawing/2014/main" id="{00000000-0008-0000-0000-0000DE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305" name="Text Box 394744">
          <a:extLst>
            <a:ext uri="{FF2B5EF4-FFF2-40B4-BE49-F238E27FC236}">
              <a16:creationId xmlns="" xmlns:a16="http://schemas.microsoft.com/office/drawing/2014/main" id="{00000000-0008-0000-0000-0000DF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306" name="Text Box 394360">
          <a:extLst>
            <a:ext uri="{FF2B5EF4-FFF2-40B4-BE49-F238E27FC236}">
              <a16:creationId xmlns="" xmlns:a16="http://schemas.microsoft.com/office/drawing/2014/main" id="{00000000-0008-0000-0000-0000E0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307" name="Text Box 394744">
          <a:extLst>
            <a:ext uri="{FF2B5EF4-FFF2-40B4-BE49-F238E27FC236}">
              <a16:creationId xmlns="" xmlns:a16="http://schemas.microsoft.com/office/drawing/2014/main" id="{00000000-0008-0000-0000-0000E1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308" name="Text Box 394360">
          <a:extLst>
            <a:ext uri="{FF2B5EF4-FFF2-40B4-BE49-F238E27FC236}">
              <a16:creationId xmlns="" xmlns:a16="http://schemas.microsoft.com/office/drawing/2014/main" id="{00000000-0008-0000-0000-0000E2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309" name="Text Box 394744">
          <a:extLst>
            <a:ext uri="{FF2B5EF4-FFF2-40B4-BE49-F238E27FC236}">
              <a16:creationId xmlns="" xmlns:a16="http://schemas.microsoft.com/office/drawing/2014/main" id="{00000000-0008-0000-0000-0000E3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310" name="Text Box 394360">
          <a:extLst>
            <a:ext uri="{FF2B5EF4-FFF2-40B4-BE49-F238E27FC236}">
              <a16:creationId xmlns="" xmlns:a16="http://schemas.microsoft.com/office/drawing/2014/main" id="{00000000-0008-0000-0000-0000E4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311" name="Text Box 394744">
          <a:extLst>
            <a:ext uri="{FF2B5EF4-FFF2-40B4-BE49-F238E27FC236}">
              <a16:creationId xmlns="" xmlns:a16="http://schemas.microsoft.com/office/drawing/2014/main" id="{00000000-0008-0000-0000-0000E5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312" name="Text Box 394360">
          <a:extLst>
            <a:ext uri="{FF2B5EF4-FFF2-40B4-BE49-F238E27FC236}">
              <a16:creationId xmlns="" xmlns:a16="http://schemas.microsoft.com/office/drawing/2014/main" id="{00000000-0008-0000-0000-0000E6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313" name="Text Box 394744">
          <a:extLst>
            <a:ext uri="{FF2B5EF4-FFF2-40B4-BE49-F238E27FC236}">
              <a16:creationId xmlns="" xmlns:a16="http://schemas.microsoft.com/office/drawing/2014/main" id="{00000000-0008-0000-0000-0000E7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314" name="Text Box 394360">
          <a:extLst>
            <a:ext uri="{FF2B5EF4-FFF2-40B4-BE49-F238E27FC236}">
              <a16:creationId xmlns="" xmlns:a16="http://schemas.microsoft.com/office/drawing/2014/main" id="{00000000-0008-0000-0000-0000E8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315" name="Text Box 394744">
          <a:extLst>
            <a:ext uri="{FF2B5EF4-FFF2-40B4-BE49-F238E27FC236}">
              <a16:creationId xmlns="" xmlns:a16="http://schemas.microsoft.com/office/drawing/2014/main" id="{00000000-0008-0000-0000-0000E9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316" name="Text Box 394360">
          <a:extLst>
            <a:ext uri="{FF2B5EF4-FFF2-40B4-BE49-F238E27FC236}">
              <a16:creationId xmlns="" xmlns:a16="http://schemas.microsoft.com/office/drawing/2014/main" id="{00000000-0008-0000-0000-0000EA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317" name="Text Box 394744">
          <a:extLst>
            <a:ext uri="{FF2B5EF4-FFF2-40B4-BE49-F238E27FC236}">
              <a16:creationId xmlns="" xmlns:a16="http://schemas.microsoft.com/office/drawing/2014/main" id="{00000000-0008-0000-0000-0000EB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318" name="Text Box 394360">
          <a:extLst>
            <a:ext uri="{FF2B5EF4-FFF2-40B4-BE49-F238E27FC236}">
              <a16:creationId xmlns="" xmlns:a16="http://schemas.microsoft.com/office/drawing/2014/main" id="{00000000-0008-0000-0000-0000EC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319" name="Text Box 394744">
          <a:extLst>
            <a:ext uri="{FF2B5EF4-FFF2-40B4-BE49-F238E27FC236}">
              <a16:creationId xmlns="" xmlns:a16="http://schemas.microsoft.com/office/drawing/2014/main" id="{00000000-0008-0000-0000-0000ED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320" name="Text Box 394360">
          <a:extLst>
            <a:ext uri="{FF2B5EF4-FFF2-40B4-BE49-F238E27FC236}">
              <a16:creationId xmlns="" xmlns:a16="http://schemas.microsoft.com/office/drawing/2014/main" id="{00000000-0008-0000-0000-0000EE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321" name="Text Box 394744">
          <a:extLst>
            <a:ext uri="{FF2B5EF4-FFF2-40B4-BE49-F238E27FC236}">
              <a16:creationId xmlns="" xmlns:a16="http://schemas.microsoft.com/office/drawing/2014/main" id="{00000000-0008-0000-0000-0000EF09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322" name="Text Box 394360">
          <a:extLst>
            <a:ext uri="{FF2B5EF4-FFF2-40B4-BE49-F238E27FC236}">
              <a16:creationId xmlns="" xmlns:a16="http://schemas.microsoft.com/office/drawing/2014/main" id="{00000000-0008-0000-0000-0000F0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323" name="Text Box 394744">
          <a:extLst>
            <a:ext uri="{FF2B5EF4-FFF2-40B4-BE49-F238E27FC236}">
              <a16:creationId xmlns="" xmlns:a16="http://schemas.microsoft.com/office/drawing/2014/main" id="{00000000-0008-0000-0000-0000F1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324" name="Text Box 394360">
          <a:extLst>
            <a:ext uri="{FF2B5EF4-FFF2-40B4-BE49-F238E27FC236}">
              <a16:creationId xmlns="" xmlns:a16="http://schemas.microsoft.com/office/drawing/2014/main" id="{00000000-0008-0000-0000-0000F2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325" name="Text Box 394744">
          <a:extLst>
            <a:ext uri="{FF2B5EF4-FFF2-40B4-BE49-F238E27FC236}">
              <a16:creationId xmlns="" xmlns:a16="http://schemas.microsoft.com/office/drawing/2014/main" id="{00000000-0008-0000-0000-0000F3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326" name="Text Box 394360">
          <a:extLst>
            <a:ext uri="{FF2B5EF4-FFF2-40B4-BE49-F238E27FC236}">
              <a16:creationId xmlns="" xmlns:a16="http://schemas.microsoft.com/office/drawing/2014/main" id="{00000000-0008-0000-0000-0000F4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327" name="Text Box 394744">
          <a:extLst>
            <a:ext uri="{FF2B5EF4-FFF2-40B4-BE49-F238E27FC236}">
              <a16:creationId xmlns="" xmlns:a16="http://schemas.microsoft.com/office/drawing/2014/main" id="{00000000-0008-0000-0000-0000F509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0"/>
    <xdr:sp macro="" textlink="">
      <xdr:nvSpPr>
        <xdr:cNvPr id="15328" name="Text Box 394360">
          <a:extLst>
            <a:ext uri="{FF2B5EF4-FFF2-40B4-BE49-F238E27FC236}">
              <a16:creationId xmlns="" xmlns:a16="http://schemas.microsoft.com/office/drawing/2014/main" id="{00000000-0008-0000-0000-0000F6090000}"/>
            </a:ext>
          </a:extLst>
        </xdr:cNvPr>
        <xdr:cNvSpPr txBox="1">
          <a:spLocks noChangeArrowheads="1"/>
        </xdr:cNvSpPr>
      </xdr:nvSpPr>
      <xdr:spPr bwMode="auto">
        <a:xfrm>
          <a:off x="922020" y="4634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0"/>
    <xdr:sp macro="" textlink="">
      <xdr:nvSpPr>
        <xdr:cNvPr id="15329" name="Text Box 394744">
          <a:extLst>
            <a:ext uri="{FF2B5EF4-FFF2-40B4-BE49-F238E27FC236}">
              <a16:creationId xmlns="" xmlns:a16="http://schemas.microsoft.com/office/drawing/2014/main" id="{00000000-0008-0000-0000-0000F7090000}"/>
            </a:ext>
          </a:extLst>
        </xdr:cNvPr>
        <xdr:cNvSpPr txBox="1">
          <a:spLocks noChangeArrowheads="1"/>
        </xdr:cNvSpPr>
      </xdr:nvSpPr>
      <xdr:spPr bwMode="auto">
        <a:xfrm>
          <a:off x="922020" y="4634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0"/>
    <xdr:sp macro="" textlink="">
      <xdr:nvSpPr>
        <xdr:cNvPr id="15330" name="Text Box 394360">
          <a:extLst>
            <a:ext uri="{FF2B5EF4-FFF2-40B4-BE49-F238E27FC236}">
              <a16:creationId xmlns="" xmlns:a16="http://schemas.microsoft.com/office/drawing/2014/main" id="{00000000-0008-0000-0000-0000F8090000}"/>
            </a:ext>
          </a:extLst>
        </xdr:cNvPr>
        <xdr:cNvSpPr txBox="1">
          <a:spLocks noChangeArrowheads="1"/>
        </xdr:cNvSpPr>
      </xdr:nvSpPr>
      <xdr:spPr bwMode="auto">
        <a:xfrm>
          <a:off x="922020" y="4634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0"/>
    <xdr:sp macro="" textlink="">
      <xdr:nvSpPr>
        <xdr:cNvPr id="15331" name="Text Box 394744">
          <a:extLst>
            <a:ext uri="{FF2B5EF4-FFF2-40B4-BE49-F238E27FC236}">
              <a16:creationId xmlns="" xmlns:a16="http://schemas.microsoft.com/office/drawing/2014/main" id="{00000000-0008-0000-0000-0000F9090000}"/>
            </a:ext>
          </a:extLst>
        </xdr:cNvPr>
        <xdr:cNvSpPr txBox="1">
          <a:spLocks noChangeArrowheads="1"/>
        </xdr:cNvSpPr>
      </xdr:nvSpPr>
      <xdr:spPr bwMode="auto">
        <a:xfrm>
          <a:off x="922020" y="4634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0"/>
    <xdr:sp macro="" textlink="">
      <xdr:nvSpPr>
        <xdr:cNvPr id="15332" name="Text Box 394360">
          <a:extLst>
            <a:ext uri="{FF2B5EF4-FFF2-40B4-BE49-F238E27FC236}">
              <a16:creationId xmlns="" xmlns:a16="http://schemas.microsoft.com/office/drawing/2014/main" id="{00000000-0008-0000-0000-0000FA090000}"/>
            </a:ext>
          </a:extLst>
        </xdr:cNvPr>
        <xdr:cNvSpPr txBox="1">
          <a:spLocks noChangeArrowheads="1"/>
        </xdr:cNvSpPr>
      </xdr:nvSpPr>
      <xdr:spPr bwMode="auto">
        <a:xfrm>
          <a:off x="922020" y="4634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0"/>
    <xdr:sp macro="" textlink="">
      <xdr:nvSpPr>
        <xdr:cNvPr id="15333" name="Text Box 394744">
          <a:extLst>
            <a:ext uri="{FF2B5EF4-FFF2-40B4-BE49-F238E27FC236}">
              <a16:creationId xmlns="" xmlns:a16="http://schemas.microsoft.com/office/drawing/2014/main" id="{00000000-0008-0000-0000-0000FB090000}"/>
            </a:ext>
          </a:extLst>
        </xdr:cNvPr>
        <xdr:cNvSpPr txBox="1">
          <a:spLocks noChangeArrowheads="1"/>
        </xdr:cNvSpPr>
      </xdr:nvSpPr>
      <xdr:spPr bwMode="auto">
        <a:xfrm>
          <a:off x="922020" y="4634484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34" name="Text Box 394360">
          <a:extLst>
            <a:ext uri="{FF2B5EF4-FFF2-40B4-BE49-F238E27FC236}">
              <a16:creationId xmlns="" xmlns:a16="http://schemas.microsoft.com/office/drawing/2014/main" id="{00000000-0008-0000-0000-0000FC09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35" name="Text Box 394744">
          <a:extLst>
            <a:ext uri="{FF2B5EF4-FFF2-40B4-BE49-F238E27FC236}">
              <a16:creationId xmlns="" xmlns:a16="http://schemas.microsoft.com/office/drawing/2014/main" id="{00000000-0008-0000-0000-0000FD09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36" name="Text Box 394360">
          <a:extLst>
            <a:ext uri="{FF2B5EF4-FFF2-40B4-BE49-F238E27FC236}">
              <a16:creationId xmlns="" xmlns:a16="http://schemas.microsoft.com/office/drawing/2014/main" id="{00000000-0008-0000-0000-0000FE09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37" name="Text Box 394744">
          <a:extLst>
            <a:ext uri="{FF2B5EF4-FFF2-40B4-BE49-F238E27FC236}">
              <a16:creationId xmlns="" xmlns:a16="http://schemas.microsoft.com/office/drawing/2014/main" id="{00000000-0008-0000-0000-0000FF09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38" name="Text Box 394360">
          <a:extLst>
            <a:ext uri="{FF2B5EF4-FFF2-40B4-BE49-F238E27FC236}">
              <a16:creationId xmlns="" xmlns:a16="http://schemas.microsoft.com/office/drawing/2014/main" id="{00000000-0008-0000-0000-000000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39" name="Text Box 394744">
          <a:extLst>
            <a:ext uri="{FF2B5EF4-FFF2-40B4-BE49-F238E27FC236}">
              <a16:creationId xmlns="" xmlns:a16="http://schemas.microsoft.com/office/drawing/2014/main" id="{00000000-0008-0000-0000-000001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40" name="Text Box 394360">
          <a:extLst>
            <a:ext uri="{FF2B5EF4-FFF2-40B4-BE49-F238E27FC236}">
              <a16:creationId xmlns="" xmlns:a16="http://schemas.microsoft.com/office/drawing/2014/main" id="{00000000-0008-0000-0000-000002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41" name="Text Box 394744">
          <a:extLst>
            <a:ext uri="{FF2B5EF4-FFF2-40B4-BE49-F238E27FC236}">
              <a16:creationId xmlns="" xmlns:a16="http://schemas.microsoft.com/office/drawing/2014/main" id="{00000000-0008-0000-0000-000003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42" name="Text Box 394360">
          <a:extLst>
            <a:ext uri="{FF2B5EF4-FFF2-40B4-BE49-F238E27FC236}">
              <a16:creationId xmlns="" xmlns:a16="http://schemas.microsoft.com/office/drawing/2014/main" id="{00000000-0008-0000-0000-000004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43" name="Text Box 394744">
          <a:extLst>
            <a:ext uri="{FF2B5EF4-FFF2-40B4-BE49-F238E27FC236}">
              <a16:creationId xmlns="" xmlns:a16="http://schemas.microsoft.com/office/drawing/2014/main" id="{00000000-0008-0000-0000-000005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44" name="Text Box 394360">
          <a:extLst>
            <a:ext uri="{FF2B5EF4-FFF2-40B4-BE49-F238E27FC236}">
              <a16:creationId xmlns="" xmlns:a16="http://schemas.microsoft.com/office/drawing/2014/main" id="{00000000-0008-0000-0000-000006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45" name="Text Box 394744">
          <a:extLst>
            <a:ext uri="{FF2B5EF4-FFF2-40B4-BE49-F238E27FC236}">
              <a16:creationId xmlns="" xmlns:a16="http://schemas.microsoft.com/office/drawing/2014/main" id="{00000000-0008-0000-0000-000007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46" name="Text Box 394360">
          <a:extLst>
            <a:ext uri="{FF2B5EF4-FFF2-40B4-BE49-F238E27FC236}">
              <a16:creationId xmlns="" xmlns:a16="http://schemas.microsoft.com/office/drawing/2014/main" id="{00000000-0008-0000-0000-000008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47" name="Text Box 394744">
          <a:extLst>
            <a:ext uri="{FF2B5EF4-FFF2-40B4-BE49-F238E27FC236}">
              <a16:creationId xmlns="" xmlns:a16="http://schemas.microsoft.com/office/drawing/2014/main" id="{00000000-0008-0000-0000-000009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48" name="Text Box 394360">
          <a:extLst>
            <a:ext uri="{FF2B5EF4-FFF2-40B4-BE49-F238E27FC236}">
              <a16:creationId xmlns="" xmlns:a16="http://schemas.microsoft.com/office/drawing/2014/main" id="{00000000-0008-0000-0000-00000A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49" name="Text Box 394744">
          <a:extLst>
            <a:ext uri="{FF2B5EF4-FFF2-40B4-BE49-F238E27FC236}">
              <a16:creationId xmlns="" xmlns:a16="http://schemas.microsoft.com/office/drawing/2014/main" id="{00000000-0008-0000-0000-00000B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50" name="Text Box 394360">
          <a:extLst>
            <a:ext uri="{FF2B5EF4-FFF2-40B4-BE49-F238E27FC236}">
              <a16:creationId xmlns="" xmlns:a16="http://schemas.microsoft.com/office/drawing/2014/main" id="{00000000-0008-0000-0000-00000C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51" name="Text Box 394744">
          <a:extLst>
            <a:ext uri="{FF2B5EF4-FFF2-40B4-BE49-F238E27FC236}">
              <a16:creationId xmlns="" xmlns:a16="http://schemas.microsoft.com/office/drawing/2014/main" id="{00000000-0008-0000-0000-00000D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52" name="Text Box 394360">
          <a:extLst>
            <a:ext uri="{FF2B5EF4-FFF2-40B4-BE49-F238E27FC236}">
              <a16:creationId xmlns="" xmlns:a16="http://schemas.microsoft.com/office/drawing/2014/main" id="{00000000-0008-0000-0000-00000E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53" name="Text Box 394744">
          <a:extLst>
            <a:ext uri="{FF2B5EF4-FFF2-40B4-BE49-F238E27FC236}">
              <a16:creationId xmlns="" xmlns:a16="http://schemas.microsoft.com/office/drawing/2014/main" id="{00000000-0008-0000-0000-00000F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54" name="Text Box 394360">
          <a:extLst>
            <a:ext uri="{FF2B5EF4-FFF2-40B4-BE49-F238E27FC236}">
              <a16:creationId xmlns="" xmlns:a16="http://schemas.microsoft.com/office/drawing/2014/main" id="{00000000-0008-0000-0000-000010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55" name="Text Box 394744">
          <a:extLst>
            <a:ext uri="{FF2B5EF4-FFF2-40B4-BE49-F238E27FC236}">
              <a16:creationId xmlns="" xmlns:a16="http://schemas.microsoft.com/office/drawing/2014/main" id="{00000000-0008-0000-0000-000011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56" name="Text Box 394360">
          <a:extLst>
            <a:ext uri="{FF2B5EF4-FFF2-40B4-BE49-F238E27FC236}">
              <a16:creationId xmlns="" xmlns:a16="http://schemas.microsoft.com/office/drawing/2014/main" id="{00000000-0008-0000-0000-000012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57" name="Text Box 394744">
          <a:extLst>
            <a:ext uri="{FF2B5EF4-FFF2-40B4-BE49-F238E27FC236}">
              <a16:creationId xmlns="" xmlns:a16="http://schemas.microsoft.com/office/drawing/2014/main" id="{00000000-0008-0000-0000-000013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58" name="Text Box 394360">
          <a:extLst>
            <a:ext uri="{FF2B5EF4-FFF2-40B4-BE49-F238E27FC236}">
              <a16:creationId xmlns="" xmlns:a16="http://schemas.microsoft.com/office/drawing/2014/main" id="{00000000-0008-0000-0000-000014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59" name="Text Box 394744">
          <a:extLst>
            <a:ext uri="{FF2B5EF4-FFF2-40B4-BE49-F238E27FC236}">
              <a16:creationId xmlns="" xmlns:a16="http://schemas.microsoft.com/office/drawing/2014/main" id="{00000000-0008-0000-0000-000015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60" name="Text Box 394360">
          <a:extLst>
            <a:ext uri="{FF2B5EF4-FFF2-40B4-BE49-F238E27FC236}">
              <a16:creationId xmlns="" xmlns:a16="http://schemas.microsoft.com/office/drawing/2014/main" id="{00000000-0008-0000-0000-000016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61" name="Text Box 394744">
          <a:extLst>
            <a:ext uri="{FF2B5EF4-FFF2-40B4-BE49-F238E27FC236}">
              <a16:creationId xmlns="" xmlns:a16="http://schemas.microsoft.com/office/drawing/2014/main" id="{00000000-0008-0000-0000-000017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62" name="Text Box 394360">
          <a:extLst>
            <a:ext uri="{FF2B5EF4-FFF2-40B4-BE49-F238E27FC236}">
              <a16:creationId xmlns="" xmlns:a16="http://schemas.microsoft.com/office/drawing/2014/main" id="{00000000-0008-0000-0000-000018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63" name="Text Box 394744">
          <a:extLst>
            <a:ext uri="{FF2B5EF4-FFF2-40B4-BE49-F238E27FC236}">
              <a16:creationId xmlns="" xmlns:a16="http://schemas.microsoft.com/office/drawing/2014/main" id="{00000000-0008-0000-0000-000019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64" name="Text Box 394360">
          <a:extLst>
            <a:ext uri="{FF2B5EF4-FFF2-40B4-BE49-F238E27FC236}">
              <a16:creationId xmlns="" xmlns:a16="http://schemas.microsoft.com/office/drawing/2014/main" id="{00000000-0008-0000-0000-00001A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65" name="Text Box 394744">
          <a:extLst>
            <a:ext uri="{FF2B5EF4-FFF2-40B4-BE49-F238E27FC236}">
              <a16:creationId xmlns="" xmlns:a16="http://schemas.microsoft.com/office/drawing/2014/main" id="{00000000-0008-0000-0000-00001B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66" name="Text Box 394360">
          <a:extLst>
            <a:ext uri="{FF2B5EF4-FFF2-40B4-BE49-F238E27FC236}">
              <a16:creationId xmlns="" xmlns:a16="http://schemas.microsoft.com/office/drawing/2014/main" id="{00000000-0008-0000-0000-00001C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67" name="Text Box 394744">
          <a:extLst>
            <a:ext uri="{FF2B5EF4-FFF2-40B4-BE49-F238E27FC236}">
              <a16:creationId xmlns="" xmlns:a16="http://schemas.microsoft.com/office/drawing/2014/main" id="{00000000-0008-0000-0000-00001D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68" name="Text Box 394360">
          <a:extLst>
            <a:ext uri="{FF2B5EF4-FFF2-40B4-BE49-F238E27FC236}">
              <a16:creationId xmlns="" xmlns:a16="http://schemas.microsoft.com/office/drawing/2014/main" id="{00000000-0008-0000-0000-00001E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69" name="Text Box 394744">
          <a:extLst>
            <a:ext uri="{FF2B5EF4-FFF2-40B4-BE49-F238E27FC236}">
              <a16:creationId xmlns="" xmlns:a16="http://schemas.microsoft.com/office/drawing/2014/main" id="{00000000-0008-0000-0000-00001F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70" name="Text Box 394360">
          <a:extLst>
            <a:ext uri="{FF2B5EF4-FFF2-40B4-BE49-F238E27FC236}">
              <a16:creationId xmlns="" xmlns:a16="http://schemas.microsoft.com/office/drawing/2014/main" id="{00000000-0008-0000-0000-000020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71" name="Text Box 394744">
          <a:extLst>
            <a:ext uri="{FF2B5EF4-FFF2-40B4-BE49-F238E27FC236}">
              <a16:creationId xmlns="" xmlns:a16="http://schemas.microsoft.com/office/drawing/2014/main" id="{00000000-0008-0000-0000-000021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72" name="Text Box 394360">
          <a:extLst>
            <a:ext uri="{FF2B5EF4-FFF2-40B4-BE49-F238E27FC236}">
              <a16:creationId xmlns="" xmlns:a16="http://schemas.microsoft.com/office/drawing/2014/main" id="{00000000-0008-0000-0000-000022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73" name="Text Box 394744">
          <a:extLst>
            <a:ext uri="{FF2B5EF4-FFF2-40B4-BE49-F238E27FC236}">
              <a16:creationId xmlns="" xmlns:a16="http://schemas.microsoft.com/office/drawing/2014/main" id="{00000000-0008-0000-0000-000023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74" name="Text Box 394360">
          <a:extLst>
            <a:ext uri="{FF2B5EF4-FFF2-40B4-BE49-F238E27FC236}">
              <a16:creationId xmlns="" xmlns:a16="http://schemas.microsoft.com/office/drawing/2014/main" id="{00000000-0008-0000-0000-000024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75" name="Text Box 394744">
          <a:extLst>
            <a:ext uri="{FF2B5EF4-FFF2-40B4-BE49-F238E27FC236}">
              <a16:creationId xmlns="" xmlns:a16="http://schemas.microsoft.com/office/drawing/2014/main" id="{00000000-0008-0000-0000-000025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76" name="Text Box 394360">
          <a:extLst>
            <a:ext uri="{FF2B5EF4-FFF2-40B4-BE49-F238E27FC236}">
              <a16:creationId xmlns="" xmlns:a16="http://schemas.microsoft.com/office/drawing/2014/main" id="{00000000-0008-0000-0000-000026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77" name="Text Box 394744">
          <a:extLst>
            <a:ext uri="{FF2B5EF4-FFF2-40B4-BE49-F238E27FC236}">
              <a16:creationId xmlns="" xmlns:a16="http://schemas.microsoft.com/office/drawing/2014/main" id="{00000000-0008-0000-0000-000027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78" name="Text Box 394360">
          <a:extLst>
            <a:ext uri="{FF2B5EF4-FFF2-40B4-BE49-F238E27FC236}">
              <a16:creationId xmlns="" xmlns:a16="http://schemas.microsoft.com/office/drawing/2014/main" id="{00000000-0008-0000-0000-000028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79" name="Text Box 394744">
          <a:extLst>
            <a:ext uri="{FF2B5EF4-FFF2-40B4-BE49-F238E27FC236}">
              <a16:creationId xmlns="" xmlns:a16="http://schemas.microsoft.com/office/drawing/2014/main" id="{00000000-0008-0000-0000-000029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80" name="Text Box 394360">
          <a:extLst>
            <a:ext uri="{FF2B5EF4-FFF2-40B4-BE49-F238E27FC236}">
              <a16:creationId xmlns="" xmlns:a16="http://schemas.microsoft.com/office/drawing/2014/main" id="{00000000-0008-0000-0000-00002A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81" name="Text Box 394744">
          <a:extLst>
            <a:ext uri="{FF2B5EF4-FFF2-40B4-BE49-F238E27FC236}">
              <a16:creationId xmlns="" xmlns:a16="http://schemas.microsoft.com/office/drawing/2014/main" id="{00000000-0008-0000-0000-00002B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82" name="Text Box 394360">
          <a:extLst>
            <a:ext uri="{FF2B5EF4-FFF2-40B4-BE49-F238E27FC236}">
              <a16:creationId xmlns="" xmlns:a16="http://schemas.microsoft.com/office/drawing/2014/main" id="{00000000-0008-0000-0000-00002C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83" name="Text Box 394744">
          <a:extLst>
            <a:ext uri="{FF2B5EF4-FFF2-40B4-BE49-F238E27FC236}">
              <a16:creationId xmlns="" xmlns:a16="http://schemas.microsoft.com/office/drawing/2014/main" id="{00000000-0008-0000-0000-00002D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84" name="Text Box 394360">
          <a:extLst>
            <a:ext uri="{FF2B5EF4-FFF2-40B4-BE49-F238E27FC236}">
              <a16:creationId xmlns="" xmlns:a16="http://schemas.microsoft.com/office/drawing/2014/main" id="{00000000-0008-0000-0000-00002E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85" name="Text Box 394744">
          <a:extLst>
            <a:ext uri="{FF2B5EF4-FFF2-40B4-BE49-F238E27FC236}">
              <a16:creationId xmlns="" xmlns:a16="http://schemas.microsoft.com/office/drawing/2014/main" id="{00000000-0008-0000-0000-00002F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86" name="Text Box 394360">
          <a:extLst>
            <a:ext uri="{FF2B5EF4-FFF2-40B4-BE49-F238E27FC236}">
              <a16:creationId xmlns="" xmlns:a16="http://schemas.microsoft.com/office/drawing/2014/main" id="{00000000-0008-0000-0000-000030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87" name="Text Box 394744">
          <a:extLst>
            <a:ext uri="{FF2B5EF4-FFF2-40B4-BE49-F238E27FC236}">
              <a16:creationId xmlns="" xmlns:a16="http://schemas.microsoft.com/office/drawing/2014/main" id="{00000000-0008-0000-0000-000031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88" name="Text Box 394360">
          <a:extLst>
            <a:ext uri="{FF2B5EF4-FFF2-40B4-BE49-F238E27FC236}">
              <a16:creationId xmlns="" xmlns:a16="http://schemas.microsoft.com/office/drawing/2014/main" id="{00000000-0008-0000-0000-000032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89" name="Text Box 394744">
          <a:extLst>
            <a:ext uri="{FF2B5EF4-FFF2-40B4-BE49-F238E27FC236}">
              <a16:creationId xmlns="" xmlns:a16="http://schemas.microsoft.com/office/drawing/2014/main" id="{00000000-0008-0000-0000-000033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90" name="Text Box 394360">
          <a:extLst>
            <a:ext uri="{FF2B5EF4-FFF2-40B4-BE49-F238E27FC236}">
              <a16:creationId xmlns="" xmlns:a16="http://schemas.microsoft.com/office/drawing/2014/main" id="{00000000-0008-0000-0000-000034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91" name="Text Box 394744">
          <a:extLst>
            <a:ext uri="{FF2B5EF4-FFF2-40B4-BE49-F238E27FC236}">
              <a16:creationId xmlns="" xmlns:a16="http://schemas.microsoft.com/office/drawing/2014/main" id="{00000000-0008-0000-0000-000035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92" name="Text Box 394360">
          <a:extLst>
            <a:ext uri="{FF2B5EF4-FFF2-40B4-BE49-F238E27FC236}">
              <a16:creationId xmlns="" xmlns:a16="http://schemas.microsoft.com/office/drawing/2014/main" id="{00000000-0008-0000-0000-000036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393" name="Text Box 394744">
          <a:extLst>
            <a:ext uri="{FF2B5EF4-FFF2-40B4-BE49-F238E27FC236}">
              <a16:creationId xmlns="" xmlns:a16="http://schemas.microsoft.com/office/drawing/2014/main" id="{00000000-0008-0000-0000-000037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94" name="Text Box 394360">
          <a:extLst>
            <a:ext uri="{FF2B5EF4-FFF2-40B4-BE49-F238E27FC236}">
              <a16:creationId xmlns="" xmlns:a16="http://schemas.microsoft.com/office/drawing/2014/main" id="{00000000-0008-0000-0000-000038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95" name="Text Box 394744">
          <a:extLst>
            <a:ext uri="{FF2B5EF4-FFF2-40B4-BE49-F238E27FC236}">
              <a16:creationId xmlns="" xmlns:a16="http://schemas.microsoft.com/office/drawing/2014/main" id="{00000000-0008-0000-0000-000039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96" name="Text Box 394360">
          <a:extLst>
            <a:ext uri="{FF2B5EF4-FFF2-40B4-BE49-F238E27FC236}">
              <a16:creationId xmlns="" xmlns:a16="http://schemas.microsoft.com/office/drawing/2014/main" id="{00000000-0008-0000-0000-00003A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97" name="Text Box 394744">
          <a:extLst>
            <a:ext uri="{FF2B5EF4-FFF2-40B4-BE49-F238E27FC236}">
              <a16:creationId xmlns="" xmlns:a16="http://schemas.microsoft.com/office/drawing/2014/main" id="{00000000-0008-0000-0000-00003B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98" name="Text Box 394360">
          <a:extLst>
            <a:ext uri="{FF2B5EF4-FFF2-40B4-BE49-F238E27FC236}">
              <a16:creationId xmlns="" xmlns:a16="http://schemas.microsoft.com/office/drawing/2014/main" id="{00000000-0008-0000-0000-00003C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399" name="Text Box 394744">
          <a:extLst>
            <a:ext uri="{FF2B5EF4-FFF2-40B4-BE49-F238E27FC236}">
              <a16:creationId xmlns="" xmlns:a16="http://schemas.microsoft.com/office/drawing/2014/main" id="{00000000-0008-0000-0000-00003D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400" name="Text Box 394360">
          <a:extLst>
            <a:ext uri="{FF2B5EF4-FFF2-40B4-BE49-F238E27FC236}">
              <a16:creationId xmlns="" xmlns:a16="http://schemas.microsoft.com/office/drawing/2014/main" id="{00000000-0008-0000-0000-00003E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401" name="Text Box 394744">
          <a:extLst>
            <a:ext uri="{FF2B5EF4-FFF2-40B4-BE49-F238E27FC236}">
              <a16:creationId xmlns="" xmlns:a16="http://schemas.microsoft.com/office/drawing/2014/main" id="{00000000-0008-0000-0000-00003F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402" name="Text Box 394360">
          <a:extLst>
            <a:ext uri="{FF2B5EF4-FFF2-40B4-BE49-F238E27FC236}">
              <a16:creationId xmlns="" xmlns:a16="http://schemas.microsoft.com/office/drawing/2014/main" id="{00000000-0008-0000-0000-000040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403" name="Text Box 394744">
          <a:extLst>
            <a:ext uri="{FF2B5EF4-FFF2-40B4-BE49-F238E27FC236}">
              <a16:creationId xmlns="" xmlns:a16="http://schemas.microsoft.com/office/drawing/2014/main" id="{00000000-0008-0000-0000-000041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404" name="Text Box 394360">
          <a:extLst>
            <a:ext uri="{FF2B5EF4-FFF2-40B4-BE49-F238E27FC236}">
              <a16:creationId xmlns="" xmlns:a16="http://schemas.microsoft.com/office/drawing/2014/main" id="{00000000-0008-0000-0000-000042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405" name="Text Box 394744">
          <a:extLst>
            <a:ext uri="{FF2B5EF4-FFF2-40B4-BE49-F238E27FC236}">
              <a16:creationId xmlns="" xmlns:a16="http://schemas.microsoft.com/office/drawing/2014/main" id="{00000000-0008-0000-0000-000043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06" name="Text Box 394360">
          <a:extLst>
            <a:ext uri="{FF2B5EF4-FFF2-40B4-BE49-F238E27FC236}">
              <a16:creationId xmlns="" xmlns:a16="http://schemas.microsoft.com/office/drawing/2014/main" id="{00000000-0008-0000-0000-000044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07" name="Text Box 394744">
          <a:extLst>
            <a:ext uri="{FF2B5EF4-FFF2-40B4-BE49-F238E27FC236}">
              <a16:creationId xmlns="" xmlns:a16="http://schemas.microsoft.com/office/drawing/2014/main" id="{00000000-0008-0000-0000-000045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08" name="Text Box 394360">
          <a:extLst>
            <a:ext uri="{FF2B5EF4-FFF2-40B4-BE49-F238E27FC236}">
              <a16:creationId xmlns="" xmlns:a16="http://schemas.microsoft.com/office/drawing/2014/main" id="{00000000-0008-0000-0000-000046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09" name="Text Box 394744">
          <a:extLst>
            <a:ext uri="{FF2B5EF4-FFF2-40B4-BE49-F238E27FC236}">
              <a16:creationId xmlns="" xmlns:a16="http://schemas.microsoft.com/office/drawing/2014/main" id="{00000000-0008-0000-0000-000047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10" name="Text Box 394360">
          <a:extLst>
            <a:ext uri="{FF2B5EF4-FFF2-40B4-BE49-F238E27FC236}">
              <a16:creationId xmlns="" xmlns:a16="http://schemas.microsoft.com/office/drawing/2014/main" id="{00000000-0008-0000-0000-000048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11" name="Text Box 394744">
          <a:extLst>
            <a:ext uri="{FF2B5EF4-FFF2-40B4-BE49-F238E27FC236}">
              <a16:creationId xmlns="" xmlns:a16="http://schemas.microsoft.com/office/drawing/2014/main" id="{00000000-0008-0000-0000-000049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12" name="Text Box 394360">
          <a:extLst>
            <a:ext uri="{FF2B5EF4-FFF2-40B4-BE49-F238E27FC236}">
              <a16:creationId xmlns="" xmlns:a16="http://schemas.microsoft.com/office/drawing/2014/main" id="{00000000-0008-0000-0000-00004A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13" name="Text Box 394744">
          <a:extLst>
            <a:ext uri="{FF2B5EF4-FFF2-40B4-BE49-F238E27FC236}">
              <a16:creationId xmlns="" xmlns:a16="http://schemas.microsoft.com/office/drawing/2014/main" id="{00000000-0008-0000-0000-00004B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14" name="Text Box 394360">
          <a:extLst>
            <a:ext uri="{FF2B5EF4-FFF2-40B4-BE49-F238E27FC236}">
              <a16:creationId xmlns="" xmlns:a16="http://schemas.microsoft.com/office/drawing/2014/main" id="{00000000-0008-0000-0000-00004C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15" name="Text Box 394744">
          <a:extLst>
            <a:ext uri="{FF2B5EF4-FFF2-40B4-BE49-F238E27FC236}">
              <a16:creationId xmlns="" xmlns:a16="http://schemas.microsoft.com/office/drawing/2014/main" id="{00000000-0008-0000-0000-00004D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16" name="Text Box 394360">
          <a:extLst>
            <a:ext uri="{FF2B5EF4-FFF2-40B4-BE49-F238E27FC236}">
              <a16:creationId xmlns="" xmlns:a16="http://schemas.microsoft.com/office/drawing/2014/main" id="{00000000-0008-0000-0000-00004E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17" name="Text Box 394744">
          <a:extLst>
            <a:ext uri="{FF2B5EF4-FFF2-40B4-BE49-F238E27FC236}">
              <a16:creationId xmlns="" xmlns:a16="http://schemas.microsoft.com/office/drawing/2014/main" id="{00000000-0008-0000-0000-00004F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18" name="Text Box 394360">
          <a:extLst>
            <a:ext uri="{FF2B5EF4-FFF2-40B4-BE49-F238E27FC236}">
              <a16:creationId xmlns="" xmlns:a16="http://schemas.microsoft.com/office/drawing/2014/main" id="{00000000-0008-0000-0000-000050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19" name="Text Box 394744">
          <a:extLst>
            <a:ext uri="{FF2B5EF4-FFF2-40B4-BE49-F238E27FC236}">
              <a16:creationId xmlns="" xmlns:a16="http://schemas.microsoft.com/office/drawing/2014/main" id="{00000000-0008-0000-0000-000051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20" name="Text Box 394360">
          <a:extLst>
            <a:ext uri="{FF2B5EF4-FFF2-40B4-BE49-F238E27FC236}">
              <a16:creationId xmlns="" xmlns:a16="http://schemas.microsoft.com/office/drawing/2014/main" id="{00000000-0008-0000-0000-000052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21" name="Text Box 394744">
          <a:extLst>
            <a:ext uri="{FF2B5EF4-FFF2-40B4-BE49-F238E27FC236}">
              <a16:creationId xmlns="" xmlns:a16="http://schemas.microsoft.com/office/drawing/2014/main" id="{00000000-0008-0000-0000-000053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22" name="Text Box 394360">
          <a:extLst>
            <a:ext uri="{FF2B5EF4-FFF2-40B4-BE49-F238E27FC236}">
              <a16:creationId xmlns="" xmlns:a16="http://schemas.microsoft.com/office/drawing/2014/main" id="{00000000-0008-0000-0000-000054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23" name="Text Box 394744">
          <a:extLst>
            <a:ext uri="{FF2B5EF4-FFF2-40B4-BE49-F238E27FC236}">
              <a16:creationId xmlns="" xmlns:a16="http://schemas.microsoft.com/office/drawing/2014/main" id="{00000000-0008-0000-0000-000055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24" name="Text Box 394360">
          <a:extLst>
            <a:ext uri="{FF2B5EF4-FFF2-40B4-BE49-F238E27FC236}">
              <a16:creationId xmlns="" xmlns:a16="http://schemas.microsoft.com/office/drawing/2014/main" id="{00000000-0008-0000-0000-000056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25" name="Text Box 394744">
          <a:extLst>
            <a:ext uri="{FF2B5EF4-FFF2-40B4-BE49-F238E27FC236}">
              <a16:creationId xmlns="" xmlns:a16="http://schemas.microsoft.com/office/drawing/2014/main" id="{00000000-0008-0000-0000-000057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26" name="Text Box 394360">
          <a:extLst>
            <a:ext uri="{FF2B5EF4-FFF2-40B4-BE49-F238E27FC236}">
              <a16:creationId xmlns="" xmlns:a16="http://schemas.microsoft.com/office/drawing/2014/main" id="{00000000-0008-0000-0000-000058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27" name="Text Box 394744">
          <a:extLst>
            <a:ext uri="{FF2B5EF4-FFF2-40B4-BE49-F238E27FC236}">
              <a16:creationId xmlns="" xmlns:a16="http://schemas.microsoft.com/office/drawing/2014/main" id="{00000000-0008-0000-0000-000059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28" name="Text Box 394360">
          <a:extLst>
            <a:ext uri="{FF2B5EF4-FFF2-40B4-BE49-F238E27FC236}">
              <a16:creationId xmlns="" xmlns:a16="http://schemas.microsoft.com/office/drawing/2014/main" id="{00000000-0008-0000-0000-00005A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29" name="Text Box 394744">
          <a:extLst>
            <a:ext uri="{FF2B5EF4-FFF2-40B4-BE49-F238E27FC236}">
              <a16:creationId xmlns="" xmlns:a16="http://schemas.microsoft.com/office/drawing/2014/main" id="{00000000-0008-0000-0000-00005B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0"/>
    <xdr:sp macro="" textlink="">
      <xdr:nvSpPr>
        <xdr:cNvPr id="15430" name="Text Box 394360">
          <a:extLst>
            <a:ext uri="{FF2B5EF4-FFF2-40B4-BE49-F238E27FC236}">
              <a16:creationId xmlns="" xmlns:a16="http://schemas.microsoft.com/office/drawing/2014/main" id="{00000000-0008-0000-0000-00005C0A0000}"/>
            </a:ext>
          </a:extLst>
        </xdr:cNvPr>
        <xdr:cNvSpPr txBox="1">
          <a:spLocks noChangeArrowheads="1"/>
        </xdr:cNvSpPr>
      </xdr:nvSpPr>
      <xdr:spPr bwMode="auto">
        <a:xfrm>
          <a:off x="922020" y="4634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0"/>
    <xdr:sp macro="" textlink="">
      <xdr:nvSpPr>
        <xdr:cNvPr id="15431" name="Text Box 394744">
          <a:extLst>
            <a:ext uri="{FF2B5EF4-FFF2-40B4-BE49-F238E27FC236}">
              <a16:creationId xmlns="" xmlns:a16="http://schemas.microsoft.com/office/drawing/2014/main" id="{00000000-0008-0000-0000-00005D0A0000}"/>
            </a:ext>
          </a:extLst>
        </xdr:cNvPr>
        <xdr:cNvSpPr txBox="1">
          <a:spLocks noChangeArrowheads="1"/>
        </xdr:cNvSpPr>
      </xdr:nvSpPr>
      <xdr:spPr bwMode="auto">
        <a:xfrm>
          <a:off x="922020" y="4634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0"/>
    <xdr:sp macro="" textlink="">
      <xdr:nvSpPr>
        <xdr:cNvPr id="15432" name="Text Box 394360">
          <a:extLst>
            <a:ext uri="{FF2B5EF4-FFF2-40B4-BE49-F238E27FC236}">
              <a16:creationId xmlns="" xmlns:a16="http://schemas.microsoft.com/office/drawing/2014/main" id="{00000000-0008-0000-0000-00005E0A0000}"/>
            </a:ext>
          </a:extLst>
        </xdr:cNvPr>
        <xdr:cNvSpPr txBox="1">
          <a:spLocks noChangeArrowheads="1"/>
        </xdr:cNvSpPr>
      </xdr:nvSpPr>
      <xdr:spPr bwMode="auto">
        <a:xfrm>
          <a:off x="922020" y="4634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0"/>
    <xdr:sp macro="" textlink="">
      <xdr:nvSpPr>
        <xdr:cNvPr id="15433" name="Text Box 394744">
          <a:extLst>
            <a:ext uri="{FF2B5EF4-FFF2-40B4-BE49-F238E27FC236}">
              <a16:creationId xmlns="" xmlns:a16="http://schemas.microsoft.com/office/drawing/2014/main" id="{00000000-0008-0000-0000-00005F0A0000}"/>
            </a:ext>
          </a:extLst>
        </xdr:cNvPr>
        <xdr:cNvSpPr txBox="1">
          <a:spLocks noChangeArrowheads="1"/>
        </xdr:cNvSpPr>
      </xdr:nvSpPr>
      <xdr:spPr bwMode="auto">
        <a:xfrm>
          <a:off x="922020" y="4634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0"/>
    <xdr:sp macro="" textlink="">
      <xdr:nvSpPr>
        <xdr:cNvPr id="15434" name="Text Box 394360">
          <a:extLst>
            <a:ext uri="{FF2B5EF4-FFF2-40B4-BE49-F238E27FC236}">
              <a16:creationId xmlns="" xmlns:a16="http://schemas.microsoft.com/office/drawing/2014/main" id="{00000000-0008-0000-0000-0000600A0000}"/>
            </a:ext>
          </a:extLst>
        </xdr:cNvPr>
        <xdr:cNvSpPr txBox="1">
          <a:spLocks noChangeArrowheads="1"/>
        </xdr:cNvSpPr>
      </xdr:nvSpPr>
      <xdr:spPr bwMode="auto">
        <a:xfrm>
          <a:off x="922020" y="4634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0"/>
    <xdr:sp macro="" textlink="">
      <xdr:nvSpPr>
        <xdr:cNvPr id="15435" name="Text Box 394744">
          <a:extLst>
            <a:ext uri="{FF2B5EF4-FFF2-40B4-BE49-F238E27FC236}">
              <a16:creationId xmlns="" xmlns:a16="http://schemas.microsoft.com/office/drawing/2014/main" id="{00000000-0008-0000-0000-0000610A0000}"/>
            </a:ext>
          </a:extLst>
        </xdr:cNvPr>
        <xdr:cNvSpPr txBox="1">
          <a:spLocks noChangeArrowheads="1"/>
        </xdr:cNvSpPr>
      </xdr:nvSpPr>
      <xdr:spPr bwMode="auto">
        <a:xfrm>
          <a:off x="922020" y="4634674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36" name="Text Box 394360">
          <a:extLst>
            <a:ext uri="{FF2B5EF4-FFF2-40B4-BE49-F238E27FC236}">
              <a16:creationId xmlns="" xmlns:a16="http://schemas.microsoft.com/office/drawing/2014/main" id="{00000000-0008-0000-0000-000062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37" name="Text Box 394744">
          <a:extLst>
            <a:ext uri="{FF2B5EF4-FFF2-40B4-BE49-F238E27FC236}">
              <a16:creationId xmlns="" xmlns:a16="http://schemas.microsoft.com/office/drawing/2014/main" id="{00000000-0008-0000-0000-000063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38" name="Text Box 394360">
          <a:extLst>
            <a:ext uri="{FF2B5EF4-FFF2-40B4-BE49-F238E27FC236}">
              <a16:creationId xmlns="" xmlns:a16="http://schemas.microsoft.com/office/drawing/2014/main" id="{00000000-0008-0000-0000-000064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39" name="Text Box 394744">
          <a:extLst>
            <a:ext uri="{FF2B5EF4-FFF2-40B4-BE49-F238E27FC236}">
              <a16:creationId xmlns="" xmlns:a16="http://schemas.microsoft.com/office/drawing/2014/main" id="{00000000-0008-0000-0000-000065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40" name="Text Box 394360">
          <a:extLst>
            <a:ext uri="{FF2B5EF4-FFF2-40B4-BE49-F238E27FC236}">
              <a16:creationId xmlns="" xmlns:a16="http://schemas.microsoft.com/office/drawing/2014/main" id="{00000000-0008-0000-0000-000066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41" name="Text Box 394744">
          <a:extLst>
            <a:ext uri="{FF2B5EF4-FFF2-40B4-BE49-F238E27FC236}">
              <a16:creationId xmlns="" xmlns:a16="http://schemas.microsoft.com/office/drawing/2014/main" id="{00000000-0008-0000-0000-000067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42" name="Text Box 394360">
          <a:extLst>
            <a:ext uri="{FF2B5EF4-FFF2-40B4-BE49-F238E27FC236}">
              <a16:creationId xmlns="" xmlns:a16="http://schemas.microsoft.com/office/drawing/2014/main" id="{00000000-0008-0000-0000-000068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43" name="Text Box 394744">
          <a:extLst>
            <a:ext uri="{FF2B5EF4-FFF2-40B4-BE49-F238E27FC236}">
              <a16:creationId xmlns="" xmlns:a16="http://schemas.microsoft.com/office/drawing/2014/main" id="{00000000-0008-0000-0000-000069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44" name="Text Box 394360">
          <a:extLst>
            <a:ext uri="{FF2B5EF4-FFF2-40B4-BE49-F238E27FC236}">
              <a16:creationId xmlns="" xmlns:a16="http://schemas.microsoft.com/office/drawing/2014/main" id="{00000000-0008-0000-0000-00006A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45" name="Text Box 394744">
          <a:extLst>
            <a:ext uri="{FF2B5EF4-FFF2-40B4-BE49-F238E27FC236}">
              <a16:creationId xmlns="" xmlns:a16="http://schemas.microsoft.com/office/drawing/2014/main" id="{00000000-0008-0000-0000-00006B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46" name="Text Box 394360">
          <a:extLst>
            <a:ext uri="{FF2B5EF4-FFF2-40B4-BE49-F238E27FC236}">
              <a16:creationId xmlns="" xmlns:a16="http://schemas.microsoft.com/office/drawing/2014/main" id="{00000000-0008-0000-0000-00006C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47" name="Text Box 394744">
          <a:extLst>
            <a:ext uri="{FF2B5EF4-FFF2-40B4-BE49-F238E27FC236}">
              <a16:creationId xmlns="" xmlns:a16="http://schemas.microsoft.com/office/drawing/2014/main" id="{00000000-0008-0000-0000-00006D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48" name="Text Box 394360">
          <a:extLst>
            <a:ext uri="{FF2B5EF4-FFF2-40B4-BE49-F238E27FC236}">
              <a16:creationId xmlns="" xmlns:a16="http://schemas.microsoft.com/office/drawing/2014/main" id="{00000000-0008-0000-0000-00006E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49" name="Text Box 394744">
          <a:extLst>
            <a:ext uri="{FF2B5EF4-FFF2-40B4-BE49-F238E27FC236}">
              <a16:creationId xmlns="" xmlns:a16="http://schemas.microsoft.com/office/drawing/2014/main" id="{00000000-0008-0000-0000-00006F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50" name="Text Box 394360">
          <a:extLst>
            <a:ext uri="{FF2B5EF4-FFF2-40B4-BE49-F238E27FC236}">
              <a16:creationId xmlns="" xmlns:a16="http://schemas.microsoft.com/office/drawing/2014/main" id="{00000000-0008-0000-0000-000070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51" name="Text Box 394744">
          <a:extLst>
            <a:ext uri="{FF2B5EF4-FFF2-40B4-BE49-F238E27FC236}">
              <a16:creationId xmlns="" xmlns:a16="http://schemas.microsoft.com/office/drawing/2014/main" id="{00000000-0008-0000-0000-000071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52" name="Text Box 394360">
          <a:extLst>
            <a:ext uri="{FF2B5EF4-FFF2-40B4-BE49-F238E27FC236}">
              <a16:creationId xmlns="" xmlns:a16="http://schemas.microsoft.com/office/drawing/2014/main" id="{00000000-0008-0000-0000-000072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53" name="Text Box 394744">
          <a:extLst>
            <a:ext uri="{FF2B5EF4-FFF2-40B4-BE49-F238E27FC236}">
              <a16:creationId xmlns="" xmlns:a16="http://schemas.microsoft.com/office/drawing/2014/main" id="{00000000-0008-0000-0000-000073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54" name="Text Box 394360">
          <a:extLst>
            <a:ext uri="{FF2B5EF4-FFF2-40B4-BE49-F238E27FC236}">
              <a16:creationId xmlns="" xmlns:a16="http://schemas.microsoft.com/office/drawing/2014/main" id="{00000000-0008-0000-0000-000074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55" name="Text Box 394744">
          <a:extLst>
            <a:ext uri="{FF2B5EF4-FFF2-40B4-BE49-F238E27FC236}">
              <a16:creationId xmlns="" xmlns:a16="http://schemas.microsoft.com/office/drawing/2014/main" id="{00000000-0008-0000-0000-000075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56" name="Text Box 394360">
          <a:extLst>
            <a:ext uri="{FF2B5EF4-FFF2-40B4-BE49-F238E27FC236}">
              <a16:creationId xmlns="" xmlns:a16="http://schemas.microsoft.com/office/drawing/2014/main" id="{00000000-0008-0000-0000-000076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57" name="Text Box 394744">
          <a:extLst>
            <a:ext uri="{FF2B5EF4-FFF2-40B4-BE49-F238E27FC236}">
              <a16:creationId xmlns="" xmlns:a16="http://schemas.microsoft.com/office/drawing/2014/main" id="{00000000-0008-0000-0000-000077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58" name="Text Box 394360">
          <a:extLst>
            <a:ext uri="{FF2B5EF4-FFF2-40B4-BE49-F238E27FC236}">
              <a16:creationId xmlns="" xmlns:a16="http://schemas.microsoft.com/office/drawing/2014/main" id="{00000000-0008-0000-0000-000078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59" name="Text Box 394744">
          <a:extLst>
            <a:ext uri="{FF2B5EF4-FFF2-40B4-BE49-F238E27FC236}">
              <a16:creationId xmlns="" xmlns:a16="http://schemas.microsoft.com/office/drawing/2014/main" id="{00000000-0008-0000-0000-000079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60" name="Text Box 394360">
          <a:extLst>
            <a:ext uri="{FF2B5EF4-FFF2-40B4-BE49-F238E27FC236}">
              <a16:creationId xmlns="" xmlns:a16="http://schemas.microsoft.com/office/drawing/2014/main" id="{00000000-0008-0000-0000-00007A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61" name="Text Box 394744">
          <a:extLst>
            <a:ext uri="{FF2B5EF4-FFF2-40B4-BE49-F238E27FC236}">
              <a16:creationId xmlns="" xmlns:a16="http://schemas.microsoft.com/office/drawing/2014/main" id="{00000000-0008-0000-0000-00007B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62" name="Text Box 394360">
          <a:extLst>
            <a:ext uri="{FF2B5EF4-FFF2-40B4-BE49-F238E27FC236}">
              <a16:creationId xmlns="" xmlns:a16="http://schemas.microsoft.com/office/drawing/2014/main" id="{00000000-0008-0000-0000-00007C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63" name="Text Box 394744">
          <a:extLst>
            <a:ext uri="{FF2B5EF4-FFF2-40B4-BE49-F238E27FC236}">
              <a16:creationId xmlns="" xmlns:a16="http://schemas.microsoft.com/office/drawing/2014/main" id="{00000000-0008-0000-0000-00007D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64" name="Text Box 394360">
          <a:extLst>
            <a:ext uri="{FF2B5EF4-FFF2-40B4-BE49-F238E27FC236}">
              <a16:creationId xmlns="" xmlns:a16="http://schemas.microsoft.com/office/drawing/2014/main" id="{00000000-0008-0000-0000-00007E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65" name="Text Box 394744">
          <a:extLst>
            <a:ext uri="{FF2B5EF4-FFF2-40B4-BE49-F238E27FC236}">
              <a16:creationId xmlns="" xmlns:a16="http://schemas.microsoft.com/office/drawing/2014/main" id="{00000000-0008-0000-0000-00007F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66" name="Text Box 394360">
          <a:extLst>
            <a:ext uri="{FF2B5EF4-FFF2-40B4-BE49-F238E27FC236}">
              <a16:creationId xmlns="" xmlns:a16="http://schemas.microsoft.com/office/drawing/2014/main" id="{00000000-0008-0000-0000-000080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67" name="Text Box 394744">
          <a:extLst>
            <a:ext uri="{FF2B5EF4-FFF2-40B4-BE49-F238E27FC236}">
              <a16:creationId xmlns="" xmlns:a16="http://schemas.microsoft.com/office/drawing/2014/main" id="{00000000-0008-0000-0000-000081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68" name="Text Box 394360">
          <a:extLst>
            <a:ext uri="{FF2B5EF4-FFF2-40B4-BE49-F238E27FC236}">
              <a16:creationId xmlns="" xmlns:a16="http://schemas.microsoft.com/office/drawing/2014/main" id="{00000000-0008-0000-0000-000082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69" name="Text Box 394744">
          <a:extLst>
            <a:ext uri="{FF2B5EF4-FFF2-40B4-BE49-F238E27FC236}">
              <a16:creationId xmlns="" xmlns:a16="http://schemas.microsoft.com/office/drawing/2014/main" id="{00000000-0008-0000-0000-000083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70" name="Text Box 394360">
          <a:extLst>
            <a:ext uri="{FF2B5EF4-FFF2-40B4-BE49-F238E27FC236}">
              <a16:creationId xmlns="" xmlns:a16="http://schemas.microsoft.com/office/drawing/2014/main" id="{00000000-0008-0000-0000-000084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71" name="Text Box 394744">
          <a:extLst>
            <a:ext uri="{FF2B5EF4-FFF2-40B4-BE49-F238E27FC236}">
              <a16:creationId xmlns="" xmlns:a16="http://schemas.microsoft.com/office/drawing/2014/main" id="{00000000-0008-0000-0000-000085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72" name="Text Box 394360">
          <a:extLst>
            <a:ext uri="{FF2B5EF4-FFF2-40B4-BE49-F238E27FC236}">
              <a16:creationId xmlns="" xmlns:a16="http://schemas.microsoft.com/office/drawing/2014/main" id="{00000000-0008-0000-0000-000086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73" name="Text Box 394744">
          <a:extLst>
            <a:ext uri="{FF2B5EF4-FFF2-40B4-BE49-F238E27FC236}">
              <a16:creationId xmlns="" xmlns:a16="http://schemas.microsoft.com/office/drawing/2014/main" id="{00000000-0008-0000-0000-000087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74" name="Text Box 394360">
          <a:extLst>
            <a:ext uri="{FF2B5EF4-FFF2-40B4-BE49-F238E27FC236}">
              <a16:creationId xmlns="" xmlns:a16="http://schemas.microsoft.com/office/drawing/2014/main" id="{00000000-0008-0000-0000-000088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75" name="Text Box 394744">
          <a:extLst>
            <a:ext uri="{FF2B5EF4-FFF2-40B4-BE49-F238E27FC236}">
              <a16:creationId xmlns="" xmlns:a16="http://schemas.microsoft.com/office/drawing/2014/main" id="{00000000-0008-0000-0000-000089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76" name="Text Box 394360">
          <a:extLst>
            <a:ext uri="{FF2B5EF4-FFF2-40B4-BE49-F238E27FC236}">
              <a16:creationId xmlns="" xmlns:a16="http://schemas.microsoft.com/office/drawing/2014/main" id="{00000000-0008-0000-0000-00008A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77" name="Text Box 394744">
          <a:extLst>
            <a:ext uri="{FF2B5EF4-FFF2-40B4-BE49-F238E27FC236}">
              <a16:creationId xmlns="" xmlns:a16="http://schemas.microsoft.com/office/drawing/2014/main" id="{00000000-0008-0000-0000-00008B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78" name="Text Box 394360">
          <a:extLst>
            <a:ext uri="{FF2B5EF4-FFF2-40B4-BE49-F238E27FC236}">
              <a16:creationId xmlns="" xmlns:a16="http://schemas.microsoft.com/office/drawing/2014/main" id="{00000000-0008-0000-0000-00008C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79" name="Text Box 394744">
          <a:extLst>
            <a:ext uri="{FF2B5EF4-FFF2-40B4-BE49-F238E27FC236}">
              <a16:creationId xmlns="" xmlns:a16="http://schemas.microsoft.com/office/drawing/2014/main" id="{00000000-0008-0000-0000-00008D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80" name="Text Box 394360">
          <a:extLst>
            <a:ext uri="{FF2B5EF4-FFF2-40B4-BE49-F238E27FC236}">
              <a16:creationId xmlns="" xmlns:a16="http://schemas.microsoft.com/office/drawing/2014/main" id="{00000000-0008-0000-0000-00008E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81" name="Text Box 394744">
          <a:extLst>
            <a:ext uri="{FF2B5EF4-FFF2-40B4-BE49-F238E27FC236}">
              <a16:creationId xmlns="" xmlns:a16="http://schemas.microsoft.com/office/drawing/2014/main" id="{00000000-0008-0000-0000-00008F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82" name="Text Box 394360">
          <a:extLst>
            <a:ext uri="{FF2B5EF4-FFF2-40B4-BE49-F238E27FC236}">
              <a16:creationId xmlns="" xmlns:a16="http://schemas.microsoft.com/office/drawing/2014/main" id="{00000000-0008-0000-0000-000090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83" name="Text Box 394744">
          <a:extLst>
            <a:ext uri="{FF2B5EF4-FFF2-40B4-BE49-F238E27FC236}">
              <a16:creationId xmlns="" xmlns:a16="http://schemas.microsoft.com/office/drawing/2014/main" id="{00000000-0008-0000-0000-000091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84" name="Text Box 394360">
          <a:extLst>
            <a:ext uri="{FF2B5EF4-FFF2-40B4-BE49-F238E27FC236}">
              <a16:creationId xmlns="" xmlns:a16="http://schemas.microsoft.com/office/drawing/2014/main" id="{00000000-0008-0000-0000-000092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85" name="Text Box 394744">
          <a:extLst>
            <a:ext uri="{FF2B5EF4-FFF2-40B4-BE49-F238E27FC236}">
              <a16:creationId xmlns="" xmlns:a16="http://schemas.microsoft.com/office/drawing/2014/main" id="{00000000-0008-0000-0000-000093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86" name="Text Box 394360">
          <a:extLst>
            <a:ext uri="{FF2B5EF4-FFF2-40B4-BE49-F238E27FC236}">
              <a16:creationId xmlns="" xmlns:a16="http://schemas.microsoft.com/office/drawing/2014/main" id="{00000000-0008-0000-0000-000094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87" name="Text Box 394744">
          <a:extLst>
            <a:ext uri="{FF2B5EF4-FFF2-40B4-BE49-F238E27FC236}">
              <a16:creationId xmlns="" xmlns:a16="http://schemas.microsoft.com/office/drawing/2014/main" id="{00000000-0008-0000-0000-000095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88" name="Text Box 394360">
          <a:extLst>
            <a:ext uri="{FF2B5EF4-FFF2-40B4-BE49-F238E27FC236}">
              <a16:creationId xmlns="" xmlns:a16="http://schemas.microsoft.com/office/drawing/2014/main" id="{00000000-0008-0000-0000-000096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89" name="Text Box 394744">
          <a:extLst>
            <a:ext uri="{FF2B5EF4-FFF2-40B4-BE49-F238E27FC236}">
              <a16:creationId xmlns="" xmlns:a16="http://schemas.microsoft.com/office/drawing/2014/main" id="{00000000-0008-0000-0000-000097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90" name="Text Box 394360">
          <a:extLst>
            <a:ext uri="{FF2B5EF4-FFF2-40B4-BE49-F238E27FC236}">
              <a16:creationId xmlns="" xmlns:a16="http://schemas.microsoft.com/office/drawing/2014/main" id="{00000000-0008-0000-0000-000098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91" name="Text Box 394744">
          <a:extLst>
            <a:ext uri="{FF2B5EF4-FFF2-40B4-BE49-F238E27FC236}">
              <a16:creationId xmlns="" xmlns:a16="http://schemas.microsoft.com/office/drawing/2014/main" id="{00000000-0008-0000-0000-000099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92" name="Text Box 394360">
          <a:extLst>
            <a:ext uri="{FF2B5EF4-FFF2-40B4-BE49-F238E27FC236}">
              <a16:creationId xmlns="" xmlns:a16="http://schemas.microsoft.com/office/drawing/2014/main" id="{00000000-0008-0000-0000-00009A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93" name="Text Box 394744">
          <a:extLst>
            <a:ext uri="{FF2B5EF4-FFF2-40B4-BE49-F238E27FC236}">
              <a16:creationId xmlns="" xmlns:a16="http://schemas.microsoft.com/office/drawing/2014/main" id="{00000000-0008-0000-0000-00009B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94" name="Text Box 394360">
          <a:extLst>
            <a:ext uri="{FF2B5EF4-FFF2-40B4-BE49-F238E27FC236}">
              <a16:creationId xmlns="" xmlns:a16="http://schemas.microsoft.com/office/drawing/2014/main" id="{00000000-0008-0000-0000-00009C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495" name="Text Box 394744">
          <a:extLst>
            <a:ext uri="{FF2B5EF4-FFF2-40B4-BE49-F238E27FC236}">
              <a16:creationId xmlns="" xmlns:a16="http://schemas.microsoft.com/office/drawing/2014/main" id="{00000000-0008-0000-0000-00009D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96" name="Text Box 394360">
          <a:extLst>
            <a:ext uri="{FF2B5EF4-FFF2-40B4-BE49-F238E27FC236}">
              <a16:creationId xmlns="" xmlns:a16="http://schemas.microsoft.com/office/drawing/2014/main" id="{00000000-0008-0000-0000-00009E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97" name="Text Box 394744">
          <a:extLst>
            <a:ext uri="{FF2B5EF4-FFF2-40B4-BE49-F238E27FC236}">
              <a16:creationId xmlns="" xmlns:a16="http://schemas.microsoft.com/office/drawing/2014/main" id="{00000000-0008-0000-0000-00009F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98" name="Text Box 394360">
          <a:extLst>
            <a:ext uri="{FF2B5EF4-FFF2-40B4-BE49-F238E27FC236}">
              <a16:creationId xmlns="" xmlns:a16="http://schemas.microsoft.com/office/drawing/2014/main" id="{00000000-0008-0000-0000-0000A0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499" name="Text Box 394744">
          <a:extLst>
            <a:ext uri="{FF2B5EF4-FFF2-40B4-BE49-F238E27FC236}">
              <a16:creationId xmlns="" xmlns:a16="http://schemas.microsoft.com/office/drawing/2014/main" id="{00000000-0008-0000-0000-0000A1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500" name="Text Box 394360">
          <a:extLst>
            <a:ext uri="{FF2B5EF4-FFF2-40B4-BE49-F238E27FC236}">
              <a16:creationId xmlns="" xmlns:a16="http://schemas.microsoft.com/office/drawing/2014/main" id="{00000000-0008-0000-0000-0000A2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501" name="Text Box 394744">
          <a:extLst>
            <a:ext uri="{FF2B5EF4-FFF2-40B4-BE49-F238E27FC236}">
              <a16:creationId xmlns="" xmlns:a16="http://schemas.microsoft.com/office/drawing/2014/main" id="{00000000-0008-0000-0000-0000A3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02" name="Text Box 394360">
          <a:extLst>
            <a:ext uri="{FF2B5EF4-FFF2-40B4-BE49-F238E27FC236}">
              <a16:creationId xmlns="" xmlns:a16="http://schemas.microsoft.com/office/drawing/2014/main" id="{00000000-0008-0000-0000-0000A4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03" name="Text Box 394744">
          <a:extLst>
            <a:ext uri="{FF2B5EF4-FFF2-40B4-BE49-F238E27FC236}">
              <a16:creationId xmlns="" xmlns:a16="http://schemas.microsoft.com/office/drawing/2014/main" id="{00000000-0008-0000-0000-0000A5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04" name="Text Box 394360">
          <a:extLst>
            <a:ext uri="{FF2B5EF4-FFF2-40B4-BE49-F238E27FC236}">
              <a16:creationId xmlns="" xmlns:a16="http://schemas.microsoft.com/office/drawing/2014/main" id="{00000000-0008-0000-0000-0000A6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05" name="Text Box 394744">
          <a:extLst>
            <a:ext uri="{FF2B5EF4-FFF2-40B4-BE49-F238E27FC236}">
              <a16:creationId xmlns="" xmlns:a16="http://schemas.microsoft.com/office/drawing/2014/main" id="{00000000-0008-0000-0000-0000A7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06" name="Text Box 394360">
          <a:extLst>
            <a:ext uri="{FF2B5EF4-FFF2-40B4-BE49-F238E27FC236}">
              <a16:creationId xmlns="" xmlns:a16="http://schemas.microsoft.com/office/drawing/2014/main" id="{00000000-0008-0000-0000-0000A8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07" name="Text Box 394744">
          <a:extLst>
            <a:ext uri="{FF2B5EF4-FFF2-40B4-BE49-F238E27FC236}">
              <a16:creationId xmlns="" xmlns:a16="http://schemas.microsoft.com/office/drawing/2014/main" id="{00000000-0008-0000-0000-0000A9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508" name="Text Box 394744">
          <a:extLst>
            <a:ext uri="{FF2B5EF4-FFF2-40B4-BE49-F238E27FC236}">
              <a16:creationId xmlns="" xmlns:a16="http://schemas.microsoft.com/office/drawing/2014/main" id="{00000000-0008-0000-0000-0000AA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509" name="Text Box 394360">
          <a:extLst>
            <a:ext uri="{FF2B5EF4-FFF2-40B4-BE49-F238E27FC236}">
              <a16:creationId xmlns="" xmlns:a16="http://schemas.microsoft.com/office/drawing/2014/main" id="{00000000-0008-0000-0000-0000AB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510" name="Text Box 394744">
          <a:extLst>
            <a:ext uri="{FF2B5EF4-FFF2-40B4-BE49-F238E27FC236}">
              <a16:creationId xmlns="" xmlns:a16="http://schemas.microsoft.com/office/drawing/2014/main" id="{00000000-0008-0000-0000-0000AC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511" name="Text Box 394360">
          <a:extLst>
            <a:ext uri="{FF2B5EF4-FFF2-40B4-BE49-F238E27FC236}">
              <a16:creationId xmlns="" xmlns:a16="http://schemas.microsoft.com/office/drawing/2014/main" id="{00000000-0008-0000-0000-0000AD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512" name="Text Box 394744">
          <a:extLst>
            <a:ext uri="{FF2B5EF4-FFF2-40B4-BE49-F238E27FC236}">
              <a16:creationId xmlns="" xmlns:a16="http://schemas.microsoft.com/office/drawing/2014/main" id="{00000000-0008-0000-0000-0000AE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513" name="Text Box 394360">
          <a:extLst>
            <a:ext uri="{FF2B5EF4-FFF2-40B4-BE49-F238E27FC236}">
              <a16:creationId xmlns="" xmlns:a16="http://schemas.microsoft.com/office/drawing/2014/main" id="{00000000-0008-0000-0000-0000AF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514" name="Text Box 394744">
          <a:extLst>
            <a:ext uri="{FF2B5EF4-FFF2-40B4-BE49-F238E27FC236}">
              <a16:creationId xmlns="" xmlns:a16="http://schemas.microsoft.com/office/drawing/2014/main" id="{00000000-0008-0000-0000-0000B0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515" name="Text Box 394360">
          <a:extLst>
            <a:ext uri="{FF2B5EF4-FFF2-40B4-BE49-F238E27FC236}">
              <a16:creationId xmlns="" xmlns:a16="http://schemas.microsoft.com/office/drawing/2014/main" id="{00000000-0008-0000-0000-0000B1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516" name="Text Box 394744">
          <a:extLst>
            <a:ext uri="{FF2B5EF4-FFF2-40B4-BE49-F238E27FC236}">
              <a16:creationId xmlns="" xmlns:a16="http://schemas.microsoft.com/office/drawing/2014/main" id="{00000000-0008-0000-0000-0000B2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517" name="Text Box 394360">
          <a:extLst>
            <a:ext uri="{FF2B5EF4-FFF2-40B4-BE49-F238E27FC236}">
              <a16:creationId xmlns="" xmlns:a16="http://schemas.microsoft.com/office/drawing/2014/main" id="{00000000-0008-0000-0000-0000B3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518" name="Text Box 394744">
          <a:extLst>
            <a:ext uri="{FF2B5EF4-FFF2-40B4-BE49-F238E27FC236}">
              <a16:creationId xmlns="" xmlns:a16="http://schemas.microsoft.com/office/drawing/2014/main" id="{00000000-0008-0000-0000-0000B4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519" name="Text Box 394360">
          <a:extLst>
            <a:ext uri="{FF2B5EF4-FFF2-40B4-BE49-F238E27FC236}">
              <a16:creationId xmlns="" xmlns:a16="http://schemas.microsoft.com/office/drawing/2014/main" id="{00000000-0008-0000-0000-0000B5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520" name="Text Box 394744">
          <a:extLst>
            <a:ext uri="{FF2B5EF4-FFF2-40B4-BE49-F238E27FC236}">
              <a16:creationId xmlns="" xmlns:a16="http://schemas.microsoft.com/office/drawing/2014/main" id="{00000000-0008-0000-0000-0000B6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521" name="Text Box 394360">
          <a:extLst>
            <a:ext uri="{FF2B5EF4-FFF2-40B4-BE49-F238E27FC236}">
              <a16:creationId xmlns="" xmlns:a16="http://schemas.microsoft.com/office/drawing/2014/main" id="{00000000-0008-0000-0000-0000B7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522" name="Text Box 394744">
          <a:extLst>
            <a:ext uri="{FF2B5EF4-FFF2-40B4-BE49-F238E27FC236}">
              <a16:creationId xmlns="" xmlns:a16="http://schemas.microsoft.com/office/drawing/2014/main" id="{00000000-0008-0000-0000-0000B8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523" name="Text Box 394360">
          <a:extLst>
            <a:ext uri="{FF2B5EF4-FFF2-40B4-BE49-F238E27FC236}">
              <a16:creationId xmlns="" xmlns:a16="http://schemas.microsoft.com/office/drawing/2014/main" id="{00000000-0008-0000-0000-0000B9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2326"/>
    <xdr:sp macro="" textlink="">
      <xdr:nvSpPr>
        <xdr:cNvPr id="15524" name="Text Box 394744">
          <a:extLst>
            <a:ext uri="{FF2B5EF4-FFF2-40B4-BE49-F238E27FC236}">
              <a16:creationId xmlns="" xmlns:a16="http://schemas.microsoft.com/office/drawing/2014/main" id="{00000000-0008-0000-0000-0000BA0A0000}"/>
            </a:ext>
          </a:extLst>
        </xdr:cNvPr>
        <xdr:cNvSpPr txBox="1">
          <a:spLocks noChangeArrowheads="1"/>
        </xdr:cNvSpPr>
      </xdr:nvSpPr>
      <xdr:spPr bwMode="auto">
        <a:xfrm>
          <a:off x="922020" y="4634484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525" name="Text Box 394360">
          <a:extLst>
            <a:ext uri="{FF2B5EF4-FFF2-40B4-BE49-F238E27FC236}">
              <a16:creationId xmlns="" xmlns:a16="http://schemas.microsoft.com/office/drawing/2014/main" id="{00000000-0008-0000-0000-0000BB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526" name="Text Box 394744">
          <a:extLst>
            <a:ext uri="{FF2B5EF4-FFF2-40B4-BE49-F238E27FC236}">
              <a16:creationId xmlns="" xmlns:a16="http://schemas.microsoft.com/office/drawing/2014/main" id="{00000000-0008-0000-0000-0000BC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527" name="Text Box 394360">
          <a:extLst>
            <a:ext uri="{FF2B5EF4-FFF2-40B4-BE49-F238E27FC236}">
              <a16:creationId xmlns="" xmlns:a16="http://schemas.microsoft.com/office/drawing/2014/main" id="{00000000-0008-0000-0000-0000BD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528" name="Text Box 394744">
          <a:extLst>
            <a:ext uri="{FF2B5EF4-FFF2-40B4-BE49-F238E27FC236}">
              <a16:creationId xmlns="" xmlns:a16="http://schemas.microsoft.com/office/drawing/2014/main" id="{00000000-0008-0000-0000-0000BE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529" name="Text Box 394360">
          <a:extLst>
            <a:ext uri="{FF2B5EF4-FFF2-40B4-BE49-F238E27FC236}">
              <a16:creationId xmlns="" xmlns:a16="http://schemas.microsoft.com/office/drawing/2014/main" id="{00000000-0008-0000-0000-0000BF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57150" cy="81461"/>
    <xdr:sp macro="" textlink="">
      <xdr:nvSpPr>
        <xdr:cNvPr id="15530" name="Text Box 394744">
          <a:extLst>
            <a:ext uri="{FF2B5EF4-FFF2-40B4-BE49-F238E27FC236}">
              <a16:creationId xmlns="" xmlns:a16="http://schemas.microsoft.com/office/drawing/2014/main" id="{00000000-0008-0000-0000-0000C00A0000}"/>
            </a:ext>
          </a:extLst>
        </xdr:cNvPr>
        <xdr:cNvSpPr txBox="1">
          <a:spLocks noChangeArrowheads="1"/>
        </xdr:cNvSpPr>
      </xdr:nvSpPr>
      <xdr:spPr bwMode="auto">
        <a:xfrm>
          <a:off x="922020" y="4634484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531" name="Text Box 394360">
          <a:extLst>
            <a:ext uri="{FF2B5EF4-FFF2-40B4-BE49-F238E27FC236}">
              <a16:creationId xmlns="" xmlns:a16="http://schemas.microsoft.com/office/drawing/2014/main" id="{00000000-0008-0000-0000-0000C1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532" name="Text Box 394744">
          <a:extLst>
            <a:ext uri="{FF2B5EF4-FFF2-40B4-BE49-F238E27FC236}">
              <a16:creationId xmlns="" xmlns:a16="http://schemas.microsoft.com/office/drawing/2014/main" id="{00000000-0008-0000-0000-0000C2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533" name="Text Box 394360">
          <a:extLst>
            <a:ext uri="{FF2B5EF4-FFF2-40B4-BE49-F238E27FC236}">
              <a16:creationId xmlns="" xmlns:a16="http://schemas.microsoft.com/office/drawing/2014/main" id="{00000000-0008-0000-0000-0000C3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534" name="Text Box 394744">
          <a:extLst>
            <a:ext uri="{FF2B5EF4-FFF2-40B4-BE49-F238E27FC236}">
              <a16:creationId xmlns="" xmlns:a16="http://schemas.microsoft.com/office/drawing/2014/main" id="{00000000-0008-0000-0000-0000C4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535" name="Text Box 394360">
          <a:extLst>
            <a:ext uri="{FF2B5EF4-FFF2-40B4-BE49-F238E27FC236}">
              <a16:creationId xmlns="" xmlns:a16="http://schemas.microsoft.com/office/drawing/2014/main" id="{00000000-0008-0000-0000-0000C5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536" name="Text Box 394744">
          <a:extLst>
            <a:ext uri="{FF2B5EF4-FFF2-40B4-BE49-F238E27FC236}">
              <a16:creationId xmlns="" xmlns:a16="http://schemas.microsoft.com/office/drawing/2014/main" id="{00000000-0008-0000-0000-0000C6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37" name="Text Box 394360">
          <a:extLst>
            <a:ext uri="{FF2B5EF4-FFF2-40B4-BE49-F238E27FC236}">
              <a16:creationId xmlns="" xmlns:a16="http://schemas.microsoft.com/office/drawing/2014/main" id="{00000000-0008-0000-0000-0000C7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38" name="Text Box 394744">
          <a:extLst>
            <a:ext uri="{FF2B5EF4-FFF2-40B4-BE49-F238E27FC236}">
              <a16:creationId xmlns="" xmlns:a16="http://schemas.microsoft.com/office/drawing/2014/main" id="{00000000-0008-0000-0000-0000C8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39" name="Text Box 394360">
          <a:extLst>
            <a:ext uri="{FF2B5EF4-FFF2-40B4-BE49-F238E27FC236}">
              <a16:creationId xmlns="" xmlns:a16="http://schemas.microsoft.com/office/drawing/2014/main" id="{00000000-0008-0000-0000-0000C9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40" name="Text Box 394744">
          <a:extLst>
            <a:ext uri="{FF2B5EF4-FFF2-40B4-BE49-F238E27FC236}">
              <a16:creationId xmlns="" xmlns:a16="http://schemas.microsoft.com/office/drawing/2014/main" id="{00000000-0008-0000-0000-0000CA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41" name="Text Box 394360">
          <a:extLst>
            <a:ext uri="{FF2B5EF4-FFF2-40B4-BE49-F238E27FC236}">
              <a16:creationId xmlns="" xmlns:a16="http://schemas.microsoft.com/office/drawing/2014/main" id="{00000000-0008-0000-0000-0000CB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42" name="Text Box 394744">
          <a:extLst>
            <a:ext uri="{FF2B5EF4-FFF2-40B4-BE49-F238E27FC236}">
              <a16:creationId xmlns="" xmlns:a16="http://schemas.microsoft.com/office/drawing/2014/main" id="{00000000-0008-0000-0000-0000CC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543" name="Text Box 394360">
          <a:extLst>
            <a:ext uri="{FF2B5EF4-FFF2-40B4-BE49-F238E27FC236}">
              <a16:creationId xmlns="" xmlns:a16="http://schemas.microsoft.com/office/drawing/2014/main" id="{00000000-0008-0000-0000-0000CD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544" name="Text Box 394744">
          <a:extLst>
            <a:ext uri="{FF2B5EF4-FFF2-40B4-BE49-F238E27FC236}">
              <a16:creationId xmlns="" xmlns:a16="http://schemas.microsoft.com/office/drawing/2014/main" id="{00000000-0008-0000-0000-0000CE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545" name="Text Box 394360">
          <a:extLst>
            <a:ext uri="{FF2B5EF4-FFF2-40B4-BE49-F238E27FC236}">
              <a16:creationId xmlns="" xmlns:a16="http://schemas.microsoft.com/office/drawing/2014/main" id="{00000000-0008-0000-0000-0000CF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546" name="Text Box 394744">
          <a:extLst>
            <a:ext uri="{FF2B5EF4-FFF2-40B4-BE49-F238E27FC236}">
              <a16:creationId xmlns="" xmlns:a16="http://schemas.microsoft.com/office/drawing/2014/main" id="{00000000-0008-0000-0000-0000D0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547" name="Text Box 394360">
          <a:extLst>
            <a:ext uri="{FF2B5EF4-FFF2-40B4-BE49-F238E27FC236}">
              <a16:creationId xmlns="" xmlns:a16="http://schemas.microsoft.com/office/drawing/2014/main" id="{00000000-0008-0000-0000-0000D1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2326"/>
    <xdr:sp macro="" textlink="">
      <xdr:nvSpPr>
        <xdr:cNvPr id="15548" name="Text Box 394744">
          <a:extLst>
            <a:ext uri="{FF2B5EF4-FFF2-40B4-BE49-F238E27FC236}">
              <a16:creationId xmlns="" xmlns:a16="http://schemas.microsoft.com/office/drawing/2014/main" id="{00000000-0008-0000-0000-0000D20A0000}"/>
            </a:ext>
          </a:extLst>
        </xdr:cNvPr>
        <xdr:cNvSpPr txBox="1">
          <a:spLocks noChangeArrowheads="1"/>
        </xdr:cNvSpPr>
      </xdr:nvSpPr>
      <xdr:spPr bwMode="auto">
        <a:xfrm>
          <a:off x="922020" y="4634674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49" name="Text Box 394360">
          <a:extLst>
            <a:ext uri="{FF2B5EF4-FFF2-40B4-BE49-F238E27FC236}">
              <a16:creationId xmlns="" xmlns:a16="http://schemas.microsoft.com/office/drawing/2014/main" id="{00000000-0008-0000-0000-0000D3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50" name="Text Box 394744">
          <a:extLst>
            <a:ext uri="{FF2B5EF4-FFF2-40B4-BE49-F238E27FC236}">
              <a16:creationId xmlns="" xmlns:a16="http://schemas.microsoft.com/office/drawing/2014/main" id="{00000000-0008-0000-0000-0000D4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51" name="Text Box 394360">
          <a:extLst>
            <a:ext uri="{FF2B5EF4-FFF2-40B4-BE49-F238E27FC236}">
              <a16:creationId xmlns="" xmlns:a16="http://schemas.microsoft.com/office/drawing/2014/main" id="{00000000-0008-0000-0000-0000D5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52" name="Text Box 394744">
          <a:extLst>
            <a:ext uri="{FF2B5EF4-FFF2-40B4-BE49-F238E27FC236}">
              <a16:creationId xmlns="" xmlns:a16="http://schemas.microsoft.com/office/drawing/2014/main" id="{00000000-0008-0000-0000-0000D6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53" name="Text Box 394360">
          <a:extLst>
            <a:ext uri="{FF2B5EF4-FFF2-40B4-BE49-F238E27FC236}">
              <a16:creationId xmlns="" xmlns:a16="http://schemas.microsoft.com/office/drawing/2014/main" id="{00000000-0008-0000-0000-0000D7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1990725</xdr:rowOff>
    </xdr:from>
    <xdr:ext cx="57150" cy="81461"/>
    <xdr:sp macro="" textlink="">
      <xdr:nvSpPr>
        <xdr:cNvPr id="15554" name="Text Box 394744">
          <a:extLst>
            <a:ext uri="{FF2B5EF4-FFF2-40B4-BE49-F238E27FC236}">
              <a16:creationId xmlns="" xmlns:a16="http://schemas.microsoft.com/office/drawing/2014/main" id="{00000000-0008-0000-0000-0000D80A0000}"/>
            </a:ext>
          </a:extLst>
        </xdr:cNvPr>
        <xdr:cNvSpPr txBox="1">
          <a:spLocks noChangeArrowheads="1"/>
        </xdr:cNvSpPr>
      </xdr:nvSpPr>
      <xdr:spPr bwMode="auto">
        <a:xfrm>
          <a:off x="922020" y="4634674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0"/>
    <xdr:sp macro="" textlink="">
      <xdr:nvSpPr>
        <xdr:cNvPr id="15555" name="Text Box 394360">
          <a:extLst>
            <a:ext uri="{FF2B5EF4-FFF2-40B4-BE49-F238E27FC236}">
              <a16:creationId xmlns="" xmlns:a16="http://schemas.microsoft.com/office/drawing/2014/main" id="{00000000-0008-0000-0000-0000A8090000}"/>
            </a:ext>
          </a:extLst>
        </xdr:cNvPr>
        <xdr:cNvSpPr txBox="1">
          <a:spLocks noChangeArrowheads="1"/>
        </xdr:cNvSpPr>
      </xdr:nvSpPr>
      <xdr:spPr bwMode="auto">
        <a:xfrm>
          <a:off x="922020" y="467506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0"/>
    <xdr:sp macro="" textlink="">
      <xdr:nvSpPr>
        <xdr:cNvPr id="15556" name="Text Box 394744">
          <a:extLst>
            <a:ext uri="{FF2B5EF4-FFF2-40B4-BE49-F238E27FC236}">
              <a16:creationId xmlns="" xmlns:a16="http://schemas.microsoft.com/office/drawing/2014/main" id="{00000000-0008-0000-0000-0000A9090000}"/>
            </a:ext>
          </a:extLst>
        </xdr:cNvPr>
        <xdr:cNvSpPr txBox="1">
          <a:spLocks noChangeArrowheads="1"/>
        </xdr:cNvSpPr>
      </xdr:nvSpPr>
      <xdr:spPr bwMode="auto">
        <a:xfrm>
          <a:off x="922020" y="467506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0"/>
    <xdr:sp macro="" textlink="">
      <xdr:nvSpPr>
        <xdr:cNvPr id="15557" name="Text Box 394360">
          <a:extLst>
            <a:ext uri="{FF2B5EF4-FFF2-40B4-BE49-F238E27FC236}">
              <a16:creationId xmlns="" xmlns:a16="http://schemas.microsoft.com/office/drawing/2014/main" id="{00000000-0008-0000-0000-0000AA090000}"/>
            </a:ext>
          </a:extLst>
        </xdr:cNvPr>
        <xdr:cNvSpPr txBox="1">
          <a:spLocks noChangeArrowheads="1"/>
        </xdr:cNvSpPr>
      </xdr:nvSpPr>
      <xdr:spPr bwMode="auto">
        <a:xfrm>
          <a:off x="922020" y="467506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0"/>
    <xdr:sp macro="" textlink="">
      <xdr:nvSpPr>
        <xdr:cNvPr id="15558" name="Text Box 394744">
          <a:extLst>
            <a:ext uri="{FF2B5EF4-FFF2-40B4-BE49-F238E27FC236}">
              <a16:creationId xmlns="" xmlns:a16="http://schemas.microsoft.com/office/drawing/2014/main" id="{00000000-0008-0000-0000-0000AB090000}"/>
            </a:ext>
          </a:extLst>
        </xdr:cNvPr>
        <xdr:cNvSpPr txBox="1">
          <a:spLocks noChangeArrowheads="1"/>
        </xdr:cNvSpPr>
      </xdr:nvSpPr>
      <xdr:spPr bwMode="auto">
        <a:xfrm>
          <a:off x="922020" y="467506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0"/>
    <xdr:sp macro="" textlink="">
      <xdr:nvSpPr>
        <xdr:cNvPr id="15559" name="Text Box 394360">
          <a:extLst>
            <a:ext uri="{FF2B5EF4-FFF2-40B4-BE49-F238E27FC236}">
              <a16:creationId xmlns="" xmlns:a16="http://schemas.microsoft.com/office/drawing/2014/main" id="{00000000-0008-0000-0000-0000AC090000}"/>
            </a:ext>
          </a:extLst>
        </xdr:cNvPr>
        <xdr:cNvSpPr txBox="1">
          <a:spLocks noChangeArrowheads="1"/>
        </xdr:cNvSpPr>
      </xdr:nvSpPr>
      <xdr:spPr bwMode="auto">
        <a:xfrm>
          <a:off x="922020" y="467506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0"/>
    <xdr:sp macro="" textlink="">
      <xdr:nvSpPr>
        <xdr:cNvPr id="15560" name="Text Box 394744">
          <a:extLst>
            <a:ext uri="{FF2B5EF4-FFF2-40B4-BE49-F238E27FC236}">
              <a16:creationId xmlns="" xmlns:a16="http://schemas.microsoft.com/office/drawing/2014/main" id="{00000000-0008-0000-0000-0000AD090000}"/>
            </a:ext>
          </a:extLst>
        </xdr:cNvPr>
        <xdr:cNvSpPr txBox="1">
          <a:spLocks noChangeArrowheads="1"/>
        </xdr:cNvSpPr>
      </xdr:nvSpPr>
      <xdr:spPr bwMode="auto">
        <a:xfrm>
          <a:off x="922020" y="467506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61" name="Text Box 394360">
          <a:extLst>
            <a:ext uri="{FF2B5EF4-FFF2-40B4-BE49-F238E27FC236}">
              <a16:creationId xmlns="" xmlns:a16="http://schemas.microsoft.com/office/drawing/2014/main" id="{00000000-0008-0000-0000-0000AE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62" name="Text Box 394744">
          <a:extLst>
            <a:ext uri="{FF2B5EF4-FFF2-40B4-BE49-F238E27FC236}">
              <a16:creationId xmlns="" xmlns:a16="http://schemas.microsoft.com/office/drawing/2014/main" id="{00000000-0008-0000-0000-0000AF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63" name="Text Box 394360">
          <a:extLst>
            <a:ext uri="{FF2B5EF4-FFF2-40B4-BE49-F238E27FC236}">
              <a16:creationId xmlns="" xmlns:a16="http://schemas.microsoft.com/office/drawing/2014/main" id="{00000000-0008-0000-0000-0000B0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64" name="Text Box 394744">
          <a:extLst>
            <a:ext uri="{FF2B5EF4-FFF2-40B4-BE49-F238E27FC236}">
              <a16:creationId xmlns="" xmlns:a16="http://schemas.microsoft.com/office/drawing/2014/main" id="{00000000-0008-0000-0000-0000B1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65" name="Text Box 394360">
          <a:extLst>
            <a:ext uri="{FF2B5EF4-FFF2-40B4-BE49-F238E27FC236}">
              <a16:creationId xmlns="" xmlns:a16="http://schemas.microsoft.com/office/drawing/2014/main" id="{00000000-0008-0000-0000-0000B2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66" name="Text Box 394744">
          <a:extLst>
            <a:ext uri="{FF2B5EF4-FFF2-40B4-BE49-F238E27FC236}">
              <a16:creationId xmlns="" xmlns:a16="http://schemas.microsoft.com/office/drawing/2014/main" id="{00000000-0008-0000-0000-0000B3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67" name="Text Box 394360">
          <a:extLst>
            <a:ext uri="{FF2B5EF4-FFF2-40B4-BE49-F238E27FC236}">
              <a16:creationId xmlns="" xmlns:a16="http://schemas.microsoft.com/office/drawing/2014/main" id="{00000000-0008-0000-0000-0000B4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68" name="Text Box 394744">
          <a:extLst>
            <a:ext uri="{FF2B5EF4-FFF2-40B4-BE49-F238E27FC236}">
              <a16:creationId xmlns="" xmlns:a16="http://schemas.microsoft.com/office/drawing/2014/main" id="{00000000-0008-0000-0000-0000B5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69" name="Text Box 394360">
          <a:extLst>
            <a:ext uri="{FF2B5EF4-FFF2-40B4-BE49-F238E27FC236}">
              <a16:creationId xmlns="" xmlns:a16="http://schemas.microsoft.com/office/drawing/2014/main" id="{00000000-0008-0000-0000-0000B6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70" name="Text Box 394744">
          <a:extLst>
            <a:ext uri="{FF2B5EF4-FFF2-40B4-BE49-F238E27FC236}">
              <a16:creationId xmlns="" xmlns:a16="http://schemas.microsoft.com/office/drawing/2014/main" id="{00000000-0008-0000-0000-0000B7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71" name="Text Box 394360">
          <a:extLst>
            <a:ext uri="{FF2B5EF4-FFF2-40B4-BE49-F238E27FC236}">
              <a16:creationId xmlns="" xmlns:a16="http://schemas.microsoft.com/office/drawing/2014/main" id="{00000000-0008-0000-0000-0000B8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72" name="Text Box 394744">
          <a:extLst>
            <a:ext uri="{FF2B5EF4-FFF2-40B4-BE49-F238E27FC236}">
              <a16:creationId xmlns="" xmlns:a16="http://schemas.microsoft.com/office/drawing/2014/main" id="{00000000-0008-0000-0000-0000B9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73" name="Text Box 394360">
          <a:extLst>
            <a:ext uri="{FF2B5EF4-FFF2-40B4-BE49-F238E27FC236}">
              <a16:creationId xmlns="" xmlns:a16="http://schemas.microsoft.com/office/drawing/2014/main" id="{00000000-0008-0000-0000-0000BA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74" name="Text Box 394744">
          <a:extLst>
            <a:ext uri="{FF2B5EF4-FFF2-40B4-BE49-F238E27FC236}">
              <a16:creationId xmlns="" xmlns:a16="http://schemas.microsoft.com/office/drawing/2014/main" id="{00000000-0008-0000-0000-0000BB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75" name="Text Box 394360">
          <a:extLst>
            <a:ext uri="{FF2B5EF4-FFF2-40B4-BE49-F238E27FC236}">
              <a16:creationId xmlns="" xmlns:a16="http://schemas.microsoft.com/office/drawing/2014/main" id="{00000000-0008-0000-0000-0000BC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76" name="Text Box 394744">
          <a:extLst>
            <a:ext uri="{FF2B5EF4-FFF2-40B4-BE49-F238E27FC236}">
              <a16:creationId xmlns="" xmlns:a16="http://schemas.microsoft.com/office/drawing/2014/main" id="{00000000-0008-0000-0000-0000BD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77" name="Text Box 394360">
          <a:extLst>
            <a:ext uri="{FF2B5EF4-FFF2-40B4-BE49-F238E27FC236}">
              <a16:creationId xmlns="" xmlns:a16="http://schemas.microsoft.com/office/drawing/2014/main" id="{00000000-0008-0000-0000-0000BE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78" name="Text Box 394744">
          <a:extLst>
            <a:ext uri="{FF2B5EF4-FFF2-40B4-BE49-F238E27FC236}">
              <a16:creationId xmlns="" xmlns:a16="http://schemas.microsoft.com/office/drawing/2014/main" id="{00000000-0008-0000-0000-0000BF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79" name="Text Box 394360">
          <a:extLst>
            <a:ext uri="{FF2B5EF4-FFF2-40B4-BE49-F238E27FC236}">
              <a16:creationId xmlns="" xmlns:a16="http://schemas.microsoft.com/office/drawing/2014/main" id="{00000000-0008-0000-0000-0000C0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80" name="Text Box 394744">
          <a:extLst>
            <a:ext uri="{FF2B5EF4-FFF2-40B4-BE49-F238E27FC236}">
              <a16:creationId xmlns="" xmlns:a16="http://schemas.microsoft.com/office/drawing/2014/main" id="{00000000-0008-0000-0000-0000C1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81" name="Text Box 394360">
          <a:extLst>
            <a:ext uri="{FF2B5EF4-FFF2-40B4-BE49-F238E27FC236}">
              <a16:creationId xmlns="" xmlns:a16="http://schemas.microsoft.com/office/drawing/2014/main" id="{00000000-0008-0000-0000-0000C2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82" name="Text Box 394744">
          <a:extLst>
            <a:ext uri="{FF2B5EF4-FFF2-40B4-BE49-F238E27FC236}">
              <a16:creationId xmlns="" xmlns:a16="http://schemas.microsoft.com/office/drawing/2014/main" id="{00000000-0008-0000-0000-0000C3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83" name="Text Box 394360">
          <a:extLst>
            <a:ext uri="{FF2B5EF4-FFF2-40B4-BE49-F238E27FC236}">
              <a16:creationId xmlns="" xmlns:a16="http://schemas.microsoft.com/office/drawing/2014/main" id="{00000000-0008-0000-0000-0000C4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84" name="Text Box 394744">
          <a:extLst>
            <a:ext uri="{FF2B5EF4-FFF2-40B4-BE49-F238E27FC236}">
              <a16:creationId xmlns="" xmlns:a16="http://schemas.microsoft.com/office/drawing/2014/main" id="{00000000-0008-0000-0000-0000C5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85" name="Text Box 394360">
          <a:extLst>
            <a:ext uri="{FF2B5EF4-FFF2-40B4-BE49-F238E27FC236}">
              <a16:creationId xmlns="" xmlns:a16="http://schemas.microsoft.com/office/drawing/2014/main" id="{00000000-0008-0000-0000-0000C6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86" name="Text Box 394744">
          <a:extLst>
            <a:ext uri="{FF2B5EF4-FFF2-40B4-BE49-F238E27FC236}">
              <a16:creationId xmlns="" xmlns:a16="http://schemas.microsoft.com/office/drawing/2014/main" id="{00000000-0008-0000-0000-0000C7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87" name="Text Box 394360">
          <a:extLst>
            <a:ext uri="{FF2B5EF4-FFF2-40B4-BE49-F238E27FC236}">
              <a16:creationId xmlns="" xmlns:a16="http://schemas.microsoft.com/office/drawing/2014/main" id="{00000000-0008-0000-0000-0000C8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88" name="Text Box 394744">
          <a:extLst>
            <a:ext uri="{FF2B5EF4-FFF2-40B4-BE49-F238E27FC236}">
              <a16:creationId xmlns="" xmlns:a16="http://schemas.microsoft.com/office/drawing/2014/main" id="{00000000-0008-0000-0000-0000C9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89" name="Text Box 394360">
          <a:extLst>
            <a:ext uri="{FF2B5EF4-FFF2-40B4-BE49-F238E27FC236}">
              <a16:creationId xmlns="" xmlns:a16="http://schemas.microsoft.com/office/drawing/2014/main" id="{00000000-0008-0000-0000-0000CA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90" name="Text Box 394744">
          <a:extLst>
            <a:ext uri="{FF2B5EF4-FFF2-40B4-BE49-F238E27FC236}">
              <a16:creationId xmlns="" xmlns:a16="http://schemas.microsoft.com/office/drawing/2014/main" id="{00000000-0008-0000-0000-0000CB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91" name="Text Box 394360">
          <a:extLst>
            <a:ext uri="{FF2B5EF4-FFF2-40B4-BE49-F238E27FC236}">
              <a16:creationId xmlns="" xmlns:a16="http://schemas.microsoft.com/office/drawing/2014/main" id="{00000000-0008-0000-0000-0000CC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92" name="Text Box 394744">
          <a:extLst>
            <a:ext uri="{FF2B5EF4-FFF2-40B4-BE49-F238E27FC236}">
              <a16:creationId xmlns="" xmlns:a16="http://schemas.microsoft.com/office/drawing/2014/main" id="{00000000-0008-0000-0000-0000CD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93" name="Text Box 394360">
          <a:extLst>
            <a:ext uri="{FF2B5EF4-FFF2-40B4-BE49-F238E27FC236}">
              <a16:creationId xmlns="" xmlns:a16="http://schemas.microsoft.com/office/drawing/2014/main" id="{00000000-0008-0000-0000-0000CE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94" name="Text Box 394744">
          <a:extLst>
            <a:ext uri="{FF2B5EF4-FFF2-40B4-BE49-F238E27FC236}">
              <a16:creationId xmlns="" xmlns:a16="http://schemas.microsoft.com/office/drawing/2014/main" id="{00000000-0008-0000-0000-0000CF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95" name="Text Box 394360">
          <a:extLst>
            <a:ext uri="{FF2B5EF4-FFF2-40B4-BE49-F238E27FC236}">
              <a16:creationId xmlns="" xmlns:a16="http://schemas.microsoft.com/office/drawing/2014/main" id="{00000000-0008-0000-0000-0000D0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596" name="Text Box 394744">
          <a:extLst>
            <a:ext uri="{FF2B5EF4-FFF2-40B4-BE49-F238E27FC236}">
              <a16:creationId xmlns="" xmlns:a16="http://schemas.microsoft.com/office/drawing/2014/main" id="{00000000-0008-0000-0000-0000D1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97" name="Text Box 394360">
          <a:extLst>
            <a:ext uri="{FF2B5EF4-FFF2-40B4-BE49-F238E27FC236}">
              <a16:creationId xmlns="" xmlns:a16="http://schemas.microsoft.com/office/drawing/2014/main" id="{00000000-0008-0000-0000-0000D2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98" name="Text Box 394744">
          <a:extLst>
            <a:ext uri="{FF2B5EF4-FFF2-40B4-BE49-F238E27FC236}">
              <a16:creationId xmlns="" xmlns:a16="http://schemas.microsoft.com/office/drawing/2014/main" id="{00000000-0008-0000-0000-0000D3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599" name="Text Box 394360">
          <a:extLst>
            <a:ext uri="{FF2B5EF4-FFF2-40B4-BE49-F238E27FC236}">
              <a16:creationId xmlns="" xmlns:a16="http://schemas.microsoft.com/office/drawing/2014/main" id="{00000000-0008-0000-0000-0000D4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600" name="Text Box 394744">
          <a:extLst>
            <a:ext uri="{FF2B5EF4-FFF2-40B4-BE49-F238E27FC236}">
              <a16:creationId xmlns="" xmlns:a16="http://schemas.microsoft.com/office/drawing/2014/main" id="{00000000-0008-0000-0000-0000D5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601" name="Text Box 394360">
          <a:extLst>
            <a:ext uri="{FF2B5EF4-FFF2-40B4-BE49-F238E27FC236}">
              <a16:creationId xmlns="" xmlns:a16="http://schemas.microsoft.com/office/drawing/2014/main" id="{00000000-0008-0000-0000-0000D6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602" name="Text Box 394744">
          <a:extLst>
            <a:ext uri="{FF2B5EF4-FFF2-40B4-BE49-F238E27FC236}">
              <a16:creationId xmlns="" xmlns:a16="http://schemas.microsoft.com/office/drawing/2014/main" id="{00000000-0008-0000-0000-0000D7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03" name="Text Box 394360">
          <a:extLst>
            <a:ext uri="{FF2B5EF4-FFF2-40B4-BE49-F238E27FC236}">
              <a16:creationId xmlns="" xmlns:a16="http://schemas.microsoft.com/office/drawing/2014/main" id="{00000000-0008-0000-0000-0000D8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04" name="Text Box 394744">
          <a:extLst>
            <a:ext uri="{FF2B5EF4-FFF2-40B4-BE49-F238E27FC236}">
              <a16:creationId xmlns="" xmlns:a16="http://schemas.microsoft.com/office/drawing/2014/main" id="{00000000-0008-0000-0000-0000D9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05" name="Text Box 394360">
          <a:extLst>
            <a:ext uri="{FF2B5EF4-FFF2-40B4-BE49-F238E27FC236}">
              <a16:creationId xmlns="" xmlns:a16="http://schemas.microsoft.com/office/drawing/2014/main" id="{00000000-0008-0000-0000-0000DA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06" name="Text Box 394744">
          <a:extLst>
            <a:ext uri="{FF2B5EF4-FFF2-40B4-BE49-F238E27FC236}">
              <a16:creationId xmlns="" xmlns:a16="http://schemas.microsoft.com/office/drawing/2014/main" id="{00000000-0008-0000-0000-0000DB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07" name="Text Box 394360">
          <a:extLst>
            <a:ext uri="{FF2B5EF4-FFF2-40B4-BE49-F238E27FC236}">
              <a16:creationId xmlns="" xmlns:a16="http://schemas.microsoft.com/office/drawing/2014/main" id="{00000000-0008-0000-0000-0000DC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08" name="Text Box 394744">
          <a:extLst>
            <a:ext uri="{FF2B5EF4-FFF2-40B4-BE49-F238E27FC236}">
              <a16:creationId xmlns="" xmlns:a16="http://schemas.microsoft.com/office/drawing/2014/main" id="{00000000-0008-0000-0000-0000DD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609" name="Text Box 394360">
          <a:extLst>
            <a:ext uri="{FF2B5EF4-FFF2-40B4-BE49-F238E27FC236}">
              <a16:creationId xmlns="" xmlns:a16="http://schemas.microsoft.com/office/drawing/2014/main" id="{00000000-0008-0000-0000-0000DE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610" name="Text Box 394744">
          <a:extLst>
            <a:ext uri="{FF2B5EF4-FFF2-40B4-BE49-F238E27FC236}">
              <a16:creationId xmlns="" xmlns:a16="http://schemas.microsoft.com/office/drawing/2014/main" id="{00000000-0008-0000-0000-0000DF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611" name="Text Box 394360">
          <a:extLst>
            <a:ext uri="{FF2B5EF4-FFF2-40B4-BE49-F238E27FC236}">
              <a16:creationId xmlns="" xmlns:a16="http://schemas.microsoft.com/office/drawing/2014/main" id="{00000000-0008-0000-0000-0000E0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612" name="Text Box 394744">
          <a:extLst>
            <a:ext uri="{FF2B5EF4-FFF2-40B4-BE49-F238E27FC236}">
              <a16:creationId xmlns="" xmlns:a16="http://schemas.microsoft.com/office/drawing/2014/main" id="{00000000-0008-0000-0000-0000E1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613" name="Text Box 394360">
          <a:extLst>
            <a:ext uri="{FF2B5EF4-FFF2-40B4-BE49-F238E27FC236}">
              <a16:creationId xmlns="" xmlns:a16="http://schemas.microsoft.com/office/drawing/2014/main" id="{00000000-0008-0000-0000-0000E2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614" name="Text Box 394744">
          <a:extLst>
            <a:ext uri="{FF2B5EF4-FFF2-40B4-BE49-F238E27FC236}">
              <a16:creationId xmlns="" xmlns:a16="http://schemas.microsoft.com/office/drawing/2014/main" id="{00000000-0008-0000-0000-0000E3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15" name="Text Box 394360">
          <a:extLst>
            <a:ext uri="{FF2B5EF4-FFF2-40B4-BE49-F238E27FC236}">
              <a16:creationId xmlns="" xmlns:a16="http://schemas.microsoft.com/office/drawing/2014/main" id="{00000000-0008-0000-0000-0000E4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16" name="Text Box 394744">
          <a:extLst>
            <a:ext uri="{FF2B5EF4-FFF2-40B4-BE49-F238E27FC236}">
              <a16:creationId xmlns="" xmlns:a16="http://schemas.microsoft.com/office/drawing/2014/main" id="{00000000-0008-0000-0000-0000E5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17" name="Text Box 394360">
          <a:extLst>
            <a:ext uri="{FF2B5EF4-FFF2-40B4-BE49-F238E27FC236}">
              <a16:creationId xmlns="" xmlns:a16="http://schemas.microsoft.com/office/drawing/2014/main" id="{00000000-0008-0000-0000-0000E6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18" name="Text Box 394744">
          <a:extLst>
            <a:ext uri="{FF2B5EF4-FFF2-40B4-BE49-F238E27FC236}">
              <a16:creationId xmlns="" xmlns:a16="http://schemas.microsoft.com/office/drawing/2014/main" id="{00000000-0008-0000-0000-0000E7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19" name="Text Box 394360">
          <a:extLst>
            <a:ext uri="{FF2B5EF4-FFF2-40B4-BE49-F238E27FC236}">
              <a16:creationId xmlns="" xmlns:a16="http://schemas.microsoft.com/office/drawing/2014/main" id="{00000000-0008-0000-0000-0000E8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20" name="Text Box 394744">
          <a:extLst>
            <a:ext uri="{FF2B5EF4-FFF2-40B4-BE49-F238E27FC236}">
              <a16:creationId xmlns="" xmlns:a16="http://schemas.microsoft.com/office/drawing/2014/main" id="{00000000-0008-0000-0000-0000E9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621" name="Text Box 394360">
          <a:extLst>
            <a:ext uri="{FF2B5EF4-FFF2-40B4-BE49-F238E27FC236}">
              <a16:creationId xmlns="" xmlns:a16="http://schemas.microsoft.com/office/drawing/2014/main" id="{00000000-0008-0000-0000-0000EA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622" name="Text Box 394744">
          <a:extLst>
            <a:ext uri="{FF2B5EF4-FFF2-40B4-BE49-F238E27FC236}">
              <a16:creationId xmlns="" xmlns:a16="http://schemas.microsoft.com/office/drawing/2014/main" id="{00000000-0008-0000-0000-0000EB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623" name="Text Box 394360">
          <a:extLst>
            <a:ext uri="{FF2B5EF4-FFF2-40B4-BE49-F238E27FC236}">
              <a16:creationId xmlns="" xmlns:a16="http://schemas.microsoft.com/office/drawing/2014/main" id="{00000000-0008-0000-0000-0000EC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624" name="Text Box 394744">
          <a:extLst>
            <a:ext uri="{FF2B5EF4-FFF2-40B4-BE49-F238E27FC236}">
              <a16:creationId xmlns="" xmlns:a16="http://schemas.microsoft.com/office/drawing/2014/main" id="{00000000-0008-0000-0000-0000ED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625" name="Text Box 394360">
          <a:extLst>
            <a:ext uri="{FF2B5EF4-FFF2-40B4-BE49-F238E27FC236}">
              <a16:creationId xmlns="" xmlns:a16="http://schemas.microsoft.com/office/drawing/2014/main" id="{00000000-0008-0000-0000-0000EE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626" name="Text Box 394744">
          <a:extLst>
            <a:ext uri="{FF2B5EF4-FFF2-40B4-BE49-F238E27FC236}">
              <a16:creationId xmlns="" xmlns:a16="http://schemas.microsoft.com/office/drawing/2014/main" id="{00000000-0008-0000-0000-0000EF09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27" name="Text Box 394360">
          <a:extLst>
            <a:ext uri="{FF2B5EF4-FFF2-40B4-BE49-F238E27FC236}">
              <a16:creationId xmlns="" xmlns:a16="http://schemas.microsoft.com/office/drawing/2014/main" id="{00000000-0008-0000-0000-0000F0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28" name="Text Box 394744">
          <a:extLst>
            <a:ext uri="{FF2B5EF4-FFF2-40B4-BE49-F238E27FC236}">
              <a16:creationId xmlns="" xmlns:a16="http://schemas.microsoft.com/office/drawing/2014/main" id="{00000000-0008-0000-0000-0000F1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29" name="Text Box 394360">
          <a:extLst>
            <a:ext uri="{FF2B5EF4-FFF2-40B4-BE49-F238E27FC236}">
              <a16:creationId xmlns="" xmlns:a16="http://schemas.microsoft.com/office/drawing/2014/main" id="{00000000-0008-0000-0000-0000F2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30" name="Text Box 394744">
          <a:extLst>
            <a:ext uri="{FF2B5EF4-FFF2-40B4-BE49-F238E27FC236}">
              <a16:creationId xmlns="" xmlns:a16="http://schemas.microsoft.com/office/drawing/2014/main" id="{00000000-0008-0000-0000-0000F3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31" name="Text Box 394360">
          <a:extLst>
            <a:ext uri="{FF2B5EF4-FFF2-40B4-BE49-F238E27FC236}">
              <a16:creationId xmlns="" xmlns:a16="http://schemas.microsoft.com/office/drawing/2014/main" id="{00000000-0008-0000-0000-0000F4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632" name="Text Box 394744">
          <a:extLst>
            <a:ext uri="{FF2B5EF4-FFF2-40B4-BE49-F238E27FC236}">
              <a16:creationId xmlns="" xmlns:a16="http://schemas.microsoft.com/office/drawing/2014/main" id="{00000000-0008-0000-0000-0000F509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0"/>
    <xdr:sp macro="" textlink="">
      <xdr:nvSpPr>
        <xdr:cNvPr id="15633" name="Text Box 394360">
          <a:extLst>
            <a:ext uri="{FF2B5EF4-FFF2-40B4-BE49-F238E27FC236}">
              <a16:creationId xmlns="" xmlns:a16="http://schemas.microsoft.com/office/drawing/2014/main" id="{00000000-0008-0000-0000-0000F6090000}"/>
            </a:ext>
          </a:extLst>
        </xdr:cNvPr>
        <xdr:cNvSpPr txBox="1">
          <a:spLocks noChangeArrowheads="1"/>
        </xdr:cNvSpPr>
      </xdr:nvSpPr>
      <xdr:spPr bwMode="auto">
        <a:xfrm>
          <a:off x="922020" y="46748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0"/>
    <xdr:sp macro="" textlink="">
      <xdr:nvSpPr>
        <xdr:cNvPr id="15634" name="Text Box 394744">
          <a:extLst>
            <a:ext uri="{FF2B5EF4-FFF2-40B4-BE49-F238E27FC236}">
              <a16:creationId xmlns="" xmlns:a16="http://schemas.microsoft.com/office/drawing/2014/main" id="{00000000-0008-0000-0000-0000F7090000}"/>
            </a:ext>
          </a:extLst>
        </xdr:cNvPr>
        <xdr:cNvSpPr txBox="1">
          <a:spLocks noChangeArrowheads="1"/>
        </xdr:cNvSpPr>
      </xdr:nvSpPr>
      <xdr:spPr bwMode="auto">
        <a:xfrm>
          <a:off x="922020" y="46748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0"/>
    <xdr:sp macro="" textlink="">
      <xdr:nvSpPr>
        <xdr:cNvPr id="15635" name="Text Box 394360">
          <a:extLst>
            <a:ext uri="{FF2B5EF4-FFF2-40B4-BE49-F238E27FC236}">
              <a16:creationId xmlns="" xmlns:a16="http://schemas.microsoft.com/office/drawing/2014/main" id="{00000000-0008-0000-0000-0000F8090000}"/>
            </a:ext>
          </a:extLst>
        </xdr:cNvPr>
        <xdr:cNvSpPr txBox="1">
          <a:spLocks noChangeArrowheads="1"/>
        </xdr:cNvSpPr>
      </xdr:nvSpPr>
      <xdr:spPr bwMode="auto">
        <a:xfrm>
          <a:off x="922020" y="46748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0"/>
    <xdr:sp macro="" textlink="">
      <xdr:nvSpPr>
        <xdr:cNvPr id="15636" name="Text Box 394744">
          <a:extLst>
            <a:ext uri="{FF2B5EF4-FFF2-40B4-BE49-F238E27FC236}">
              <a16:creationId xmlns="" xmlns:a16="http://schemas.microsoft.com/office/drawing/2014/main" id="{00000000-0008-0000-0000-0000F9090000}"/>
            </a:ext>
          </a:extLst>
        </xdr:cNvPr>
        <xdr:cNvSpPr txBox="1">
          <a:spLocks noChangeArrowheads="1"/>
        </xdr:cNvSpPr>
      </xdr:nvSpPr>
      <xdr:spPr bwMode="auto">
        <a:xfrm>
          <a:off x="922020" y="46748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0"/>
    <xdr:sp macro="" textlink="">
      <xdr:nvSpPr>
        <xdr:cNvPr id="15637" name="Text Box 394360">
          <a:extLst>
            <a:ext uri="{FF2B5EF4-FFF2-40B4-BE49-F238E27FC236}">
              <a16:creationId xmlns="" xmlns:a16="http://schemas.microsoft.com/office/drawing/2014/main" id="{00000000-0008-0000-0000-0000FA090000}"/>
            </a:ext>
          </a:extLst>
        </xdr:cNvPr>
        <xdr:cNvSpPr txBox="1">
          <a:spLocks noChangeArrowheads="1"/>
        </xdr:cNvSpPr>
      </xdr:nvSpPr>
      <xdr:spPr bwMode="auto">
        <a:xfrm>
          <a:off x="922020" y="46748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0"/>
    <xdr:sp macro="" textlink="">
      <xdr:nvSpPr>
        <xdr:cNvPr id="15638" name="Text Box 394744">
          <a:extLst>
            <a:ext uri="{FF2B5EF4-FFF2-40B4-BE49-F238E27FC236}">
              <a16:creationId xmlns="" xmlns:a16="http://schemas.microsoft.com/office/drawing/2014/main" id="{00000000-0008-0000-0000-0000FB090000}"/>
            </a:ext>
          </a:extLst>
        </xdr:cNvPr>
        <xdr:cNvSpPr txBox="1">
          <a:spLocks noChangeArrowheads="1"/>
        </xdr:cNvSpPr>
      </xdr:nvSpPr>
      <xdr:spPr bwMode="auto">
        <a:xfrm>
          <a:off x="922020" y="46748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39" name="Text Box 394360">
          <a:extLst>
            <a:ext uri="{FF2B5EF4-FFF2-40B4-BE49-F238E27FC236}">
              <a16:creationId xmlns="" xmlns:a16="http://schemas.microsoft.com/office/drawing/2014/main" id="{00000000-0008-0000-0000-0000FC09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40" name="Text Box 394744">
          <a:extLst>
            <a:ext uri="{FF2B5EF4-FFF2-40B4-BE49-F238E27FC236}">
              <a16:creationId xmlns="" xmlns:a16="http://schemas.microsoft.com/office/drawing/2014/main" id="{00000000-0008-0000-0000-0000FD09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41" name="Text Box 394360">
          <a:extLst>
            <a:ext uri="{FF2B5EF4-FFF2-40B4-BE49-F238E27FC236}">
              <a16:creationId xmlns="" xmlns:a16="http://schemas.microsoft.com/office/drawing/2014/main" id="{00000000-0008-0000-0000-0000FE09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42" name="Text Box 394744">
          <a:extLst>
            <a:ext uri="{FF2B5EF4-FFF2-40B4-BE49-F238E27FC236}">
              <a16:creationId xmlns="" xmlns:a16="http://schemas.microsoft.com/office/drawing/2014/main" id="{00000000-0008-0000-0000-0000FF09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43" name="Text Box 394360">
          <a:extLst>
            <a:ext uri="{FF2B5EF4-FFF2-40B4-BE49-F238E27FC236}">
              <a16:creationId xmlns="" xmlns:a16="http://schemas.microsoft.com/office/drawing/2014/main" id="{00000000-0008-0000-0000-000000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44" name="Text Box 394744">
          <a:extLst>
            <a:ext uri="{FF2B5EF4-FFF2-40B4-BE49-F238E27FC236}">
              <a16:creationId xmlns="" xmlns:a16="http://schemas.microsoft.com/office/drawing/2014/main" id="{00000000-0008-0000-0000-000001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45" name="Text Box 394360">
          <a:extLst>
            <a:ext uri="{FF2B5EF4-FFF2-40B4-BE49-F238E27FC236}">
              <a16:creationId xmlns="" xmlns:a16="http://schemas.microsoft.com/office/drawing/2014/main" id="{00000000-0008-0000-0000-000002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46" name="Text Box 394744">
          <a:extLst>
            <a:ext uri="{FF2B5EF4-FFF2-40B4-BE49-F238E27FC236}">
              <a16:creationId xmlns="" xmlns:a16="http://schemas.microsoft.com/office/drawing/2014/main" id="{00000000-0008-0000-0000-000003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47" name="Text Box 394360">
          <a:extLst>
            <a:ext uri="{FF2B5EF4-FFF2-40B4-BE49-F238E27FC236}">
              <a16:creationId xmlns="" xmlns:a16="http://schemas.microsoft.com/office/drawing/2014/main" id="{00000000-0008-0000-0000-000004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48" name="Text Box 394744">
          <a:extLst>
            <a:ext uri="{FF2B5EF4-FFF2-40B4-BE49-F238E27FC236}">
              <a16:creationId xmlns="" xmlns:a16="http://schemas.microsoft.com/office/drawing/2014/main" id="{00000000-0008-0000-0000-000005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49" name="Text Box 394360">
          <a:extLst>
            <a:ext uri="{FF2B5EF4-FFF2-40B4-BE49-F238E27FC236}">
              <a16:creationId xmlns="" xmlns:a16="http://schemas.microsoft.com/office/drawing/2014/main" id="{00000000-0008-0000-0000-000006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50" name="Text Box 394744">
          <a:extLst>
            <a:ext uri="{FF2B5EF4-FFF2-40B4-BE49-F238E27FC236}">
              <a16:creationId xmlns="" xmlns:a16="http://schemas.microsoft.com/office/drawing/2014/main" id="{00000000-0008-0000-0000-000007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51" name="Text Box 394360">
          <a:extLst>
            <a:ext uri="{FF2B5EF4-FFF2-40B4-BE49-F238E27FC236}">
              <a16:creationId xmlns="" xmlns:a16="http://schemas.microsoft.com/office/drawing/2014/main" id="{00000000-0008-0000-0000-000008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52" name="Text Box 394744">
          <a:extLst>
            <a:ext uri="{FF2B5EF4-FFF2-40B4-BE49-F238E27FC236}">
              <a16:creationId xmlns="" xmlns:a16="http://schemas.microsoft.com/office/drawing/2014/main" id="{00000000-0008-0000-0000-000009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53" name="Text Box 394360">
          <a:extLst>
            <a:ext uri="{FF2B5EF4-FFF2-40B4-BE49-F238E27FC236}">
              <a16:creationId xmlns="" xmlns:a16="http://schemas.microsoft.com/office/drawing/2014/main" id="{00000000-0008-0000-0000-00000A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54" name="Text Box 394744">
          <a:extLst>
            <a:ext uri="{FF2B5EF4-FFF2-40B4-BE49-F238E27FC236}">
              <a16:creationId xmlns="" xmlns:a16="http://schemas.microsoft.com/office/drawing/2014/main" id="{00000000-0008-0000-0000-00000B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55" name="Text Box 394360">
          <a:extLst>
            <a:ext uri="{FF2B5EF4-FFF2-40B4-BE49-F238E27FC236}">
              <a16:creationId xmlns="" xmlns:a16="http://schemas.microsoft.com/office/drawing/2014/main" id="{00000000-0008-0000-0000-00000C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56" name="Text Box 394744">
          <a:extLst>
            <a:ext uri="{FF2B5EF4-FFF2-40B4-BE49-F238E27FC236}">
              <a16:creationId xmlns="" xmlns:a16="http://schemas.microsoft.com/office/drawing/2014/main" id="{00000000-0008-0000-0000-00000D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57" name="Text Box 394360">
          <a:extLst>
            <a:ext uri="{FF2B5EF4-FFF2-40B4-BE49-F238E27FC236}">
              <a16:creationId xmlns="" xmlns:a16="http://schemas.microsoft.com/office/drawing/2014/main" id="{00000000-0008-0000-0000-00000E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58" name="Text Box 394744">
          <a:extLst>
            <a:ext uri="{FF2B5EF4-FFF2-40B4-BE49-F238E27FC236}">
              <a16:creationId xmlns="" xmlns:a16="http://schemas.microsoft.com/office/drawing/2014/main" id="{00000000-0008-0000-0000-00000F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59" name="Text Box 394360">
          <a:extLst>
            <a:ext uri="{FF2B5EF4-FFF2-40B4-BE49-F238E27FC236}">
              <a16:creationId xmlns="" xmlns:a16="http://schemas.microsoft.com/office/drawing/2014/main" id="{00000000-0008-0000-0000-000010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60" name="Text Box 394744">
          <a:extLst>
            <a:ext uri="{FF2B5EF4-FFF2-40B4-BE49-F238E27FC236}">
              <a16:creationId xmlns="" xmlns:a16="http://schemas.microsoft.com/office/drawing/2014/main" id="{00000000-0008-0000-0000-000011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61" name="Text Box 394360">
          <a:extLst>
            <a:ext uri="{FF2B5EF4-FFF2-40B4-BE49-F238E27FC236}">
              <a16:creationId xmlns="" xmlns:a16="http://schemas.microsoft.com/office/drawing/2014/main" id="{00000000-0008-0000-0000-000012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62" name="Text Box 394744">
          <a:extLst>
            <a:ext uri="{FF2B5EF4-FFF2-40B4-BE49-F238E27FC236}">
              <a16:creationId xmlns="" xmlns:a16="http://schemas.microsoft.com/office/drawing/2014/main" id="{00000000-0008-0000-0000-000013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63" name="Text Box 394360">
          <a:extLst>
            <a:ext uri="{FF2B5EF4-FFF2-40B4-BE49-F238E27FC236}">
              <a16:creationId xmlns="" xmlns:a16="http://schemas.microsoft.com/office/drawing/2014/main" id="{00000000-0008-0000-0000-000014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64" name="Text Box 394744">
          <a:extLst>
            <a:ext uri="{FF2B5EF4-FFF2-40B4-BE49-F238E27FC236}">
              <a16:creationId xmlns="" xmlns:a16="http://schemas.microsoft.com/office/drawing/2014/main" id="{00000000-0008-0000-0000-000015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65" name="Text Box 394360">
          <a:extLst>
            <a:ext uri="{FF2B5EF4-FFF2-40B4-BE49-F238E27FC236}">
              <a16:creationId xmlns="" xmlns:a16="http://schemas.microsoft.com/office/drawing/2014/main" id="{00000000-0008-0000-0000-000016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66" name="Text Box 394744">
          <a:extLst>
            <a:ext uri="{FF2B5EF4-FFF2-40B4-BE49-F238E27FC236}">
              <a16:creationId xmlns="" xmlns:a16="http://schemas.microsoft.com/office/drawing/2014/main" id="{00000000-0008-0000-0000-000017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67" name="Text Box 394360">
          <a:extLst>
            <a:ext uri="{FF2B5EF4-FFF2-40B4-BE49-F238E27FC236}">
              <a16:creationId xmlns="" xmlns:a16="http://schemas.microsoft.com/office/drawing/2014/main" id="{00000000-0008-0000-0000-000018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68" name="Text Box 394744">
          <a:extLst>
            <a:ext uri="{FF2B5EF4-FFF2-40B4-BE49-F238E27FC236}">
              <a16:creationId xmlns="" xmlns:a16="http://schemas.microsoft.com/office/drawing/2014/main" id="{00000000-0008-0000-0000-000019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69" name="Text Box 394360">
          <a:extLst>
            <a:ext uri="{FF2B5EF4-FFF2-40B4-BE49-F238E27FC236}">
              <a16:creationId xmlns="" xmlns:a16="http://schemas.microsoft.com/office/drawing/2014/main" id="{00000000-0008-0000-0000-00001A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70" name="Text Box 394744">
          <a:extLst>
            <a:ext uri="{FF2B5EF4-FFF2-40B4-BE49-F238E27FC236}">
              <a16:creationId xmlns="" xmlns:a16="http://schemas.microsoft.com/office/drawing/2014/main" id="{00000000-0008-0000-0000-00001B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71" name="Text Box 394360">
          <a:extLst>
            <a:ext uri="{FF2B5EF4-FFF2-40B4-BE49-F238E27FC236}">
              <a16:creationId xmlns="" xmlns:a16="http://schemas.microsoft.com/office/drawing/2014/main" id="{00000000-0008-0000-0000-00001C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72" name="Text Box 394744">
          <a:extLst>
            <a:ext uri="{FF2B5EF4-FFF2-40B4-BE49-F238E27FC236}">
              <a16:creationId xmlns="" xmlns:a16="http://schemas.microsoft.com/office/drawing/2014/main" id="{00000000-0008-0000-0000-00001D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73" name="Text Box 394360">
          <a:extLst>
            <a:ext uri="{FF2B5EF4-FFF2-40B4-BE49-F238E27FC236}">
              <a16:creationId xmlns="" xmlns:a16="http://schemas.microsoft.com/office/drawing/2014/main" id="{00000000-0008-0000-0000-00001E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74" name="Text Box 394744">
          <a:extLst>
            <a:ext uri="{FF2B5EF4-FFF2-40B4-BE49-F238E27FC236}">
              <a16:creationId xmlns="" xmlns:a16="http://schemas.microsoft.com/office/drawing/2014/main" id="{00000000-0008-0000-0000-00001F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75" name="Text Box 394360">
          <a:extLst>
            <a:ext uri="{FF2B5EF4-FFF2-40B4-BE49-F238E27FC236}">
              <a16:creationId xmlns="" xmlns:a16="http://schemas.microsoft.com/office/drawing/2014/main" id="{00000000-0008-0000-0000-000020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76" name="Text Box 394744">
          <a:extLst>
            <a:ext uri="{FF2B5EF4-FFF2-40B4-BE49-F238E27FC236}">
              <a16:creationId xmlns="" xmlns:a16="http://schemas.microsoft.com/office/drawing/2014/main" id="{00000000-0008-0000-0000-000021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77" name="Text Box 394360">
          <a:extLst>
            <a:ext uri="{FF2B5EF4-FFF2-40B4-BE49-F238E27FC236}">
              <a16:creationId xmlns="" xmlns:a16="http://schemas.microsoft.com/office/drawing/2014/main" id="{00000000-0008-0000-0000-000022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78" name="Text Box 394744">
          <a:extLst>
            <a:ext uri="{FF2B5EF4-FFF2-40B4-BE49-F238E27FC236}">
              <a16:creationId xmlns="" xmlns:a16="http://schemas.microsoft.com/office/drawing/2014/main" id="{00000000-0008-0000-0000-000023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79" name="Text Box 394360">
          <a:extLst>
            <a:ext uri="{FF2B5EF4-FFF2-40B4-BE49-F238E27FC236}">
              <a16:creationId xmlns="" xmlns:a16="http://schemas.microsoft.com/office/drawing/2014/main" id="{00000000-0008-0000-0000-000024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80" name="Text Box 394744">
          <a:extLst>
            <a:ext uri="{FF2B5EF4-FFF2-40B4-BE49-F238E27FC236}">
              <a16:creationId xmlns="" xmlns:a16="http://schemas.microsoft.com/office/drawing/2014/main" id="{00000000-0008-0000-0000-000025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81" name="Text Box 394360">
          <a:extLst>
            <a:ext uri="{FF2B5EF4-FFF2-40B4-BE49-F238E27FC236}">
              <a16:creationId xmlns="" xmlns:a16="http://schemas.microsoft.com/office/drawing/2014/main" id="{00000000-0008-0000-0000-000026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82" name="Text Box 394744">
          <a:extLst>
            <a:ext uri="{FF2B5EF4-FFF2-40B4-BE49-F238E27FC236}">
              <a16:creationId xmlns="" xmlns:a16="http://schemas.microsoft.com/office/drawing/2014/main" id="{00000000-0008-0000-0000-000027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83" name="Text Box 394360">
          <a:extLst>
            <a:ext uri="{FF2B5EF4-FFF2-40B4-BE49-F238E27FC236}">
              <a16:creationId xmlns="" xmlns:a16="http://schemas.microsoft.com/office/drawing/2014/main" id="{00000000-0008-0000-0000-000028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84" name="Text Box 394744">
          <a:extLst>
            <a:ext uri="{FF2B5EF4-FFF2-40B4-BE49-F238E27FC236}">
              <a16:creationId xmlns="" xmlns:a16="http://schemas.microsoft.com/office/drawing/2014/main" id="{00000000-0008-0000-0000-000029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85" name="Text Box 394360">
          <a:extLst>
            <a:ext uri="{FF2B5EF4-FFF2-40B4-BE49-F238E27FC236}">
              <a16:creationId xmlns="" xmlns:a16="http://schemas.microsoft.com/office/drawing/2014/main" id="{00000000-0008-0000-0000-00002A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86" name="Text Box 394744">
          <a:extLst>
            <a:ext uri="{FF2B5EF4-FFF2-40B4-BE49-F238E27FC236}">
              <a16:creationId xmlns="" xmlns:a16="http://schemas.microsoft.com/office/drawing/2014/main" id="{00000000-0008-0000-0000-00002B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87" name="Text Box 394360">
          <a:extLst>
            <a:ext uri="{FF2B5EF4-FFF2-40B4-BE49-F238E27FC236}">
              <a16:creationId xmlns="" xmlns:a16="http://schemas.microsoft.com/office/drawing/2014/main" id="{00000000-0008-0000-0000-00002C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88" name="Text Box 394744">
          <a:extLst>
            <a:ext uri="{FF2B5EF4-FFF2-40B4-BE49-F238E27FC236}">
              <a16:creationId xmlns="" xmlns:a16="http://schemas.microsoft.com/office/drawing/2014/main" id="{00000000-0008-0000-0000-00002D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89" name="Text Box 394360">
          <a:extLst>
            <a:ext uri="{FF2B5EF4-FFF2-40B4-BE49-F238E27FC236}">
              <a16:creationId xmlns="" xmlns:a16="http://schemas.microsoft.com/office/drawing/2014/main" id="{00000000-0008-0000-0000-00002E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90" name="Text Box 394744">
          <a:extLst>
            <a:ext uri="{FF2B5EF4-FFF2-40B4-BE49-F238E27FC236}">
              <a16:creationId xmlns="" xmlns:a16="http://schemas.microsoft.com/office/drawing/2014/main" id="{00000000-0008-0000-0000-00002F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91" name="Text Box 394360">
          <a:extLst>
            <a:ext uri="{FF2B5EF4-FFF2-40B4-BE49-F238E27FC236}">
              <a16:creationId xmlns="" xmlns:a16="http://schemas.microsoft.com/office/drawing/2014/main" id="{00000000-0008-0000-0000-000030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92" name="Text Box 394744">
          <a:extLst>
            <a:ext uri="{FF2B5EF4-FFF2-40B4-BE49-F238E27FC236}">
              <a16:creationId xmlns="" xmlns:a16="http://schemas.microsoft.com/office/drawing/2014/main" id="{00000000-0008-0000-0000-000031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93" name="Text Box 394360">
          <a:extLst>
            <a:ext uri="{FF2B5EF4-FFF2-40B4-BE49-F238E27FC236}">
              <a16:creationId xmlns="" xmlns:a16="http://schemas.microsoft.com/office/drawing/2014/main" id="{00000000-0008-0000-0000-000032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94" name="Text Box 394744">
          <a:extLst>
            <a:ext uri="{FF2B5EF4-FFF2-40B4-BE49-F238E27FC236}">
              <a16:creationId xmlns="" xmlns:a16="http://schemas.microsoft.com/office/drawing/2014/main" id="{00000000-0008-0000-0000-000033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95" name="Text Box 394360">
          <a:extLst>
            <a:ext uri="{FF2B5EF4-FFF2-40B4-BE49-F238E27FC236}">
              <a16:creationId xmlns="" xmlns:a16="http://schemas.microsoft.com/office/drawing/2014/main" id="{00000000-0008-0000-0000-000034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96" name="Text Box 394744">
          <a:extLst>
            <a:ext uri="{FF2B5EF4-FFF2-40B4-BE49-F238E27FC236}">
              <a16:creationId xmlns="" xmlns:a16="http://schemas.microsoft.com/office/drawing/2014/main" id="{00000000-0008-0000-0000-000035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97" name="Text Box 394360">
          <a:extLst>
            <a:ext uri="{FF2B5EF4-FFF2-40B4-BE49-F238E27FC236}">
              <a16:creationId xmlns="" xmlns:a16="http://schemas.microsoft.com/office/drawing/2014/main" id="{00000000-0008-0000-0000-000036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698" name="Text Box 394744">
          <a:extLst>
            <a:ext uri="{FF2B5EF4-FFF2-40B4-BE49-F238E27FC236}">
              <a16:creationId xmlns="" xmlns:a16="http://schemas.microsoft.com/office/drawing/2014/main" id="{00000000-0008-0000-0000-000037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699" name="Text Box 394360">
          <a:extLst>
            <a:ext uri="{FF2B5EF4-FFF2-40B4-BE49-F238E27FC236}">
              <a16:creationId xmlns="" xmlns:a16="http://schemas.microsoft.com/office/drawing/2014/main" id="{00000000-0008-0000-0000-000038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700" name="Text Box 394744">
          <a:extLst>
            <a:ext uri="{FF2B5EF4-FFF2-40B4-BE49-F238E27FC236}">
              <a16:creationId xmlns="" xmlns:a16="http://schemas.microsoft.com/office/drawing/2014/main" id="{00000000-0008-0000-0000-000039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701" name="Text Box 394360">
          <a:extLst>
            <a:ext uri="{FF2B5EF4-FFF2-40B4-BE49-F238E27FC236}">
              <a16:creationId xmlns="" xmlns:a16="http://schemas.microsoft.com/office/drawing/2014/main" id="{00000000-0008-0000-0000-00003A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702" name="Text Box 394744">
          <a:extLst>
            <a:ext uri="{FF2B5EF4-FFF2-40B4-BE49-F238E27FC236}">
              <a16:creationId xmlns="" xmlns:a16="http://schemas.microsoft.com/office/drawing/2014/main" id="{00000000-0008-0000-0000-00003B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703" name="Text Box 394360">
          <a:extLst>
            <a:ext uri="{FF2B5EF4-FFF2-40B4-BE49-F238E27FC236}">
              <a16:creationId xmlns="" xmlns:a16="http://schemas.microsoft.com/office/drawing/2014/main" id="{00000000-0008-0000-0000-00003C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704" name="Text Box 394744">
          <a:extLst>
            <a:ext uri="{FF2B5EF4-FFF2-40B4-BE49-F238E27FC236}">
              <a16:creationId xmlns="" xmlns:a16="http://schemas.microsoft.com/office/drawing/2014/main" id="{00000000-0008-0000-0000-00003D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705" name="Text Box 394360">
          <a:extLst>
            <a:ext uri="{FF2B5EF4-FFF2-40B4-BE49-F238E27FC236}">
              <a16:creationId xmlns="" xmlns:a16="http://schemas.microsoft.com/office/drawing/2014/main" id="{00000000-0008-0000-0000-00003E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706" name="Text Box 394744">
          <a:extLst>
            <a:ext uri="{FF2B5EF4-FFF2-40B4-BE49-F238E27FC236}">
              <a16:creationId xmlns="" xmlns:a16="http://schemas.microsoft.com/office/drawing/2014/main" id="{00000000-0008-0000-0000-00003F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707" name="Text Box 394360">
          <a:extLst>
            <a:ext uri="{FF2B5EF4-FFF2-40B4-BE49-F238E27FC236}">
              <a16:creationId xmlns="" xmlns:a16="http://schemas.microsoft.com/office/drawing/2014/main" id="{00000000-0008-0000-0000-000040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708" name="Text Box 394744">
          <a:extLst>
            <a:ext uri="{FF2B5EF4-FFF2-40B4-BE49-F238E27FC236}">
              <a16:creationId xmlns="" xmlns:a16="http://schemas.microsoft.com/office/drawing/2014/main" id="{00000000-0008-0000-0000-000041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709" name="Text Box 394360">
          <a:extLst>
            <a:ext uri="{FF2B5EF4-FFF2-40B4-BE49-F238E27FC236}">
              <a16:creationId xmlns="" xmlns:a16="http://schemas.microsoft.com/office/drawing/2014/main" id="{00000000-0008-0000-0000-000042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710" name="Text Box 394744">
          <a:extLst>
            <a:ext uri="{FF2B5EF4-FFF2-40B4-BE49-F238E27FC236}">
              <a16:creationId xmlns="" xmlns:a16="http://schemas.microsoft.com/office/drawing/2014/main" id="{00000000-0008-0000-0000-000043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11" name="Text Box 394360">
          <a:extLst>
            <a:ext uri="{FF2B5EF4-FFF2-40B4-BE49-F238E27FC236}">
              <a16:creationId xmlns="" xmlns:a16="http://schemas.microsoft.com/office/drawing/2014/main" id="{00000000-0008-0000-0000-000044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12" name="Text Box 394744">
          <a:extLst>
            <a:ext uri="{FF2B5EF4-FFF2-40B4-BE49-F238E27FC236}">
              <a16:creationId xmlns="" xmlns:a16="http://schemas.microsoft.com/office/drawing/2014/main" id="{00000000-0008-0000-0000-000045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13" name="Text Box 394360">
          <a:extLst>
            <a:ext uri="{FF2B5EF4-FFF2-40B4-BE49-F238E27FC236}">
              <a16:creationId xmlns="" xmlns:a16="http://schemas.microsoft.com/office/drawing/2014/main" id="{00000000-0008-0000-0000-000046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14" name="Text Box 394744">
          <a:extLst>
            <a:ext uri="{FF2B5EF4-FFF2-40B4-BE49-F238E27FC236}">
              <a16:creationId xmlns="" xmlns:a16="http://schemas.microsoft.com/office/drawing/2014/main" id="{00000000-0008-0000-0000-000047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15" name="Text Box 394360">
          <a:extLst>
            <a:ext uri="{FF2B5EF4-FFF2-40B4-BE49-F238E27FC236}">
              <a16:creationId xmlns="" xmlns:a16="http://schemas.microsoft.com/office/drawing/2014/main" id="{00000000-0008-0000-0000-000048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16" name="Text Box 394744">
          <a:extLst>
            <a:ext uri="{FF2B5EF4-FFF2-40B4-BE49-F238E27FC236}">
              <a16:creationId xmlns="" xmlns:a16="http://schemas.microsoft.com/office/drawing/2014/main" id="{00000000-0008-0000-0000-000049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17" name="Text Box 394360">
          <a:extLst>
            <a:ext uri="{FF2B5EF4-FFF2-40B4-BE49-F238E27FC236}">
              <a16:creationId xmlns="" xmlns:a16="http://schemas.microsoft.com/office/drawing/2014/main" id="{00000000-0008-0000-0000-00004A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18" name="Text Box 394744">
          <a:extLst>
            <a:ext uri="{FF2B5EF4-FFF2-40B4-BE49-F238E27FC236}">
              <a16:creationId xmlns="" xmlns:a16="http://schemas.microsoft.com/office/drawing/2014/main" id="{00000000-0008-0000-0000-00004B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19" name="Text Box 394360">
          <a:extLst>
            <a:ext uri="{FF2B5EF4-FFF2-40B4-BE49-F238E27FC236}">
              <a16:creationId xmlns="" xmlns:a16="http://schemas.microsoft.com/office/drawing/2014/main" id="{00000000-0008-0000-0000-00004C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20" name="Text Box 394744">
          <a:extLst>
            <a:ext uri="{FF2B5EF4-FFF2-40B4-BE49-F238E27FC236}">
              <a16:creationId xmlns="" xmlns:a16="http://schemas.microsoft.com/office/drawing/2014/main" id="{00000000-0008-0000-0000-00004D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21" name="Text Box 394360">
          <a:extLst>
            <a:ext uri="{FF2B5EF4-FFF2-40B4-BE49-F238E27FC236}">
              <a16:creationId xmlns="" xmlns:a16="http://schemas.microsoft.com/office/drawing/2014/main" id="{00000000-0008-0000-0000-00004E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22" name="Text Box 394744">
          <a:extLst>
            <a:ext uri="{FF2B5EF4-FFF2-40B4-BE49-F238E27FC236}">
              <a16:creationId xmlns="" xmlns:a16="http://schemas.microsoft.com/office/drawing/2014/main" id="{00000000-0008-0000-0000-00004F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23" name="Text Box 394360">
          <a:extLst>
            <a:ext uri="{FF2B5EF4-FFF2-40B4-BE49-F238E27FC236}">
              <a16:creationId xmlns="" xmlns:a16="http://schemas.microsoft.com/office/drawing/2014/main" id="{00000000-0008-0000-0000-000050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24" name="Text Box 394744">
          <a:extLst>
            <a:ext uri="{FF2B5EF4-FFF2-40B4-BE49-F238E27FC236}">
              <a16:creationId xmlns="" xmlns:a16="http://schemas.microsoft.com/office/drawing/2014/main" id="{00000000-0008-0000-0000-000051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25" name="Text Box 394360">
          <a:extLst>
            <a:ext uri="{FF2B5EF4-FFF2-40B4-BE49-F238E27FC236}">
              <a16:creationId xmlns="" xmlns:a16="http://schemas.microsoft.com/office/drawing/2014/main" id="{00000000-0008-0000-0000-000052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26" name="Text Box 394744">
          <a:extLst>
            <a:ext uri="{FF2B5EF4-FFF2-40B4-BE49-F238E27FC236}">
              <a16:creationId xmlns="" xmlns:a16="http://schemas.microsoft.com/office/drawing/2014/main" id="{00000000-0008-0000-0000-000053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27" name="Text Box 394360">
          <a:extLst>
            <a:ext uri="{FF2B5EF4-FFF2-40B4-BE49-F238E27FC236}">
              <a16:creationId xmlns="" xmlns:a16="http://schemas.microsoft.com/office/drawing/2014/main" id="{00000000-0008-0000-0000-000054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28" name="Text Box 394744">
          <a:extLst>
            <a:ext uri="{FF2B5EF4-FFF2-40B4-BE49-F238E27FC236}">
              <a16:creationId xmlns="" xmlns:a16="http://schemas.microsoft.com/office/drawing/2014/main" id="{00000000-0008-0000-0000-000055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29" name="Text Box 394360">
          <a:extLst>
            <a:ext uri="{FF2B5EF4-FFF2-40B4-BE49-F238E27FC236}">
              <a16:creationId xmlns="" xmlns:a16="http://schemas.microsoft.com/office/drawing/2014/main" id="{00000000-0008-0000-0000-000056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30" name="Text Box 394744">
          <a:extLst>
            <a:ext uri="{FF2B5EF4-FFF2-40B4-BE49-F238E27FC236}">
              <a16:creationId xmlns="" xmlns:a16="http://schemas.microsoft.com/office/drawing/2014/main" id="{00000000-0008-0000-0000-000057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31" name="Text Box 394360">
          <a:extLst>
            <a:ext uri="{FF2B5EF4-FFF2-40B4-BE49-F238E27FC236}">
              <a16:creationId xmlns="" xmlns:a16="http://schemas.microsoft.com/office/drawing/2014/main" id="{00000000-0008-0000-0000-000058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32" name="Text Box 394744">
          <a:extLst>
            <a:ext uri="{FF2B5EF4-FFF2-40B4-BE49-F238E27FC236}">
              <a16:creationId xmlns="" xmlns:a16="http://schemas.microsoft.com/office/drawing/2014/main" id="{00000000-0008-0000-0000-000059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33" name="Text Box 394360">
          <a:extLst>
            <a:ext uri="{FF2B5EF4-FFF2-40B4-BE49-F238E27FC236}">
              <a16:creationId xmlns="" xmlns:a16="http://schemas.microsoft.com/office/drawing/2014/main" id="{00000000-0008-0000-0000-00005A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34" name="Text Box 394744">
          <a:extLst>
            <a:ext uri="{FF2B5EF4-FFF2-40B4-BE49-F238E27FC236}">
              <a16:creationId xmlns="" xmlns:a16="http://schemas.microsoft.com/office/drawing/2014/main" id="{00000000-0008-0000-0000-00005B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0"/>
    <xdr:sp macro="" textlink="">
      <xdr:nvSpPr>
        <xdr:cNvPr id="15735" name="Text Box 394360">
          <a:extLst>
            <a:ext uri="{FF2B5EF4-FFF2-40B4-BE49-F238E27FC236}">
              <a16:creationId xmlns="" xmlns:a16="http://schemas.microsoft.com/office/drawing/2014/main" id="{00000000-0008-0000-0000-00005C0A0000}"/>
            </a:ext>
          </a:extLst>
        </xdr:cNvPr>
        <xdr:cNvSpPr txBox="1">
          <a:spLocks noChangeArrowheads="1"/>
        </xdr:cNvSpPr>
      </xdr:nvSpPr>
      <xdr:spPr bwMode="auto">
        <a:xfrm>
          <a:off x="922020" y="467506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0"/>
    <xdr:sp macro="" textlink="">
      <xdr:nvSpPr>
        <xdr:cNvPr id="15736" name="Text Box 394744">
          <a:extLst>
            <a:ext uri="{FF2B5EF4-FFF2-40B4-BE49-F238E27FC236}">
              <a16:creationId xmlns="" xmlns:a16="http://schemas.microsoft.com/office/drawing/2014/main" id="{00000000-0008-0000-0000-00005D0A0000}"/>
            </a:ext>
          </a:extLst>
        </xdr:cNvPr>
        <xdr:cNvSpPr txBox="1">
          <a:spLocks noChangeArrowheads="1"/>
        </xdr:cNvSpPr>
      </xdr:nvSpPr>
      <xdr:spPr bwMode="auto">
        <a:xfrm>
          <a:off x="922020" y="467506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0"/>
    <xdr:sp macro="" textlink="">
      <xdr:nvSpPr>
        <xdr:cNvPr id="15737" name="Text Box 394360">
          <a:extLst>
            <a:ext uri="{FF2B5EF4-FFF2-40B4-BE49-F238E27FC236}">
              <a16:creationId xmlns="" xmlns:a16="http://schemas.microsoft.com/office/drawing/2014/main" id="{00000000-0008-0000-0000-00005E0A0000}"/>
            </a:ext>
          </a:extLst>
        </xdr:cNvPr>
        <xdr:cNvSpPr txBox="1">
          <a:spLocks noChangeArrowheads="1"/>
        </xdr:cNvSpPr>
      </xdr:nvSpPr>
      <xdr:spPr bwMode="auto">
        <a:xfrm>
          <a:off x="922020" y="467506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0"/>
    <xdr:sp macro="" textlink="">
      <xdr:nvSpPr>
        <xdr:cNvPr id="15738" name="Text Box 394744">
          <a:extLst>
            <a:ext uri="{FF2B5EF4-FFF2-40B4-BE49-F238E27FC236}">
              <a16:creationId xmlns="" xmlns:a16="http://schemas.microsoft.com/office/drawing/2014/main" id="{00000000-0008-0000-0000-00005F0A0000}"/>
            </a:ext>
          </a:extLst>
        </xdr:cNvPr>
        <xdr:cNvSpPr txBox="1">
          <a:spLocks noChangeArrowheads="1"/>
        </xdr:cNvSpPr>
      </xdr:nvSpPr>
      <xdr:spPr bwMode="auto">
        <a:xfrm>
          <a:off x="922020" y="467506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0"/>
    <xdr:sp macro="" textlink="">
      <xdr:nvSpPr>
        <xdr:cNvPr id="15739" name="Text Box 394360">
          <a:extLst>
            <a:ext uri="{FF2B5EF4-FFF2-40B4-BE49-F238E27FC236}">
              <a16:creationId xmlns="" xmlns:a16="http://schemas.microsoft.com/office/drawing/2014/main" id="{00000000-0008-0000-0000-0000600A0000}"/>
            </a:ext>
          </a:extLst>
        </xdr:cNvPr>
        <xdr:cNvSpPr txBox="1">
          <a:spLocks noChangeArrowheads="1"/>
        </xdr:cNvSpPr>
      </xdr:nvSpPr>
      <xdr:spPr bwMode="auto">
        <a:xfrm>
          <a:off x="922020" y="467506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0"/>
    <xdr:sp macro="" textlink="">
      <xdr:nvSpPr>
        <xdr:cNvPr id="15740" name="Text Box 394744">
          <a:extLst>
            <a:ext uri="{FF2B5EF4-FFF2-40B4-BE49-F238E27FC236}">
              <a16:creationId xmlns="" xmlns:a16="http://schemas.microsoft.com/office/drawing/2014/main" id="{00000000-0008-0000-0000-0000610A0000}"/>
            </a:ext>
          </a:extLst>
        </xdr:cNvPr>
        <xdr:cNvSpPr txBox="1">
          <a:spLocks noChangeArrowheads="1"/>
        </xdr:cNvSpPr>
      </xdr:nvSpPr>
      <xdr:spPr bwMode="auto">
        <a:xfrm>
          <a:off x="922020" y="4675060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41" name="Text Box 394360">
          <a:extLst>
            <a:ext uri="{FF2B5EF4-FFF2-40B4-BE49-F238E27FC236}">
              <a16:creationId xmlns="" xmlns:a16="http://schemas.microsoft.com/office/drawing/2014/main" id="{00000000-0008-0000-0000-000062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42" name="Text Box 394744">
          <a:extLst>
            <a:ext uri="{FF2B5EF4-FFF2-40B4-BE49-F238E27FC236}">
              <a16:creationId xmlns="" xmlns:a16="http://schemas.microsoft.com/office/drawing/2014/main" id="{00000000-0008-0000-0000-000063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43" name="Text Box 394360">
          <a:extLst>
            <a:ext uri="{FF2B5EF4-FFF2-40B4-BE49-F238E27FC236}">
              <a16:creationId xmlns="" xmlns:a16="http://schemas.microsoft.com/office/drawing/2014/main" id="{00000000-0008-0000-0000-000064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44" name="Text Box 394744">
          <a:extLst>
            <a:ext uri="{FF2B5EF4-FFF2-40B4-BE49-F238E27FC236}">
              <a16:creationId xmlns="" xmlns:a16="http://schemas.microsoft.com/office/drawing/2014/main" id="{00000000-0008-0000-0000-000065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45" name="Text Box 394360">
          <a:extLst>
            <a:ext uri="{FF2B5EF4-FFF2-40B4-BE49-F238E27FC236}">
              <a16:creationId xmlns="" xmlns:a16="http://schemas.microsoft.com/office/drawing/2014/main" id="{00000000-0008-0000-0000-000066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46" name="Text Box 394744">
          <a:extLst>
            <a:ext uri="{FF2B5EF4-FFF2-40B4-BE49-F238E27FC236}">
              <a16:creationId xmlns="" xmlns:a16="http://schemas.microsoft.com/office/drawing/2014/main" id="{00000000-0008-0000-0000-000067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47" name="Text Box 394360">
          <a:extLst>
            <a:ext uri="{FF2B5EF4-FFF2-40B4-BE49-F238E27FC236}">
              <a16:creationId xmlns="" xmlns:a16="http://schemas.microsoft.com/office/drawing/2014/main" id="{00000000-0008-0000-0000-000068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48" name="Text Box 394744">
          <a:extLst>
            <a:ext uri="{FF2B5EF4-FFF2-40B4-BE49-F238E27FC236}">
              <a16:creationId xmlns="" xmlns:a16="http://schemas.microsoft.com/office/drawing/2014/main" id="{00000000-0008-0000-0000-000069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49" name="Text Box 394360">
          <a:extLst>
            <a:ext uri="{FF2B5EF4-FFF2-40B4-BE49-F238E27FC236}">
              <a16:creationId xmlns="" xmlns:a16="http://schemas.microsoft.com/office/drawing/2014/main" id="{00000000-0008-0000-0000-00006A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50" name="Text Box 394744">
          <a:extLst>
            <a:ext uri="{FF2B5EF4-FFF2-40B4-BE49-F238E27FC236}">
              <a16:creationId xmlns="" xmlns:a16="http://schemas.microsoft.com/office/drawing/2014/main" id="{00000000-0008-0000-0000-00006B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51" name="Text Box 394360">
          <a:extLst>
            <a:ext uri="{FF2B5EF4-FFF2-40B4-BE49-F238E27FC236}">
              <a16:creationId xmlns="" xmlns:a16="http://schemas.microsoft.com/office/drawing/2014/main" id="{00000000-0008-0000-0000-00006C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52" name="Text Box 394744">
          <a:extLst>
            <a:ext uri="{FF2B5EF4-FFF2-40B4-BE49-F238E27FC236}">
              <a16:creationId xmlns="" xmlns:a16="http://schemas.microsoft.com/office/drawing/2014/main" id="{00000000-0008-0000-0000-00006D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53" name="Text Box 394360">
          <a:extLst>
            <a:ext uri="{FF2B5EF4-FFF2-40B4-BE49-F238E27FC236}">
              <a16:creationId xmlns="" xmlns:a16="http://schemas.microsoft.com/office/drawing/2014/main" id="{00000000-0008-0000-0000-00006E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54" name="Text Box 394744">
          <a:extLst>
            <a:ext uri="{FF2B5EF4-FFF2-40B4-BE49-F238E27FC236}">
              <a16:creationId xmlns="" xmlns:a16="http://schemas.microsoft.com/office/drawing/2014/main" id="{00000000-0008-0000-0000-00006F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55" name="Text Box 394360">
          <a:extLst>
            <a:ext uri="{FF2B5EF4-FFF2-40B4-BE49-F238E27FC236}">
              <a16:creationId xmlns="" xmlns:a16="http://schemas.microsoft.com/office/drawing/2014/main" id="{00000000-0008-0000-0000-000070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56" name="Text Box 394744">
          <a:extLst>
            <a:ext uri="{FF2B5EF4-FFF2-40B4-BE49-F238E27FC236}">
              <a16:creationId xmlns="" xmlns:a16="http://schemas.microsoft.com/office/drawing/2014/main" id="{00000000-0008-0000-0000-000071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57" name="Text Box 394360">
          <a:extLst>
            <a:ext uri="{FF2B5EF4-FFF2-40B4-BE49-F238E27FC236}">
              <a16:creationId xmlns="" xmlns:a16="http://schemas.microsoft.com/office/drawing/2014/main" id="{00000000-0008-0000-0000-000072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58" name="Text Box 394744">
          <a:extLst>
            <a:ext uri="{FF2B5EF4-FFF2-40B4-BE49-F238E27FC236}">
              <a16:creationId xmlns="" xmlns:a16="http://schemas.microsoft.com/office/drawing/2014/main" id="{00000000-0008-0000-0000-000073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59" name="Text Box 394360">
          <a:extLst>
            <a:ext uri="{FF2B5EF4-FFF2-40B4-BE49-F238E27FC236}">
              <a16:creationId xmlns="" xmlns:a16="http://schemas.microsoft.com/office/drawing/2014/main" id="{00000000-0008-0000-0000-000074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60" name="Text Box 394744">
          <a:extLst>
            <a:ext uri="{FF2B5EF4-FFF2-40B4-BE49-F238E27FC236}">
              <a16:creationId xmlns="" xmlns:a16="http://schemas.microsoft.com/office/drawing/2014/main" id="{00000000-0008-0000-0000-000075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61" name="Text Box 394360">
          <a:extLst>
            <a:ext uri="{FF2B5EF4-FFF2-40B4-BE49-F238E27FC236}">
              <a16:creationId xmlns="" xmlns:a16="http://schemas.microsoft.com/office/drawing/2014/main" id="{00000000-0008-0000-0000-000076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62" name="Text Box 394744">
          <a:extLst>
            <a:ext uri="{FF2B5EF4-FFF2-40B4-BE49-F238E27FC236}">
              <a16:creationId xmlns="" xmlns:a16="http://schemas.microsoft.com/office/drawing/2014/main" id="{00000000-0008-0000-0000-000077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63" name="Text Box 394360">
          <a:extLst>
            <a:ext uri="{FF2B5EF4-FFF2-40B4-BE49-F238E27FC236}">
              <a16:creationId xmlns="" xmlns:a16="http://schemas.microsoft.com/office/drawing/2014/main" id="{00000000-0008-0000-0000-000078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64" name="Text Box 394744">
          <a:extLst>
            <a:ext uri="{FF2B5EF4-FFF2-40B4-BE49-F238E27FC236}">
              <a16:creationId xmlns="" xmlns:a16="http://schemas.microsoft.com/office/drawing/2014/main" id="{00000000-0008-0000-0000-000079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65" name="Text Box 394360">
          <a:extLst>
            <a:ext uri="{FF2B5EF4-FFF2-40B4-BE49-F238E27FC236}">
              <a16:creationId xmlns="" xmlns:a16="http://schemas.microsoft.com/office/drawing/2014/main" id="{00000000-0008-0000-0000-00007A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66" name="Text Box 394744">
          <a:extLst>
            <a:ext uri="{FF2B5EF4-FFF2-40B4-BE49-F238E27FC236}">
              <a16:creationId xmlns="" xmlns:a16="http://schemas.microsoft.com/office/drawing/2014/main" id="{00000000-0008-0000-0000-00007B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67" name="Text Box 394360">
          <a:extLst>
            <a:ext uri="{FF2B5EF4-FFF2-40B4-BE49-F238E27FC236}">
              <a16:creationId xmlns="" xmlns:a16="http://schemas.microsoft.com/office/drawing/2014/main" id="{00000000-0008-0000-0000-00007C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68" name="Text Box 394744">
          <a:extLst>
            <a:ext uri="{FF2B5EF4-FFF2-40B4-BE49-F238E27FC236}">
              <a16:creationId xmlns="" xmlns:a16="http://schemas.microsoft.com/office/drawing/2014/main" id="{00000000-0008-0000-0000-00007D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69" name="Text Box 394360">
          <a:extLst>
            <a:ext uri="{FF2B5EF4-FFF2-40B4-BE49-F238E27FC236}">
              <a16:creationId xmlns="" xmlns:a16="http://schemas.microsoft.com/office/drawing/2014/main" id="{00000000-0008-0000-0000-00007E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70" name="Text Box 394744">
          <a:extLst>
            <a:ext uri="{FF2B5EF4-FFF2-40B4-BE49-F238E27FC236}">
              <a16:creationId xmlns="" xmlns:a16="http://schemas.microsoft.com/office/drawing/2014/main" id="{00000000-0008-0000-0000-00007F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71" name="Text Box 394360">
          <a:extLst>
            <a:ext uri="{FF2B5EF4-FFF2-40B4-BE49-F238E27FC236}">
              <a16:creationId xmlns="" xmlns:a16="http://schemas.microsoft.com/office/drawing/2014/main" id="{00000000-0008-0000-0000-000080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72" name="Text Box 394744">
          <a:extLst>
            <a:ext uri="{FF2B5EF4-FFF2-40B4-BE49-F238E27FC236}">
              <a16:creationId xmlns="" xmlns:a16="http://schemas.microsoft.com/office/drawing/2014/main" id="{00000000-0008-0000-0000-000081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73" name="Text Box 394360">
          <a:extLst>
            <a:ext uri="{FF2B5EF4-FFF2-40B4-BE49-F238E27FC236}">
              <a16:creationId xmlns="" xmlns:a16="http://schemas.microsoft.com/office/drawing/2014/main" id="{00000000-0008-0000-0000-000082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74" name="Text Box 394744">
          <a:extLst>
            <a:ext uri="{FF2B5EF4-FFF2-40B4-BE49-F238E27FC236}">
              <a16:creationId xmlns="" xmlns:a16="http://schemas.microsoft.com/office/drawing/2014/main" id="{00000000-0008-0000-0000-000083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75" name="Text Box 394360">
          <a:extLst>
            <a:ext uri="{FF2B5EF4-FFF2-40B4-BE49-F238E27FC236}">
              <a16:creationId xmlns="" xmlns:a16="http://schemas.microsoft.com/office/drawing/2014/main" id="{00000000-0008-0000-0000-000084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76" name="Text Box 394744">
          <a:extLst>
            <a:ext uri="{FF2B5EF4-FFF2-40B4-BE49-F238E27FC236}">
              <a16:creationId xmlns="" xmlns:a16="http://schemas.microsoft.com/office/drawing/2014/main" id="{00000000-0008-0000-0000-000085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77" name="Text Box 394360">
          <a:extLst>
            <a:ext uri="{FF2B5EF4-FFF2-40B4-BE49-F238E27FC236}">
              <a16:creationId xmlns="" xmlns:a16="http://schemas.microsoft.com/office/drawing/2014/main" id="{00000000-0008-0000-0000-000086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78" name="Text Box 394744">
          <a:extLst>
            <a:ext uri="{FF2B5EF4-FFF2-40B4-BE49-F238E27FC236}">
              <a16:creationId xmlns="" xmlns:a16="http://schemas.microsoft.com/office/drawing/2014/main" id="{00000000-0008-0000-0000-000087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79" name="Text Box 394360">
          <a:extLst>
            <a:ext uri="{FF2B5EF4-FFF2-40B4-BE49-F238E27FC236}">
              <a16:creationId xmlns="" xmlns:a16="http://schemas.microsoft.com/office/drawing/2014/main" id="{00000000-0008-0000-0000-000088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80" name="Text Box 394744">
          <a:extLst>
            <a:ext uri="{FF2B5EF4-FFF2-40B4-BE49-F238E27FC236}">
              <a16:creationId xmlns="" xmlns:a16="http://schemas.microsoft.com/office/drawing/2014/main" id="{00000000-0008-0000-0000-000089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81" name="Text Box 394360">
          <a:extLst>
            <a:ext uri="{FF2B5EF4-FFF2-40B4-BE49-F238E27FC236}">
              <a16:creationId xmlns="" xmlns:a16="http://schemas.microsoft.com/office/drawing/2014/main" id="{00000000-0008-0000-0000-00008A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82" name="Text Box 394744">
          <a:extLst>
            <a:ext uri="{FF2B5EF4-FFF2-40B4-BE49-F238E27FC236}">
              <a16:creationId xmlns="" xmlns:a16="http://schemas.microsoft.com/office/drawing/2014/main" id="{00000000-0008-0000-0000-00008B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83" name="Text Box 394360">
          <a:extLst>
            <a:ext uri="{FF2B5EF4-FFF2-40B4-BE49-F238E27FC236}">
              <a16:creationId xmlns="" xmlns:a16="http://schemas.microsoft.com/office/drawing/2014/main" id="{00000000-0008-0000-0000-00008C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84" name="Text Box 394744">
          <a:extLst>
            <a:ext uri="{FF2B5EF4-FFF2-40B4-BE49-F238E27FC236}">
              <a16:creationId xmlns="" xmlns:a16="http://schemas.microsoft.com/office/drawing/2014/main" id="{00000000-0008-0000-0000-00008D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85" name="Text Box 394360">
          <a:extLst>
            <a:ext uri="{FF2B5EF4-FFF2-40B4-BE49-F238E27FC236}">
              <a16:creationId xmlns="" xmlns:a16="http://schemas.microsoft.com/office/drawing/2014/main" id="{00000000-0008-0000-0000-00008E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86" name="Text Box 394744">
          <a:extLst>
            <a:ext uri="{FF2B5EF4-FFF2-40B4-BE49-F238E27FC236}">
              <a16:creationId xmlns="" xmlns:a16="http://schemas.microsoft.com/office/drawing/2014/main" id="{00000000-0008-0000-0000-00008F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87" name="Text Box 394360">
          <a:extLst>
            <a:ext uri="{FF2B5EF4-FFF2-40B4-BE49-F238E27FC236}">
              <a16:creationId xmlns="" xmlns:a16="http://schemas.microsoft.com/office/drawing/2014/main" id="{00000000-0008-0000-0000-000090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88" name="Text Box 394744">
          <a:extLst>
            <a:ext uri="{FF2B5EF4-FFF2-40B4-BE49-F238E27FC236}">
              <a16:creationId xmlns="" xmlns:a16="http://schemas.microsoft.com/office/drawing/2014/main" id="{00000000-0008-0000-0000-000091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89" name="Text Box 394360">
          <a:extLst>
            <a:ext uri="{FF2B5EF4-FFF2-40B4-BE49-F238E27FC236}">
              <a16:creationId xmlns="" xmlns:a16="http://schemas.microsoft.com/office/drawing/2014/main" id="{00000000-0008-0000-0000-000092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90" name="Text Box 394744">
          <a:extLst>
            <a:ext uri="{FF2B5EF4-FFF2-40B4-BE49-F238E27FC236}">
              <a16:creationId xmlns="" xmlns:a16="http://schemas.microsoft.com/office/drawing/2014/main" id="{00000000-0008-0000-0000-000093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91" name="Text Box 394360">
          <a:extLst>
            <a:ext uri="{FF2B5EF4-FFF2-40B4-BE49-F238E27FC236}">
              <a16:creationId xmlns="" xmlns:a16="http://schemas.microsoft.com/office/drawing/2014/main" id="{00000000-0008-0000-0000-000094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92" name="Text Box 394744">
          <a:extLst>
            <a:ext uri="{FF2B5EF4-FFF2-40B4-BE49-F238E27FC236}">
              <a16:creationId xmlns="" xmlns:a16="http://schemas.microsoft.com/office/drawing/2014/main" id="{00000000-0008-0000-0000-000095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93" name="Text Box 394360">
          <a:extLst>
            <a:ext uri="{FF2B5EF4-FFF2-40B4-BE49-F238E27FC236}">
              <a16:creationId xmlns="" xmlns:a16="http://schemas.microsoft.com/office/drawing/2014/main" id="{00000000-0008-0000-0000-000096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794" name="Text Box 394744">
          <a:extLst>
            <a:ext uri="{FF2B5EF4-FFF2-40B4-BE49-F238E27FC236}">
              <a16:creationId xmlns="" xmlns:a16="http://schemas.microsoft.com/office/drawing/2014/main" id="{00000000-0008-0000-0000-000097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95" name="Text Box 394360">
          <a:extLst>
            <a:ext uri="{FF2B5EF4-FFF2-40B4-BE49-F238E27FC236}">
              <a16:creationId xmlns="" xmlns:a16="http://schemas.microsoft.com/office/drawing/2014/main" id="{00000000-0008-0000-0000-000098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96" name="Text Box 394744">
          <a:extLst>
            <a:ext uri="{FF2B5EF4-FFF2-40B4-BE49-F238E27FC236}">
              <a16:creationId xmlns="" xmlns:a16="http://schemas.microsoft.com/office/drawing/2014/main" id="{00000000-0008-0000-0000-000099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97" name="Text Box 394360">
          <a:extLst>
            <a:ext uri="{FF2B5EF4-FFF2-40B4-BE49-F238E27FC236}">
              <a16:creationId xmlns="" xmlns:a16="http://schemas.microsoft.com/office/drawing/2014/main" id="{00000000-0008-0000-0000-00009A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98" name="Text Box 394744">
          <a:extLst>
            <a:ext uri="{FF2B5EF4-FFF2-40B4-BE49-F238E27FC236}">
              <a16:creationId xmlns="" xmlns:a16="http://schemas.microsoft.com/office/drawing/2014/main" id="{00000000-0008-0000-0000-00009B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799" name="Text Box 394360">
          <a:extLst>
            <a:ext uri="{FF2B5EF4-FFF2-40B4-BE49-F238E27FC236}">
              <a16:creationId xmlns="" xmlns:a16="http://schemas.microsoft.com/office/drawing/2014/main" id="{00000000-0008-0000-0000-00009C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00" name="Text Box 394744">
          <a:extLst>
            <a:ext uri="{FF2B5EF4-FFF2-40B4-BE49-F238E27FC236}">
              <a16:creationId xmlns="" xmlns:a16="http://schemas.microsoft.com/office/drawing/2014/main" id="{00000000-0008-0000-0000-00009D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01" name="Text Box 394360">
          <a:extLst>
            <a:ext uri="{FF2B5EF4-FFF2-40B4-BE49-F238E27FC236}">
              <a16:creationId xmlns="" xmlns:a16="http://schemas.microsoft.com/office/drawing/2014/main" id="{00000000-0008-0000-0000-00009E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02" name="Text Box 394744">
          <a:extLst>
            <a:ext uri="{FF2B5EF4-FFF2-40B4-BE49-F238E27FC236}">
              <a16:creationId xmlns="" xmlns:a16="http://schemas.microsoft.com/office/drawing/2014/main" id="{00000000-0008-0000-0000-00009F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03" name="Text Box 394360">
          <a:extLst>
            <a:ext uri="{FF2B5EF4-FFF2-40B4-BE49-F238E27FC236}">
              <a16:creationId xmlns="" xmlns:a16="http://schemas.microsoft.com/office/drawing/2014/main" id="{00000000-0008-0000-0000-0000A0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04" name="Text Box 394744">
          <a:extLst>
            <a:ext uri="{FF2B5EF4-FFF2-40B4-BE49-F238E27FC236}">
              <a16:creationId xmlns="" xmlns:a16="http://schemas.microsoft.com/office/drawing/2014/main" id="{00000000-0008-0000-0000-0000A1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05" name="Text Box 394360">
          <a:extLst>
            <a:ext uri="{FF2B5EF4-FFF2-40B4-BE49-F238E27FC236}">
              <a16:creationId xmlns="" xmlns:a16="http://schemas.microsoft.com/office/drawing/2014/main" id="{00000000-0008-0000-0000-0000A2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06" name="Text Box 394744">
          <a:extLst>
            <a:ext uri="{FF2B5EF4-FFF2-40B4-BE49-F238E27FC236}">
              <a16:creationId xmlns="" xmlns:a16="http://schemas.microsoft.com/office/drawing/2014/main" id="{00000000-0008-0000-0000-0000A3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07" name="Text Box 394360">
          <a:extLst>
            <a:ext uri="{FF2B5EF4-FFF2-40B4-BE49-F238E27FC236}">
              <a16:creationId xmlns="" xmlns:a16="http://schemas.microsoft.com/office/drawing/2014/main" id="{00000000-0008-0000-0000-0000A4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08" name="Text Box 394744">
          <a:extLst>
            <a:ext uri="{FF2B5EF4-FFF2-40B4-BE49-F238E27FC236}">
              <a16:creationId xmlns="" xmlns:a16="http://schemas.microsoft.com/office/drawing/2014/main" id="{00000000-0008-0000-0000-0000A5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09" name="Text Box 394360">
          <a:extLst>
            <a:ext uri="{FF2B5EF4-FFF2-40B4-BE49-F238E27FC236}">
              <a16:creationId xmlns="" xmlns:a16="http://schemas.microsoft.com/office/drawing/2014/main" id="{00000000-0008-0000-0000-0000A6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10" name="Text Box 394744">
          <a:extLst>
            <a:ext uri="{FF2B5EF4-FFF2-40B4-BE49-F238E27FC236}">
              <a16:creationId xmlns="" xmlns:a16="http://schemas.microsoft.com/office/drawing/2014/main" id="{00000000-0008-0000-0000-0000A7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11" name="Text Box 394360">
          <a:extLst>
            <a:ext uri="{FF2B5EF4-FFF2-40B4-BE49-F238E27FC236}">
              <a16:creationId xmlns="" xmlns:a16="http://schemas.microsoft.com/office/drawing/2014/main" id="{00000000-0008-0000-0000-0000A8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12" name="Text Box 394744">
          <a:extLst>
            <a:ext uri="{FF2B5EF4-FFF2-40B4-BE49-F238E27FC236}">
              <a16:creationId xmlns="" xmlns:a16="http://schemas.microsoft.com/office/drawing/2014/main" id="{00000000-0008-0000-0000-0000A9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813" name="Text Box 394744">
          <a:extLst>
            <a:ext uri="{FF2B5EF4-FFF2-40B4-BE49-F238E27FC236}">
              <a16:creationId xmlns="" xmlns:a16="http://schemas.microsoft.com/office/drawing/2014/main" id="{00000000-0008-0000-0000-0000AA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814" name="Text Box 394360">
          <a:extLst>
            <a:ext uri="{FF2B5EF4-FFF2-40B4-BE49-F238E27FC236}">
              <a16:creationId xmlns="" xmlns:a16="http://schemas.microsoft.com/office/drawing/2014/main" id="{00000000-0008-0000-0000-0000AB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815" name="Text Box 394744">
          <a:extLst>
            <a:ext uri="{FF2B5EF4-FFF2-40B4-BE49-F238E27FC236}">
              <a16:creationId xmlns="" xmlns:a16="http://schemas.microsoft.com/office/drawing/2014/main" id="{00000000-0008-0000-0000-0000AC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816" name="Text Box 394360">
          <a:extLst>
            <a:ext uri="{FF2B5EF4-FFF2-40B4-BE49-F238E27FC236}">
              <a16:creationId xmlns="" xmlns:a16="http://schemas.microsoft.com/office/drawing/2014/main" id="{00000000-0008-0000-0000-0000AD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817" name="Text Box 394744">
          <a:extLst>
            <a:ext uri="{FF2B5EF4-FFF2-40B4-BE49-F238E27FC236}">
              <a16:creationId xmlns="" xmlns:a16="http://schemas.microsoft.com/office/drawing/2014/main" id="{00000000-0008-0000-0000-0000AE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818" name="Text Box 394360">
          <a:extLst>
            <a:ext uri="{FF2B5EF4-FFF2-40B4-BE49-F238E27FC236}">
              <a16:creationId xmlns="" xmlns:a16="http://schemas.microsoft.com/office/drawing/2014/main" id="{00000000-0008-0000-0000-0000AF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819" name="Text Box 394744">
          <a:extLst>
            <a:ext uri="{FF2B5EF4-FFF2-40B4-BE49-F238E27FC236}">
              <a16:creationId xmlns="" xmlns:a16="http://schemas.microsoft.com/office/drawing/2014/main" id="{00000000-0008-0000-0000-0000B0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820" name="Text Box 394360">
          <a:extLst>
            <a:ext uri="{FF2B5EF4-FFF2-40B4-BE49-F238E27FC236}">
              <a16:creationId xmlns="" xmlns:a16="http://schemas.microsoft.com/office/drawing/2014/main" id="{00000000-0008-0000-0000-0000B1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821" name="Text Box 394744">
          <a:extLst>
            <a:ext uri="{FF2B5EF4-FFF2-40B4-BE49-F238E27FC236}">
              <a16:creationId xmlns="" xmlns:a16="http://schemas.microsoft.com/office/drawing/2014/main" id="{00000000-0008-0000-0000-0000B2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822" name="Text Box 394360">
          <a:extLst>
            <a:ext uri="{FF2B5EF4-FFF2-40B4-BE49-F238E27FC236}">
              <a16:creationId xmlns="" xmlns:a16="http://schemas.microsoft.com/office/drawing/2014/main" id="{00000000-0008-0000-0000-0000B3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823" name="Text Box 394744">
          <a:extLst>
            <a:ext uri="{FF2B5EF4-FFF2-40B4-BE49-F238E27FC236}">
              <a16:creationId xmlns="" xmlns:a16="http://schemas.microsoft.com/office/drawing/2014/main" id="{00000000-0008-0000-0000-0000B4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824" name="Text Box 394360">
          <a:extLst>
            <a:ext uri="{FF2B5EF4-FFF2-40B4-BE49-F238E27FC236}">
              <a16:creationId xmlns="" xmlns:a16="http://schemas.microsoft.com/office/drawing/2014/main" id="{00000000-0008-0000-0000-0000B5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825" name="Text Box 394744">
          <a:extLst>
            <a:ext uri="{FF2B5EF4-FFF2-40B4-BE49-F238E27FC236}">
              <a16:creationId xmlns="" xmlns:a16="http://schemas.microsoft.com/office/drawing/2014/main" id="{00000000-0008-0000-0000-0000B6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826" name="Text Box 394360">
          <a:extLst>
            <a:ext uri="{FF2B5EF4-FFF2-40B4-BE49-F238E27FC236}">
              <a16:creationId xmlns="" xmlns:a16="http://schemas.microsoft.com/office/drawing/2014/main" id="{00000000-0008-0000-0000-0000B7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827" name="Text Box 394744">
          <a:extLst>
            <a:ext uri="{FF2B5EF4-FFF2-40B4-BE49-F238E27FC236}">
              <a16:creationId xmlns="" xmlns:a16="http://schemas.microsoft.com/office/drawing/2014/main" id="{00000000-0008-0000-0000-0000B8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828" name="Text Box 394360">
          <a:extLst>
            <a:ext uri="{FF2B5EF4-FFF2-40B4-BE49-F238E27FC236}">
              <a16:creationId xmlns="" xmlns:a16="http://schemas.microsoft.com/office/drawing/2014/main" id="{00000000-0008-0000-0000-0000B9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2326"/>
    <xdr:sp macro="" textlink="">
      <xdr:nvSpPr>
        <xdr:cNvPr id="15829" name="Text Box 394744">
          <a:extLst>
            <a:ext uri="{FF2B5EF4-FFF2-40B4-BE49-F238E27FC236}">
              <a16:creationId xmlns="" xmlns:a16="http://schemas.microsoft.com/office/drawing/2014/main" id="{00000000-0008-0000-0000-0000BA0A0000}"/>
            </a:ext>
          </a:extLst>
        </xdr:cNvPr>
        <xdr:cNvSpPr txBox="1">
          <a:spLocks noChangeArrowheads="1"/>
        </xdr:cNvSpPr>
      </xdr:nvSpPr>
      <xdr:spPr bwMode="auto">
        <a:xfrm>
          <a:off x="922020" y="46748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830" name="Text Box 394360">
          <a:extLst>
            <a:ext uri="{FF2B5EF4-FFF2-40B4-BE49-F238E27FC236}">
              <a16:creationId xmlns="" xmlns:a16="http://schemas.microsoft.com/office/drawing/2014/main" id="{00000000-0008-0000-0000-0000BB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831" name="Text Box 394744">
          <a:extLst>
            <a:ext uri="{FF2B5EF4-FFF2-40B4-BE49-F238E27FC236}">
              <a16:creationId xmlns="" xmlns:a16="http://schemas.microsoft.com/office/drawing/2014/main" id="{00000000-0008-0000-0000-0000BC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832" name="Text Box 394360">
          <a:extLst>
            <a:ext uri="{FF2B5EF4-FFF2-40B4-BE49-F238E27FC236}">
              <a16:creationId xmlns="" xmlns:a16="http://schemas.microsoft.com/office/drawing/2014/main" id="{00000000-0008-0000-0000-0000BD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833" name="Text Box 394744">
          <a:extLst>
            <a:ext uri="{FF2B5EF4-FFF2-40B4-BE49-F238E27FC236}">
              <a16:creationId xmlns="" xmlns:a16="http://schemas.microsoft.com/office/drawing/2014/main" id="{00000000-0008-0000-0000-0000BE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834" name="Text Box 394360">
          <a:extLst>
            <a:ext uri="{FF2B5EF4-FFF2-40B4-BE49-F238E27FC236}">
              <a16:creationId xmlns="" xmlns:a16="http://schemas.microsoft.com/office/drawing/2014/main" id="{00000000-0008-0000-0000-0000BF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0</xdr:rowOff>
    </xdr:from>
    <xdr:ext cx="57150" cy="81461"/>
    <xdr:sp macro="" textlink="">
      <xdr:nvSpPr>
        <xdr:cNvPr id="15835" name="Text Box 394744">
          <a:extLst>
            <a:ext uri="{FF2B5EF4-FFF2-40B4-BE49-F238E27FC236}">
              <a16:creationId xmlns="" xmlns:a16="http://schemas.microsoft.com/office/drawing/2014/main" id="{00000000-0008-0000-0000-0000C00A0000}"/>
            </a:ext>
          </a:extLst>
        </xdr:cNvPr>
        <xdr:cNvSpPr txBox="1">
          <a:spLocks noChangeArrowheads="1"/>
        </xdr:cNvSpPr>
      </xdr:nvSpPr>
      <xdr:spPr bwMode="auto">
        <a:xfrm>
          <a:off x="922020" y="46748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36" name="Text Box 394360">
          <a:extLst>
            <a:ext uri="{FF2B5EF4-FFF2-40B4-BE49-F238E27FC236}">
              <a16:creationId xmlns="" xmlns:a16="http://schemas.microsoft.com/office/drawing/2014/main" id="{00000000-0008-0000-0000-0000C1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37" name="Text Box 394744">
          <a:extLst>
            <a:ext uri="{FF2B5EF4-FFF2-40B4-BE49-F238E27FC236}">
              <a16:creationId xmlns="" xmlns:a16="http://schemas.microsoft.com/office/drawing/2014/main" id="{00000000-0008-0000-0000-0000C2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38" name="Text Box 394360">
          <a:extLst>
            <a:ext uri="{FF2B5EF4-FFF2-40B4-BE49-F238E27FC236}">
              <a16:creationId xmlns="" xmlns:a16="http://schemas.microsoft.com/office/drawing/2014/main" id="{00000000-0008-0000-0000-0000C3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39" name="Text Box 394744">
          <a:extLst>
            <a:ext uri="{FF2B5EF4-FFF2-40B4-BE49-F238E27FC236}">
              <a16:creationId xmlns="" xmlns:a16="http://schemas.microsoft.com/office/drawing/2014/main" id="{00000000-0008-0000-0000-0000C4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40" name="Text Box 394360">
          <a:extLst>
            <a:ext uri="{FF2B5EF4-FFF2-40B4-BE49-F238E27FC236}">
              <a16:creationId xmlns="" xmlns:a16="http://schemas.microsoft.com/office/drawing/2014/main" id="{00000000-0008-0000-0000-0000C5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41" name="Text Box 394744">
          <a:extLst>
            <a:ext uri="{FF2B5EF4-FFF2-40B4-BE49-F238E27FC236}">
              <a16:creationId xmlns="" xmlns:a16="http://schemas.microsoft.com/office/drawing/2014/main" id="{00000000-0008-0000-0000-0000C6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42" name="Text Box 394360">
          <a:extLst>
            <a:ext uri="{FF2B5EF4-FFF2-40B4-BE49-F238E27FC236}">
              <a16:creationId xmlns="" xmlns:a16="http://schemas.microsoft.com/office/drawing/2014/main" id="{00000000-0008-0000-0000-0000C7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43" name="Text Box 394744">
          <a:extLst>
            <a:ext uri="{FF2B5EF4-FFF2-40B4-BE49-F238E27FC236}">
              <a16:creationId xmlns="" xmlns:a16="http://schemas.microsoft.com/office/drawing/2014/main" id="{00000000-0008-0000-0000-0000C8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44" name="Text Box 394360">
          <a:extLst>
            <a:ext uri="{FF2B5EF4-FFF2-40B4-BE49-F238E27FC236}">
              <a16:creationId xmlns="" xmlns:a16="http://schemas.microsoft.com/office/drawing/2014/main" id="{00000000-0008-0000-0000-0000C9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45" name="Text Box 394744">
          <a:extLst>
            <a:ext uri="{FF2B5EF4-FFF2-40B4-BE49-F238E27FC236}">
              <a16:creationId xmlns="" xmlns:a16="http://schemas.microsoft.com/office/drawing/2014/main" id="{00000000-0008-0000-0000-0000CA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46" name="Text Box 394360">
          <a:extLst>
            <a:ext uri="{FF2B5EF4-FFF2-40B4-BE49-F238E27FC236}">
              <a16:creationId xmlns="" xmlns:a16="http://schemas.microsoft.com/office/drawing/2014/main" id="{00000000-0008-0000-0000-0000CB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47" name="Text Box 394744">
          <a:extLst>
            <a:ext uri="{FF2B5EF4-FFF2-40B4-BE49-F238E27FC236}">
              <a16:creationId xmlns="" xmlns:a16="http://schemas.microsoft.com/office/drawing/2014/main" id="{00000000-0008-0000-0000-0000CC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48" name="Text Box 394360">
          <a:extLst>
            <a:ext uri="{FF2B5EF4-FFF2-40B4-BE49-F238E27FC236}">
              <a16:creationId xmlns="" xmlns:a16="http://schemas.microsoft.com/office/drawing/2014/main" id="{00000000-0008-0000-0000-0000CD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49" name="Text Box 394744">
          <a:extLst>
            <a:ext uri="{FF2B5EF4-FFF2-40B4-BE49-F238E27FC236}">
              <a16:creationId xmlns="" xmlns:a16="http://schemas.microsoft.com/office/drawing/2014/main" id="{00000000-0008-0000-0000-0000CE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50" name="Text Box 394360">
          <a:extLst>
            <a:ext uri="{FF2B5EF4-FFF2-40B4-BE49-F238E27FC236}">
              <a16:creationId xmlns="" xmlns:a16="http://schemas.microsoft.com/office/drawing/2014/main" id="{00000000-0008-0000-0000-0000CF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51" name="Text Box 394744">
          <a:extLst>
            <a:ext uri="{FF2B5EF4-FFF2-40B4-BE49-F238E27FC236}">
              <a16:creationId xmlns="" xmlns:a16="http://schemas.microsoft.com/office/drawing/2014/main" id="{00000000-0008-0000-0000-0000D0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52" name="Text Box 394360">
          <a:extLst>
            <a:ext uri="{FF2B5EF4-FFF2-40B4-BE49-F238E27FC236}">
              <a16:creationId xmlns="" xmlns:a16="http://schemas.microsoft.com/office/drawing/2014/main" id="{00000000-0008-0000-0000-0000D1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2326"/>
    <xdr:sp macro="" textlink="">
      <xdr:nvSpPr>
        <xdr:cNvPr id="15853" name="Text Box 394744">
          <a:extLst>
            <a:ext uri="{FF2B5EF4-FFF2-40B4-BE49-F238E27FC236}">
              <a16:creationId xmlns="" xmlns:a16="http://schemas.microsoft.com/office/drawing/2014/main" id="{00000000-0008-0000-0000-0000D20A0000}"/>
            </a:ext>
          </a:extLst>
        </xdr:cNvPr>
        <xdr:cNvSpPr txBox="1">
          <a:spLocks noChangeArrowheads="1"/>
        </xdr:cNvSpPr>
      </xdr:nvSpPr>
      <xdr:spPr bwMode="auto">
        <a:xfrm>
          <a:off x="922020" y="4675060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54" name="Text Box 394360">
          <a:extLst>
            <a:ext uri="{FF2B5EF4-FFF2-40B4-BE49-F238E27FC236}">
              <a16:creationId xmlns="" xmlns:a16="http://schemas.microsoft.com/office/drawing/2014/main" id="{00000000-0008-0000-0000-0000D3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55" name="Text Box 394744">
          <a:extLst>
            <a:ext uri="{FF2B5EF4-FFF2-40B4-BE49-F238E27FC236}">
              <a16:creationId xmlns="" xmlns:a16="http://schemas.microsoft.com/office/drawing/2014/main" id="{00000000-0008-0000-0000-0000D4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56" name="Text Box 394360">
          <a:extLst>
            <a:ext uri="{FF2B5EF4-FFF2-40B4-BE49-F238E27FC236}">
              <a16:creationId xmlns="" xmlns:a16="http://schemas.microsoft.com/office/drawing/2014/main" id="{00000000-0008-0000-0000-0000D5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57" name="Text Box 394744">
          <a:extLst>
            <a:ext uri="{FF2B5EF4-FFF2-40B4-BE49-F238E27FC236}">
              <a16:creationId xmlns="" xmlns:a16="http://schemas.microsoft.com/office/drawing/2014/main" id="{00000000-0008-0000-0000-0000D6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58" name="Text Box 394360">
          <a:extLst>
            <a:ext uri="{FF2B5EF4-FFF2-40B4-BE49-F238E27FC236}">
              <a16:creationId xmlns="" xmlns:a16="http://schemas.microsoft.com/office/drawing/2014/main" id="{00000000-0008-0000-0000-0000D7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1990725</xdr:rowOff>
    </xdr:from>
    <xdr:ext cx="57150" cy="81461"/>
    <xdr:sp macro="" textlink="">
      <xdr:nvSpPr>
        <xdr:cNvPr id="15859" name="Text Box 394744">
          <a:extLst>
            <a:ext uri="{FF2B5EF4-FFF2-40B4-BE49-F238E27FC236}">
              <a16:creationId xmlns="" xmlns:a16="http://schemas.microsoft.com/office/drawing/2014/main" id="{00000000-0008-0000-0000-0000D80A0000}"/>
            </a:ext>
          </a:extLst>
        </xdr:cNvPr>
        <xdr:cNvSpPr txBox="1">
          <a:spLocks noChangeArrowheads="1"/>
        </xdr:cNvSpPr>
      </xdr:nvSpPr>
      <xdr:spPr bwMode="auto">
        <a:xfrm>
          <a:off x="922020" y="46750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60"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61"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62"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63"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64"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65"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866"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867"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868"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869"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870"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871"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72"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73"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74"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75"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76"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77"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878"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879"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880"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881"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882"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883"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0"/>
    <xdr:sp macro="" textlink="">
      <xdr:nvSpPr>
        <xdr:cNvPr id="15884"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20619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0"/>
    <xdr:sp macro="" textlink="">
      <xdr:nvSpPr>
        <xdr:cNvPr id="15885"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20619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0"/>
    <xdr:sp macro="" textlink="">
      <xdr:nvSpPr>
        <xdr:cNvPr id="15886"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20619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0"/>
    <xdr:sp macro="" textlink="">
      <xdr:nvSpPr>
        <xdr:cNvPr id="15887"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20619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0"/>
    <xdr:sp macro="" textlink="">
      <xdr:nvSpPr>
        <xdr:cNvPr id="15888"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20619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0"/>
    <xdr:sp macro="" textlink="">
      <xdr:nvSpPr>
        <xdr:cNvPr id="15889"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20619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90"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91"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92"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93"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94"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895"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896"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897"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898"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899"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00"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01"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02"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03"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04"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05"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06"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07"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08"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09"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10"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11"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12"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13"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14"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15"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16"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17"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18"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19"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20"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21"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22"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23"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24"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25"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26"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27"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28"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29"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30"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31"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32"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33"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34"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35"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36"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37"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38"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39"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40"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41"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42"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43"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44"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45"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46"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47"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48"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49"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50"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51"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52"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53"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54"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55"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56"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57"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58"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59"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60"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61"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62"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63"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64"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65"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66"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67"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68"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69"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70"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71"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72"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73"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74"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75"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76"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77"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78"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79"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80"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81"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82"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83"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84"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85"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0"/>
    <xdr:sp macro="" textlink="">
      <xdr:nvSpPr>
        <xdr:cNvPr id="15986"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20619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0"/>
    <xdr:sp macro="" textlink="">
      <xdr:nvSpPr>
        <xdr:cNvPr id="15987"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20619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0"/>
    <xdr:sp macro="" textlink="">
      <xdr:nvSpPr>
        <xdr:cNvPr id="15988"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20619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0"/>
    <xdr:sp macro="" textlink="">
      <xdr:nvSpPr>
        <xdr:cNvPr id="15989"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20619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0"/>
    <xdr:sp macro="" textlink="">
      <xdr:nvSpPr>
        <xdr:cNvPr id="15990"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20619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0"/>
    <xdr:sp macro="" textlink="">
      <xdr:nvSpPr>
        <xdr:cNvPr id="15991"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206197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92"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93"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94"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95"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96"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5997"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98"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5999"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00"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01"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02"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03"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04"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05"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06"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07"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08"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09"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10"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11"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12"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13"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14"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15"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16"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17"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18"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19"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20"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21"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22"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23"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24"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25"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26"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27"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28"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29"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30"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31"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32"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33"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34"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35"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36"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37"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38"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39"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40"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41"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42"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43"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44"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45"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46"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47"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48"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49"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50"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51"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52"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53"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54"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55"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56"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2326"/>
    <xdr:sp macro="" textlink="">
      <xdr:nvSpPr>
        <xdr:cNvPr id="16057"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206197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58"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59"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60"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61"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62"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57150" cy="81461"/>
    <xdr:sp macro="" textlink="">
      <xdr:nvSpPr>
        <xdr:cNvPr id="16063"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206197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0"/>
    <xdr:sp macro="" textlink="">
      <xdr:nvSpPr>
        <xdr:cNvPr id="16064" name="Text Box 394360">
          <a:extLst>
            <a:ext uri="{FF2B5EF4-FFF2-40B4-BE49-F238E27FC236}">
              <a16:creationId xmlns="" xmlns:a16="http://schemas.microsoft.com/office/drawing/2014/main" id="{00000000-0008-0000-0000-0000B303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0"/>
    <xdr:sp macro="" textlink="">
      <xdr:nvSpPr>
        <xdr:cNvPr id="16065" name="Text Box 394744">
          <a:extLst>
            <a:ext uri="{FF2B5EF4-FFF2-40B4-BE49-F238E27FC236}">
              <a16:creationId xmlns="" xmlns:a16="http://schemas.microsoft.com/office/drawing/2014/main" id="{00000000-0008-0000-0000-0000B403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0"/>
    <xdr:sp macro="" textlink="">
      <xdr:nvSpPr>
        <xdr:cNvPr id="16066" name="Text Box 394360">
          <a:extLst>
            <a:ext uri="{FF2B5EF4-FFF2-40B4-BE49-F238E27FC236}">
              <a16:creationId xmlns="" xmlns:a16="http://schemas.microsoft.com/office/drawing/2014/main" id="{00000000-0008-0000-0000-0000B503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0"/>
    <xdr:sp macro="" textlink="">
      <xdr:nvSpPr>
        <xdr:cNvPr id="16067" name="Text Box 394744">
          <a:extLst>
            <a:ext uri="{FF2B5EF4-FFF2-40B4-BE49-F238E27FC236}">
              <a16:creationId xmlns="" xmlns:a16="http://schemas.microsoft.com/office/drawing/2014/main" id="{00000000-0008-0000-0000-0000B603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0"/>
    <xdr:sp macro="" textlink="">
      <xdr:nvSpPr>
        <xdr:cNvPr id="16068" name="Text Box 394360">
          <a:extLst>
            <a:ext uri="{FF2B5EF4-FFF2-40B4-BE49-F238E27FC236}">
              <a16:creationId xmlns="" xmlns:a16="http://schemas.microsoft.com/office/drawing/2014/main" id="{00000000-0008-0000-0000-0000B703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0"/>
    <xdr:sp macro="" textlink="">
      <xdr:nvSpPr>
        <xdr:cNvPr id="16069" name="Text Box 394744">
          <a:extLst>
            <a:ext uri="{FF2B5EF4-FFF2-40B4-BE49-F238E27FC236}">
              <a16:creationId xmlns="" xmlns:a16="http://schemas.microsoft.com/office/drawing/2014/main" id="{00000000-0008-0000-0000-0000B803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70" name="Text Box 394360">
          <a:extLst>
            <a:ext uri="{FF2B5EF4-FFF2-40B4-BE49-F238E27FC236}">
              <a16:creationId xmlns="" xmlns:a16="http://schemas.microsoft.com/office/drawing/2014/main" id="{00000000-0008-0000-0000-0000B9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71" name="Text Box 394744">
          <a:extLst>
            <a:ext uri="{FF2B5EF4-FFF2-40B4-BE49-F238E27FC236}">
              <a16:creationId xmlns="" xmlns:a16="http://schemas.microsoft.com/office/drawing/2014/main" id="{00000000-0008-0000-0000-0000BA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72" name="Text Box 394360">
          <a:extLst>
            <a:ext uri="{FF2B5EF4-FFF2-40B4-BE49-F238E27FC236}">
              <a16:creationId xmlns="" xmlns:a16="http://schemas.microsoft.com/office/drawing/2014/main" id="{00000000-0008-0000-0000-0000BB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73" name="Text Box 394744">
          <a:extLst>
            <a:ext uri="{FF2B5EF4-FFF2-40B4-BE49-F238E27FC236}">
              <a16:creationId xmlns="" xmlns:a16="http://schemas.microsoft.com/office/drawing/2014/main" id="{00000000-0008-0000-0000-0000BC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74" name="Text Box 394360">
          <a:extLst>
            <a:ext uri="{FF2B5EF4-FFF2-40B4-BE49-F238E27FC236}">
              <a16:creationId xmlns="" xmlns:a16="http://schemas.microsoft.com/office/drawing/2014/main" id="{00000000-0008-0000-0000-0000BD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75" name="Text Box 394744">
          <a:extLst>
            <a:ext uri="{FF2B5EF4-FFF2-40B4-BE49-F238E27FC236}">
              <a16:creationId xmlns="" xmlns:a16="http://schemas.microsoft.com/office/drawing/2014/main" id="{00000000-0008-0000-0000-0000BE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076" name="Text Box 394360">
          <a:extLst>
            <a:ext uri="{FF2B5EF4-FFF2-40B4-BE49-F238E27FC236}">
              <a16:creationId xmlns="" xmlns:a16="http://schemas.microsoft.com/office/drawing/2014/main" id="{00000000-0008-0000-0000-0000BF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077" name="Text Box 394744">
          <a:extLst>
            <a:ext uri="{FF2B5EF4-FFF2-40B4-BE49-F238E27FC236}">
              <a16:creationId xmlns="" xmlns:a16="http://schemas.microsoft.com/office/drawing/2014/main" id="{00000000-0008-0000-0000-0000C0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078" name="Text Box 394360">
          <a:extLst>
            <a:ext uri="{FF2B5EF4-FFF2-40B4-BE49-F238E27FC236}">
              <a16:creationId xmlns="" xmlns:a16="http://schemas.microsoft.com/office/drawing/2014/main" id="{00000000-0008-0000-0000-0000C1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079" name="Text Box 394744">
          <a:extLst>
            <a:ext uri="{FF2B5EF4-FFF2-40B4-BE49-F238E27FC236}">
              <a16:creationId xmlns="" xmlns:a16="http://schemas.microsoft.com/office/drawing/2014/main" id="{00000000-0008-0000-0000-0000C2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080" name="Text Box 394360">
          <a:extLst>
            <a:ext uri="{FF2B5EF4-FFF2-40B4-BE49-F238E27FC236}">
              <a16:creationId xmlns="" xmlns:a16="http://schemas.microsoft.com/office/drawing/2014/main" id="{00000000-0008-0000-0000-0000C3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081" name="Text Box 394744">
          <a:extLst>
            <a:ext uri="{FF2B5EF4-FFF2-40B4-BE49-F238E27FC236}">
              <a16:creationId xmlns="" xmlns:a16="http://schemas.microsoft.com/office/drawing/2014/main" id="{00000000-0008-0000-0000-0000C4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82" name="Text Box 394360">
          <a:extLst>
            <a:ext uri="{FF2B5EF4-FFF2-40B4-BE49-F238E27FC236}">
              <a16:creationId xmlns="" xmlns:a16="http://schemas.microsoft.com/office/drawing/2014/main" id="{00000000-0008-0000-0000-0000C5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83" name="Text Box 394744">
          <a:extLst>
            <a:ext uri="{FF2B5EF4-FFF2-40B4-BE49-F238E27FC236}">
              <a16:creationId xmlns="" xmlns:a16="http://schemas.microsoft.com/office/drawing/2014/main" id="{00000000-0008-0000-0000-0000C6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84" name="Text Box 394360">
          <a:extLst>
            <a:ext uri="{FF2B5EF4-FFF2-40B4-BE49-F238E27FC236}">
              <a16:creationId xmlns="" xmlns:a16="http://schemas.microsoft.com/office/drawing/2014/main" id="{00000000-0008-0000-0000-0000C7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85" name="Text Box 394744">
          <a:extLst>
            <a:ext uri="{FF2B5EF4-FFF2-40B4-BE49-F238E27FC236}">
              <a16:creationId xmlns="" xmlns:a16="http://schemas.microsoft.com/office/drawing/2014/main" id="{00000000-0008-0000-0000-0000C8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86" name="Text Box 394360">
          <a:extLst>
            <a:ext uri="{FF2B5EF4-FFF2-40B4-BE49-F238E27FC236}">
              <a16:creationId xmlns="" xmlns:a16="http://schemas.microsoft.com/office/drawing/2014/main" id="{00000000-0008-0000-0000-0000C9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87" name="Text Box 394744">
          <a:extLst>
            <a:ext uri="{FF2B5EF4-FFF2-40B4-BE49-F238E27FC236}">
              <a16:creationId xmlns="" xmlns:a16="http://schemas.microsoft.com/office/drawing/2014/main" id="{00000000-0008-0000-0000-0000CA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088" name="Text Box 394360">
          <a:extLst>
            <a:ext uri="{FF2B5EF4-FFF2-40B4-BE49-F238E27FC236}">
              <a16:creationId xmlns="" xmlns:a16="http://schemas.microsoft.com/office/drawing/2014/main" id="{00000000-0008-0000-0000-0000CB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089" name="Text Box 394744">
          <a:extLst>
            <a:ext uri="{FF2B5EF4-FFF2-40B4-BE49-F238E27FC236}">
              <a16:creationId xmlns="" xmlns:a16="http://schemas.microsoft.com/office/drawing/2014/main" id="{00000000-0008-0000-0000-0000CC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090" name="Text Box 394360">
          <a:extLst>
            <a:ext uri="{FF2B5EF4-FFF2-40B4-BE49-F238E27FC236}">
              <a16:creationId xmlns="" xmlns:a16="http://schemas.microsoft.com/office/drawing/2014/main" id="{00000000-0008-0000-0000-0000CD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091" name="Text Box 394744">
          <a:extLst>
            <a:ext uri="{FF2B5EF4-FFF2-40B4-BE49-F238E27FC236}">
              <a16:creationId xmlns="" xmlns:a16="http://schemas.microsoft.com/office/drawing/2014/main" id="{00000000-0008-0000-0000-0000CE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092" name="Text Box 394360">
          <a:extLst>
            <a:ext uri="{FF2B5EF4-FFF2-40B4-BE49-F238E27FC236}">
              <a16:creationId xmlns="" xmlns:a16="http://schemas.microsoft.com/office/drawing/2014/main" id="{00000000-0008-0000-0000-0000CF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093" name="Text Box 394744">
          <a:extLst>
            <a:ext uri="{FF2B5EF4-FFF2-40B4-BE49-F238E27FC236}">
              <a16:creationId xmlns="" xmlns:a16="http://schemas.microsoft.com/office/drawing/2014/main" id="{00000000-0008-0000-0000-0000D0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94" name="Text Box 394360">
          <a:extLst>
            <a:ext uri="{FF2B5EF4-FFF2-40B4-BE49-F238E27FC236}">
              <a16:creationId xmlns="" xmlns:a16="http://schemas.microsoft.com/office/drawing/2014/main" id="{00000000-0008-0000-0000-0000D1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95" name="Text Box 394744">
          <a:extLst>
            <a:ext uri="{FF2B5EF4-FFF2-40B4-BE49-F238E27FC236}">
              <a16:creationId xmlns="" xmlns:a16="http://schemas.microsoft.com/office/drawing/2014/main" id="{00000000-0008-0000-0000-0000D2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96" name="Text Box 394360">
          <a:extLst>
            <a:ext uri="{FF2B5EF4-FFF2-40B4-BE49-F238E27FC236}">
              <a16:creationId xmlns="" xmlns:a16="http://schemas.microsoft.com/office/drawing/2014/main" id="{00000000-0008-0000-0000-0000D3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97" name="Text Box 394744">
          <a:extLst>
            <a:ext uri="{FF2B5EF4-FFF2-40B4-BE49-F238E27FC236}">
              <a16:creationId xmlns="" xmlns:a16="http://schemas.microsoft.com/office/drawing/2014/main" id="{00000000-0008-0000-0000-0000D4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98" name="Text Box 394360">
          <a:extLst>
            <a:ext uri="{FF2B5EF4-FFF2-40B4-BE49-F238E27FC236}">
              <a16:creationId xmlns="" xmlns:a16="http://schemas.microsoft.com/office/drawing/2014/main" id="{00000000-0008-0000-0000-0000D5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099" name="Text Box 394744">
          <a:extLst>
            <a:ext uri="{FF2B5EF4-FFF2-40B4-BE49-F238E27FC236}">
              <a16:creationId xmlns="" xmlns:a16="http://schemas.microsoft.com/office/drawing/2014/main" id="{00000000-0008-0000-0000-0000D6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00" name="Text Box 394360">
          <a:extLst>
            <a:ext uri="{FF2B5EF4-FFF2-40B4-BE49-F238E27FC236}">
              <a16:creationId xmlns="" xmlns:a16="http://schemas.microsoft.com/office/drawing/2014/main" id="{00000000-0008-0000-0000-0000D7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01" name="Text Box 394744">
          <a:extLst>
            <a:ext uri="{FF2B5EF4-FFF2-40B4-BE49-F238E27FC236}">
              <a16:creationId xmlns="" xmlns:a16="http://schemas.microsoft.com/office/drawing/2014/main" id="{00000000-0008-0000-0000-0000D8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02" name="Text Box 394360">
          <a:extLst>
            <a:ext uri="{FF2B5EF4-FFF2-40B4-BE49-F238E27FC236}">
              <a16:creationId xmlns="" xmlns:a16="http://schemas.microsoft.com/office/drawing/2014/main" id="{00000000-0008-0000-0000-0000D9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03" name="Text Box 394744">
          <a:extLst>
            <a:ext uri="{FF2B5EF4-FFF2-40B4-BE49-F238E27FC236}">
              <a16:creationId xmlns="" xmlns:a16="http://schemas.microsoft.com/office/drawing/2014/main" id="{00000000-0008-0000-0000-0000DA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04" name="Text Box 394360">
          <a:extLst>
            <a:ext uri="{FF2B5EF4-FFF2-40B4-BE49-F238E27FC236}">
              <a16:creationId xmlns="" xmlns:a16="http://schemas.microsoft.com/office/drawing/2014/main" id="{00000000-0008-0000-0000-0000DB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05" name="Text Box 394744">
          <a:extLst>
            <a:ext uri="{FF2B5EF4-FFF2-40B4-BE49-F238E27FC236}">
              <a16:creationId xmlns="" xmlns:a16="http://schemas.microsoft.com/office/drawing/2014/main" id="{00000000-0008-0000-0000-0000DC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06" name="Text Box 394360">
          <a:extLst>
            <a:ext uri="{FF2B5EF4-FFF2-40B4-BE49-F238E27FC236}">
              <a16:creationId xmlns="" xmlns:a16="http://schemas.microsoft.com/office/drawing/2014/main" id="{00000000-0008-0000-0000-0000DD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07" name="Text Box 394744">
          <a:extLst>
            <a:ext uri="{FF2B5EF4-FFF2-40B4-BE49-F238E27FC236}">
              <a16:creationId xmlns="" xmlns:a16="http://schemas.microsoft.com/office/drawing/2014/main" id="{00000000-0008-0000-0000-0000DE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08" name="Text Box 394360">
          <a:extLst>
            <a:ext uri="{FF2B5EF4-FFF2-40B4-BE49-F238E27FC236}">
              <a16:creationId xmlns="" xmlns:a16="http://schemas.microsoft.com/office/drawing/2014/main" id="{00000000-0008-0000-0000-0000DF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09" name="Text Box 394744">
          <a:extLst>
            <a:ext uri="{FF2B5EF4-FFF2-40B4-BE49-F238E27FC236}">
              <a16:creationId xmlns="" xmlns:a16="http://schemas.microsoft.com/office/drawing/2014/main" id="{00000000-0008-0000-0000-0000E0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10" name="Text Box 394360">
          <a:extLst>
            <a:ext uri="{FF2B5EF4-FFF2-40B4-BE49-F238E27FC236}">
              <a16:creationId xmlns="" xmlns:a16="http://schemas.microsoft.com/office/drawing/2014/main" id="{00000000-0008-0000-0000-0000E1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11" name="Text Box 394744">
          <a:extLst>
            <a:ext uri="{FF2B5EF4-FFF2-40B4-BE49-F238E27FC236}">
              <a16:creationId xmlns="" xmlns:a16="http://schemas.microsoft.com/office/drawing/2014/main" id="{00000000-0008-0000-0000-0000E2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12" name="Text Box 394360">
          <a:extLst>
            <a:ext uri="{FF2B5EF4-FFF2-40B4-BE49-F238E27FC236}">
              <a16:creationId xmlns="" xmlns:a16="http://schemas.microsoft.com/office/drawing/2014/main" id="{00000000-0008-0000-0000-0000E3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13" name="Text Box 394744">
          <a:extLst>
            <a:ext uri="{FF2B5EF4-FFF2-40B4-BE49-F238E27FC236}">
              <a16:creationId xmlns="" xmlns:a16="http://schemas.microsoft.com/office/drawing/2014/main" id="{00000000-0008-0000-0000-0000E4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14" name="Text Box 394360">
          <a:extLst>
            <a:ext uri="{FF2B5EF4-FFF2-40B4-BE49-F238E27FC236}">
              <a16:creationId xmlns="" xmlns:a16="http://schemas.microsoft.com/office/drawing/2014/main" id="{00000000-0008-0000-0000-0000E5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15" name="Text Box 394744">
          <a:extLst>
            <a:ext uri="{FF2B5EF4-FFF2-40B4-BE49-F238E27FC236}">
              <a16:creationId xmlns="" xmlns:a16="http://schemas.microsoft.com/office/drawing/2014/main" id="{00000000-0008-0000-0000-0000E6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16" name="Text Box 394360">
          <a:extLst>
            <a:ext uri="{FF2B5EF4-FFF2-40B4-BE49-F238E27FC236}">
              <a16:creationId xmlns="" xmlns:a16="http://schemas.microsoft.com/office/drawing/2014/main" id="{00000000-0008-0000-0000-0000E7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17" name="Text Box 394744">
          <a:extLst>
            <a:ext uri="{FF2B5EF4-FFF2-40B4-BE49-F238E27FC236}">
              <a16:creationId xmlns="" xmlns:a16="http://schemas.microsoft.com/office/drawing/2014/main" id="{00000000-0008-0000-0000-0000E8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18" name="Text Box 394360">
          <a:extLst>
            <a:ext uri="{FF2B5EF4-FFF2-40B4-BE49-F238E27FC236}">
              <a16:creationId xmlns="" xmlns:a16="http://schemas.microsoft.com/office/drawing/2014/main" id="{00000000-0008-0000-0000-0000E9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19" name="Text Box 394744">
          <a:extLst>
            <a:ext uri="{FF2B5EF4-FFF2-40B4-BE49-F238E27FC236}">
              <a16:creationId xmlns="" xmlns:a16="http://schemas.microsoft.com/office/drawing/2014/main" id="{00000000-0008-0000-0000-0000EA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20" name="Text Box 394360">
          <a:extLst>
            <a:ext uri="{FF2B5EF4-FFF2-40B4-BE49-F238E27FC236}">
              <a16:creationId xmlns="" xmlns:a16="http://schemas.microsoft.com/office/drawing/2014/main" id="{00000000-0008-0000-0000-0000EB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21" name="Text Box 394744">
          <a:extLst>
            <a:ext uri="{FF2B5EF4-FFF2-40B4-BE49-F238E27FC236}">
              <a16:creationId xmlns="" xmlns:a16="http://schemas.microsoft.com/office/drawing/2014/main" id="{00000000-0008-0000-0000-0000EC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22" name="Text Box 394360">
          <a:extLst>
            <a:ext uri="{FF2B5EF4-FFF2-40B4-BE49-F238E27FC236}">
              <a16:creationId xmlns="" xmlns:a16="http://schemas.microsoft.com/office/drawing/2014/main" id="{00000000-0008-0000-0000-0000ED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23" name="Text Box 394744">
          <a:extLst>
            <a:ext uri="{FF2B5EF4-FFF2-40B4-BE49-F238E27FC236}">
              <a16:creationId xmlns="" xmlns:a16="http://schemas.microsoft.com/office/drawing/2014/main" id="{00000000-0008-0000-0000-0000EE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24" name="Text Box 394360">
          <a:extLst>
            <a:ext uri="{FF2B5EF4-FFF2-40B4-BE49-F238E27FC236}">
              <a16:creationId xmlns="" xmlns:a16="http://schemas.microsoft.com/office/drawing/2014/main" id="{00000000-0008-0000-0000-0000EF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25" name="Text Box 394744">
          <a:extLst>
            <a:ext uri="{FF2B5EF4-FFF2-40B4-BE49-F238E27FC236}">
              <a16:creationId xmlns="" xmlns:a16="http://schemas.microsoft.com/office/drawing/2014/main" id="{00000000-0008-0000-0000-0000F0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26" name="Text Box 394360">
          <a:extLst>
            <a:ext uri="{FF2B5EF4-FFF2-40B4-BE49-F238E27FC236}">
              <a16:creationId xmlns="" xmlns:a16="http://schemas.microsoft.com/office/drawing/2014/main" id="{00000000-0008-0000-0000-0000F1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27" name="Text Box 394744">
          <a:extLst>
            <a:ext uri="{FF2B5EF4-FFF2-40B4-BE49-F238E27FC236}">
              <a16:creationId xmlns="" xmlns:a16="http://schemas.microsoft.com/office/drawing/2014/main" id="{00000000-0008-0000-0000-0000F2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28" name="Text Box 394360">
          <a:extLst>
            <a:ext uri="{FF2B5EF4-FFF2-40B4-BE49-F238E27FC236}">
              <a16:creationId xmlns="" xmlns:a16="http://schemas.microsoft.com/office/drawing/2014/main" id="{00000000-0008-0000-0000-0000F3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29" name="Text Box 394744">
          <a:extLst>
            <a:ext uri="{FF2B5EF4-FFF2-40B4-BE49-F238E27FC236}">
              <a16:creationId xmlns="" xmlns:a16="http://schemas.microsoft.com/office/drawing/2014/main" id="{00000000-0008-0000-0000-0000F4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30" name="Text Box 394360">
          <a:extLst>
            <a:ext uri="{FF2B5EF4-FFF2-40B4-BE49-F238E27FC236}">
              <a16:creationId xmlns="" xmlns:a16="http://schemas.microsoft.com/office/drawing/2014/main" id="{00000000-0008-0000-0000-0000F5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31" name="Text Box 394744">
          <a:extLst>
            <a:ext uri="{FF2B5EF4-FFF2-40B4-BE49-F238E27FC236}">
              <a16:creationId xmlns="" xmlns:a16="http://schemas.microsoft.com/office/drawing/2014/main" id="{00000000-0008-0000-0000-0000F6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32" name="Text Box 394360">
          <a:extLst>
            <a:ext uri="{FF2B5EF4-FFF2-40B4-BE49-F238E27FC236}">
              <a16:creationId xmlns="" xmlns:a16="http://schemas.microsoft.com/office/drawing/2014/main" id="{00000000-0008-0000-0000-0000F7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33" name="Text Box 394744">
          <a:extLst>
            <a:ext uri="{FF2B5EF4-FFF2-40B4-BE49-F238E27FC236}">
              <a16:creationId xmlns="" xmlns:a16="http://schemas.microsoft.com/office/drawing/2014/main" id="{00000000-0008-0000-0000-0000F8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34" name="Text Box 394360">
          <a:extLst>
            <a:ext uri="{FF2B5EF4-FFF2-40B4-BE49-F238E27FC236}">
              <a16:creationId xmlns="" xmlns:a16="http://schemas.microsoft.com/office/drawing/2014/main" id="{00000000-0008-0000-0000-0000F9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135" name="Text Box 394744">
          <a:extLst>
            <a:ext uri="{FF2B5EF4-FFF2-40B4-BE49-F238E27FC236}">
              <a16:creationId xmlns="" xmlns:a16="http://schemas.microsoft.com/office/drawing/2014/main" id="{00000000-0008-0000-0000-0000FA03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36" name="Text Box 394360">
          <a:extLst>
            <a:ext uri="{FF2B5EF4-FFF2-40B4-BE49-F238E27FC236}">
              <a16:creationId xmlns="" xmlns:a16="http://schemas.microsoft.com/office/drawing/2014/main" id="{00000000-0008-0000-0000-0000FB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37" name="Text Box 394744">
          <a:extLst>
            <a:ext uri="{FF2B5EF4-FFF2-40B4-BE49-F238E27FC236}">
              <a16:creationId xmlns="" xmlns:a16="http://schemas.microsoft.com/office/drawing/2014/main" id="{00000000-0008-0000-0000-0000FC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38" name="Text Box 394360">
          <a:extLst>
            <a:ext uri="{FF2B5EF4-FFF2-40B4-BE49-F238E27FC236}">
              <a16:creationId xmlns="" xmlns:a16="http://schemas.microsoft.com/office/drawing/2014/main" id="{00000000-0008-0000-0000-0000FD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39" name="Text Box 394744">
          <a:extLst>
            <a:ext uri="{FF2B5EF4-FFF2-40B4-BE49-F238E27FC236}">
              <a16:creationId xmlns="" xmlns:a16="http://schemas.microsoft.com/office/drawing/2014/main" id="{00000000-0008-0000-0000-0000FE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40" name="Text Box 394360">
          <a:extLst>
            <a:ext uri="{FF2B5EF4-FFF2-40B4-BE49-F238E27FC236}">
              <a16:creationId xmlns="" xmlns:a16="http://schemas.microsoft.com/office/drawing/2014/main" id="{00000000-0008-0000-0000-0000FF03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141" name="Text Box 394744">
          <a:extLst>
            <a:ext uri="{FF2B5EF4-FFF2-40B4-BE49-F238E27FC236}">
              <a16:creationId xmlns="" xmlns:a16="http://schemas.microsoft.com/office/drawing/2014/main" id="{00000000-0008-0000-0000-000000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0"/>
    <xdr:sp macro="" textlink="">
      <xdr:nvSpPr>
        <xdr:cNvPr id="16142" name="Text Box 394360">
          <a:extLst>
            <a:ext uri="{FF2B5EF4-FFF2-40B4-BE49-F238E27FC236}">
              <a16:creationId xmlns="" xmlns:a16="http://schemas.microsoft.com/office/drawing/2014/main" id="{00000000-0008-0000-0000-00000104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0"/>
    <xdr:sp macro="" textlink="">
      <xdr:nvSpPr>
        <xdr:cNvPr id="16143" name="Text Box 394744">
          <a:extLst>
            <a:ext uri="{FF2B5EF4-FFF2-40B4-BE49-F238E27FC236}">
              <a16:creationId xmlns="" xmlns:a16="http://schemas.microsoft.com/office/drawing/2014/main" id="{00000000-0008-0000-0000-00000204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0"/>
    <xdr:sp macro="" textlink="">
      <xdr:nvSpPr>
        <xdr:cNvPr id="16144" name="Text Box 394360">
          <a:extLst>
            <a:ext uri="{FF2B5EF4-FFF2-40B4-BE49-F238E27FC236}">
              <a16:creationId xmlns="" xmlns:a16="http://schemas.microsoft.com/office/drawing/2014/main" id="{00000000-0008-0000-0000-00000304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0"/>
    <xdr:sp macro="" textlink="">
      <xdr:nvSpPr>
        <xdr:cNvPr id="16145" name="Text Box 394744">
          <a:extLst>
            <a:ext uri="{FF2B5EF4-FFF2-40B4-BE49-F238E27FC236}">
              <a16:creationId xmlns="" xmlns:a16="http://schemas.microsoft.com/office/drawing/2014/main" id="{00000000-0008-0000-0000-00000404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0"/>
    <xdr:sp macro="" textlink="">
      <xdr:nvSpPr>
        <xdr:cNvPr id="16146" name="Text Box 394360">
          <a:extLst>
            <a:ext uri="{FF2B5EF4-FFF2-40B4-BE49-F238E27FC236}">
              <a16:creationId xmlns="" xmlns:a16="http://schemas.microsoft.com/office/drawing/2014/main" id="{00000000-0008-0000-0000-00000504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0"/>
    <xdr:sp macro="" textlink="">
      <xdr:nvSpPr>
        <xdr:cNvPr id="16147" name="Text Box 394744">
          <a:extLst>
            <a:ext uri="{FF2B5EF4-FFF2-40B4-BE49-F238E27FC236}">
              <a16:creationId xmlns="" xmlns:a16="http://schemas.microsoft.com/office/drawing/2014/main" id="{00000000-0008-0000-0000-00000604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48" name="Text Box 394360">
          <a:extLst>
            <a:ext uri="{FF2B5EF4-FFF2-40B4-BE49-F238E27FC236}">
              <a16:creationId xmlns="" xmlns:a16="http://schemas.microsoft.com/office/drawing/2014/main" id="{00000000-0008-0000-0000-000007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49" name="Text Box 394744">
          <a:extLst>
            <a:ext uri="{FF2B5EF4-FFF2-40B4-BE49-F238E27FC236}">
              <a16:creationId xmlns="" xmlns:a16="http://schemas.microsoft.com/office/drawing/2014/main" id="{00000000-0008-0000-0000-000008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50" name="Text Box 394360">
          <a:extLst>
            <a:ext uri="{FF2B5EF4-FFF2-40B4-BE49-F238E27FC236}">
              <a16:creationId xmlns="" xmlns:a16="http://schemas.microsoft.com/office/drawing/2014/main" id="{00000000-0008-0000-0000-000009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51" name="Text Box 394744">
          <a:extLst>
            <a:ext uri="{FF2B5EF4-FFF2-40B4-BE49-F238E27FC236}">
              <a16:creationId xmlns="" xmlns:a16="http://schemas.microsoft.com/office/drawing/2014/main" id="{00000000-0008-0000-0000-00000A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52" name="Text Box 394360">
          <a:extLst>
            <a:ext uri="{FF2B5EF4-FFF2-40B4-BE49-F238E27FC236}">
              <a16:creationId xmlns="" xmlns:a16="http://schemas.microsoft.com/office/drawing/2014/main" id="{00000000-0008-0000-0000-00000B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53" name="Text Box 394744">
          <a:extLst>
            <a:ext uri="{FF2B5EF4-FFF2-40B4-BE49-F238E27FC236}">
              <a16:creationId xmlns="" xmlns:a16="http://schemas.microsoft.com/office/drawing/2014/main" id="{00000000-0008-0000-0000-00000C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54" name="Text Box 394360">
          <a:extLst>
            <a:ext uri="{FF2B5EF4-FFF2-40B4-BE49-F238E27FC236}">
              <a16:creationId xmlns="" xmlns:a16="http://schemas.microsoft.com/office/drawing/2014/main" id="{00000000-0008-0000-0000-00000D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55" name="Text Box 394744">
          <a:extLst>
            <a:ext uri="{FF2B5EF4-FFF2-40B4-BE49-F238E27FC236}">
              <a16:creationId xmlns="" xmlns:a16="http://schemas.microsoft.com/office/drawing/2014/main" id="{00000000-0008-0000-0000-00000E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56" name="Text Box 394360">
          <a:extLst>
            <a:ext uri="{FF2B5EF4-FFF2-40B4-BE49-F238E27FC236}">
              <a16:creationId xmlns="" xmlns:a16="http://schemas.microsoft.com/office/drawing/2014/main" id="{00000000-0008-0000-0000-00000F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57" name="Text Box 394744">
          <a:extLst>
            <a:ext uri="{FF2B5EF4-FFF2-40B4-BE49-F238E27FC236}">
              <a16:creationId xmlns="" xmlns:a16="http://schemas.microsoft.com/office/drawing/2014/main" id="{00000000-0008-0000-0000-000010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58" name="Text Box 394360">
          <a:extLst>
            <a:ext uri="{FF2B5EF4-FFF2-40B4-BE49-F238E27FC236}">
              <a16:creationId xmlns="" xmlns:a16="http://schemas.microsoft.com/office/drawing/2014/main" id="{00000000-0008-0000-0000-000011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59" name="Text Box 394744">
          <a:extLst>
            <a:ext uri="{FF2B5EF4-FFF2-40B4-BE49-F238E27FC236}">
              <a16:creationId xmlns="" xmlns:a16="http://schemas.microsoft.com/office/drawing/2014/main" id="{00000000-0008-0000-0000-000012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60" name="Text Box 394360">
          <a:extLst>
            <a:ext uri="{FF2B5EF4-FFF2-40B4-BE49-F238E27FC236}">
              <a16:creationId xmlns="" xmlns:a16="http://schemas.microsoft.com/office/drawing/2014/main" id="{00000000-0008-0000-0000-000013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61" name="Text Box 394744">
          <a:extLst>
            <a:ext uri="{FF2B5EF4-FFF2-40B4-BE49-F238E27FC236}">
              <a16:creationId xmlns="" xmlns:a16="http://schemas.microsoft.com/office/drawing/2014/main" id="{00000000-0008-0000-0000-000014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62" name="Text Box 394360">
          <a:extLst>
            <a:ext uri="{FF2B5EF4-FFF2-40B4-BE49-F238E27FC236}">
              <a16:creationId xmlns="" xmlns:a16="http://schemas.microsoft.com/office/drawing/2014/main" id="{00000000-0008-0000-0000-000015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63" name="Text Box 394744">
          <a:extLst>
            <a:ext uri="{FF2B5EF4-FFF2-40B4-BE49-F238E27FC236}">
              <a16:creationId xmlns="" xmlns:a16="http://schemas.microsoft.com/office/drawing/2014/main" id="{00000000-0008-0000-0000-000016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64" name="Text Box 394360">
          <a:extLst>
            <a:ext uri="{FF2B5EF4-FFF2-40B4-BE49-F238E27FC236}">
              <a16:creationId xmlns="" xmlns:a16="http://schemas.microsoft.com/office/drawing/2014/main" id="{00000000-0008-0000-0000-000017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65" name="Text Box 394744">
          <a:extLst>
            <a:ext uri="{FF2B5EF4-FFF2-40B4-BE49-F238E27FC236}">
              <a16:creationId xmlns="" xmlns:a16="http://schemas.microsoft.com/office/drawing/2014/main" id="{00000000-0008-0000-0000-000018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66" name="Text Box 394360">
          <a:extLst>
            <a:ext uri="{FF2B5EF4-FFF2-40B4-BE49-F238E27FC236}">
              <a16:creationId xmlns="" xmlns:a16="http://schemas.microsoft.com/office/drawing/2014/main" id="{00000000-0008-0000-0000-000019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67" name="Text Box 394744">
          <a:extLst>
            <a:ext uri="{FF2B5EF4-FFF2-40B4-BE49-F238E27FC236}">
              <a16:creationId xmlns="" xmlns:a16="http://schemas.microsoft.com/office/drawing/2014/main" id="{00000000-0008-0000-0000-00001A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68" name="Text Box 394360">
          <a:extLst>
            <a:ext uri="{FF2B5EF4-FFF2-40B4-BE49-F238E27FC236}">
              <a16:creationId xmlns="" xmlns:a16="http://schemas.microsoft.com/office/drawing/2014/main" id="{00000000-0008-0000-0000-00001B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69" name="Text Box 394744">
          <a:extLst>
            <a:ext uri="{FF2B5EF4-FFF2-40B4-BE49-F238E27FC236}">
              <a16:creationId xmlns="" xmlns:a16="http://schemas.microsoft.com/office/drawing/2014/main" id="{00000000-0008-0000-0000-00001C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70" name="Text Box 394360">
          <a:extLst>
            <a:ext uri="{FF2B5EF4-FFF2-40B4-BE49-F238E27FC236}">
              <a16:creationId xmlns="" xmlns:a16="http://schemas.microsoft.com/office/drawing/2014/main" id="{00000000-0008-0000-0000-00001D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71" name="Text Box 394744">
          <a:extLst>
            <a:ext uri="{FF2B5EF4-FFF2-40B4-BE49-F238E27FC236}">
              <a16:creationId xmlns="" xmlns:a16="http://schemas.microsoft.com/office/drawing/2014/main" id="{00000000-0008-0000-0000-00001E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72" name="Text Box 394360">
          <a:extLst>
            <a:ext uri="{FF2B5EF4-FFF2-40B4-BE49-F238E27FC236}">
              <a16:creationId xmlns="" xmlns:a16="http://schemas.microsoft.com/office/drawing/2014/main" id="{00000000-0008-0000-0000-00001F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73" name="Text Box 394744">
          <a:extLst>
            <a:ext uri="{FF2B5EF4-FFF2-40B4-BE49-F238E27FC236}">
              <a16:creationId xmlns="" xmlns:a16="http://schemas.microsoft.com/office/drawing/2014/main" id="{00000000-0008-0000-0000-000020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74" name="Text Box 394360">
          <a:extLst>
            <a:ext uri="{FF2B5EF4-FFF2-40B4-BE49-F238E27FC236}">
              <a16:creationId xmlns="" xmlns:a16="http://schemas.microsoft.com/office/drawing/2014/main" id="{00000000-0008-0000-0000-000021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75" name="Text Box 394744">
          <a:extLst>
            <a:ext uri="{FF2B5EF4-FFF2-40B4-BE49-F238E27FC236}">
              <a16:creationId xmlns="" xmlns:a16="http://schemas.microsoft.com/office/drawing/2014/main" id="{00000000-0008-0000-0000-000022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76" name="Text Box 394360">
          <a:extLst>
            <a:ext uri="{FF2B5EF4-FFF2-40B4-BE49-F238E27FC236}">
              <a16:creationId xmlns="" xmlns:a16="http://schemas.microsoft.com/office/drawing/2014/main" id="{00000000-0008-0000-0000-000023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77" name="Text Box 394744">
          <a:extLst>
            <a:ext uri="{FF2B5EF4-FFF2-40B4-BE49-F238E27FC236}">
              <a16:creationId xmlns="" xmlns:a16="http://schemas.microsoft.com/office/drawing/2014/main" id="{00000000-0008-0000-0000-000024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78" name="Text Box 394360">
          <a:extLst>
            <a:ext uri="{FF2B5EF4-FFF2-40B4-BE49-F238E27FC236}">
              <a16:creationId xmlns="" xmlns:a16="http://schemas.microsoft.com/office/drawing/2014/main" id="{00000000-0008-0000-0000-000025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79" name="Text Box 394744">
          <a:extLst>
            <a:ext uri="{FF2B5EF4-FFF2-40B4-BE49-F238E27FC236}">
              <a16:creationId xmlns="" xmlns:a16="http://schemas.microsoft.com/office/drawing/2014/main" id="{00000000-0008-0000-0000-000026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80" name="Text Box 394360">
          <a:extLst>
            <a:ext uri="{FF2B5EF4-FFF2-40B4-BE49-F238E27FC236}">
              <a16:creationId xmlns="" xmlns:a16="http://schemas.microsoft.com/office/drawing/2014/main" id="{00000000-0008-0000-0000-000027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81" name="Text Box 394744">
          <a:extLst>
            <a:ext uri="{FF2B5EF4-FFF2-40B4-BE49-F238E27FC236}">
              <a16:creationId xmlns="" xmlns:a16="http://schemas.microsoft.com/office/drawing/2014/main" id="{00000000-0008-0000-0000-000028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82" name="Text Box 394360">
          <a:extLst>
            <a:ext uri="{FF2B5EF4-FFF2-40B4-BE49-F238E27FC236}">
              <a16:creationId xmlns="" xmlns:a16="http://schemas.microsoft.com/office/drawing/2014/main" id="{00000000-0008-0000-0000-000029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83" name="Text Box 394744">
          <a:extLst>
            <a:ext uri="{FF2B5EF4-FFF2-40B4-BE49-F238E27FC236}">
              <a16:creationId xmlns="" xmlns:a16="http://schemas.microsoft.com/office/drawing/2014/main" id="{00000000-0008-0000-0000-00002A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84" name="Text Box 394360">
          <a:extLst>
            <a:ext uri="{FF2B5EF4-FFF2-40B4-BE49-F238E27FC236}">
              <a16:creationId xmlns="" xmlns:a16="http://schemas.microsoft.com/office/drawing/2014/main" id="{00000000-0008-0000-0000-00002B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85" name="Text Box 3947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86" name="Text Box 394360">
          <a:extLst>
            <a:ext uri="{FF2B5EF4-FFF2-40B4-BE49-F238E27FC236}">
              <a16:creationId xmlns="" xmlns:a16="http://schemas.microsoft.com/office/drawing/2014/main" id="{00000000-0008-0000-0000-00002D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87" name="Text Box 394744">
          <a:extLst>
            <a:ext uri="{FF2B5EF4-FFF2-40B4-BE49-F238E27FC236}">
              <a16:creationId xmlns="" xmlns:a16="http://schemas.microsoft.com/office/drawing/2014/main" id="{00000000-0008-0000-0000-00002E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88" name="Text Box 394360">
          <a:extLst>
            <a:ext uri="{FF2B5EF4-FFF2-40B4-BE49-F238E27FC236}">
              <a16:creationId xmlns="" xmlns:a16="http://schemas.microsoft.com/office/drawing/2014/main" id="{00000000-0008-0000-0000-00002F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89" name="Text Box 394744">
          <a:extLst>
            <a:ext uri="{FF2B5EF4-FFF2-40B4-BE49-F238E27FC236}">
              <a16:creationId xmlns="" xmlns:a16="http://schemas.microsoft.com/office/drawing/2014/main" id="{00000000-0008-0000-0000-000030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90" name="Text Box 394360">
          <a:extLst>
            <a:ext uri="{FF2B5EF4-FFF2-40B4-BE49-F238E27FC236}">
              <a16:creationId xmlns="" xmlns:a16="http://schemas.microsoft.com/office/drawing/2014/main" id="{00000000-0008-0000-0000-000031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91" name="Text Box 394744">
          <a:extLst>
            <a:ext uri="{FF2B5EF4-FFF2-40B4-BE49-F238E27FC236}">
              <a16:creationId xmlns="" xmlns:a16="http://schemas.microsoft.com/office/drawing/2014/main" id="{00000000-0008-0000-0000-000032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92" name="Text Box 394360">
          <a:extLst>
            <a:ext uri="{FF2B5EF4-FFF2-40B4-BE49-F238E27FC236}">
              <a16:creationId xmlns="" xmlns:a16="http://schemas.microsoft.com/office/drawing/2014/main" id="{00000000-0008-0000-0000-000033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93" name="Text Box 394744">
          <a:extLst>
            <a:ext uri="{FF2B5EF4-FFF2-40B4-BE49-F238E27FC236}">
              <a16:creationId xmlns="" xmlns:a16="http://schemas.microsoft.com/office/drawing/2014/main" id="{00000000-0008-0000-0000-000034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94" name="Text Box 394360">
          <a:extLst>
            <a:ext uri="{FF2B5EF4-FFF2-40B4-BE49-F238E27FC236}">
              <a16:creationId xmlns="" xmlns:a16="http://schemas.microsoft.com/office/drawing/2014/main" id="{00000000-0008-0000-0000-000035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195" name="Text Box 394744">
          <a:extLst>
            <a:ext uri="{FF2B5EF4-FFF2-40B4-BE49-F238E27FC236}">
              <a16:creationId xmlns="" xmlns:a16="http://schemas.microsoft.com/office/drawing/2014/main" id="{00000000-0008-0000-0000-000036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96" name="Text Box 394360">
          <a:extLst>
            <a:ext uri="{FF2B5EF4-FFF2-40B4-BE49-F238E27FC236}">
              <a16:creationId xmlns="" xmlns:a16="http://schemas.microsoft.com/office/drawing/2014/main" id="{00000000-0008-0000-0000-000037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97" name="Text Box 394744">
          <a:extLst>
            <a:ext uri="{FF2B5EF4-FFF2-40B4-BE49-F238E27FC236}">
              <a16:creationId xmlns="" xmlns:a16="http://schemas.microsoft.com/office/drawing/2014/main" id="{00000000-0008-0000-0000-000038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98" name="Text Box 394360">
          <a:extLst>
            <a:ext uri="{FF2B5EF4-FFF2-40B4-BE49-F238E27FC236}">
              <a16:creationId xmlns="" xmlns:a16="http://schemas.microsoft.com/office/drawing/2014/main" id="{00000000-0008-0000-0000-000039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199" name="Text Box 394744">
          <a:extLst>
            <a:ext uri="{FF2B5EF4-FFF2-40B4-BE49-F238E27FC236}">
              <a16:creationId xmlns="" xmlns:a16="http://schemas.microsoft.com/office/drawing/2014/main" id="{00000000-0008-0000-0000-00003A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200" name="Text Box 394360">
          <a:extLst>
            <a:ext uri="{FF2B5EF4-FFF2-40B4-BE49-F238E27FC236}">
              <a16:creationId xmlns="" xmlns:a16="http://schemas.microsoft.com/office/drawing/2014/main" id="{00000000-0008-0000-0000-00003B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201" name="Text Box 394744">
          <a:extLst>
            <a:ext uri="{FF2B5EF4-FFF2-40B4-BE49-F238E27FC236}">
              <a16:creationId xmlns="" xmlns:a16="http://schemas.microsoft.com/office/drawing/2014/main" id="{00000000-0008-0000-0000-00003C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202" name="Text Box 394360">
          <a:extLst>
            <a:ext uri="{FF2B5EF4-FFF2-40B4-BE49-F238E27FC236}">
              <a16:creationId xmlns="" xmlns:a16="http://schemas.microsoft.com/office/drawing/2014/main" id="{00000000-0008-0000-0000-00003D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203" name="Text Box 394744">
          <a:extLst>
            <a:ext uri="{FF2B5EF4-FFF2-40B4-BE49-F238E27FC236}">
              <a16:creationId xmlns="" xmlns:a16="http://schemas.microsoft.com/office/drawing/2014/main" id="{00000000-0008-0000-0000-00003E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204" name="Text Box 394360">
          <a:extLst>
            <a:ext uri="{FF2B5EF4-FFF2-40B4-BE49-F238E27FC236}">
              <a16:creationId xmlns="" xmlns:a16="http://schemas.microsoft.com/office/drawing/2014/main" id="{00000000-0008-0000-0000-00003F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205" name="Text Box 394744">
          <a:extLst>
            <a:ext uri="{FF2B5EF4-FFF2-40B4-BE49-F238E27FC236}">
              <a16:creationId xmlns="" xmlns:a16="http://schemas.microsoft.com/office/drawing/2014/main" id="{00000000-0008-0000-0000-000040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206" name="Text Box 394360">
          <a:extLst>
            <a:ext uri="{FF2B5EF4-FFF2-40B4-BE49-F238E27FC236}">
              <a16:creationId xmlns="" xmlns:a16="http://schemas.microsoft.com/office/drawing/2014/main" id="{00000000-0008-0000-0000-000041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207" name="Text Box 394744">
          <a:extLst>
            <a:ext uri="{FF2B5EF4-FFF2-40B4-BE49-F238E27FC236}">
              <a16:creationId xmlns="" xmlns:a16="http://schemas.microsoft.com/office/drawing/2014/main" id="{00000000-0008-0000-0000-000042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208" name="Text Box 394360">
          <a:extLst>
            <a:ext uri="{FF2B5EF4-FFF2-40B4-BE49-F238E27FC236}">
              <a16:creationId xmlns="" xmlns:a16="http://schemas.microsoft.com/office/drawing/2014/main" id="{00000000-0008-0000-0000-000043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209" name="Text Box 394744">
          <a:extLst>
            <a:ext uri="{FF2B5EF4-FFF2-40B4-BE49-F238E27FC236}">
              <a16:creationId xmlns="" xmlns:a16="http://schemas.microsoft.com/office/drawing/2014/main" id="{00000000-0008-0000-0000-000044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210" name="Text Box 394360">
          <a:extLst>
            <a:ext uri="{FF2B5EF4-FFF2-40B4-BE49-F238E27FC236}">
              <a16:creationId xmlns="" xmlns:a16="http://schemas.microsoft.com/office/drawing/2014/main" id="{00000000-0008-0000-0000-000045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211" name="Text Box 394744">
          <a:extLst>
            <a:ext uri="{FF2B5EF4-FFF2-40B4-BE49-F238E27FC236}">
              <a16:creationId xmlns="" xmlns:a16="http://schemas.microsoft.com/office/drawing/2014/main" id="{00000000-0008-0000-0000-000046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212" name="Text Box 394360">
          <a:extLst>
            <a:ext uri="{FF2B5EF4-FFF2-40B4-BE49-F238E27FC236}">
              <a16:creationId xmlns="" xmlns:a16="http://schemas.microsoft.com/office/drawing/2014/main" id="{00000000-0008-0000-0000-000047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213" name="Text Box 394744">
          <a:extLst>
            <a:ext uri="{FF2B5EF4-FFF2-40B4-BE49-F238E27FC236}">
              <a16:creationId xmlns="" xmlns:a16="http://schemas.microsoft.com/office/drawing/2014/main" id="{00000000-0008-0000-0000-000048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214" name="Text Box 394360">
          <a:extLst>
            <a:ext uri="{FF2B5EF4-FFF2-40B4-BE49-F238E27FC236}">
              <a16:creationId xmlns="" xmlns:a16="http://schemas.microsoft.com/office/drawing/2014/main" id="{00000000-0008-0000-0000-000049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215" name="Text Box 394744">
          <a:extLst>
            <a:ext uri="{FF2B5EF4-FFF2-40B4-BE49-F238E27FC236}">
              <a16:creationId xmlns="" xmlns:a16="http://schemas.microsoft.com/office/drawing/2014/main" id="{00000000-0008-0000-0000-00004A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216" name="Text Box 394360">
          <a:extLst>
            <a:ext uri="{FF2B5EF4-FFF2-40B4-BE49-F238E27FC236}">
              <a16:creationId xmlns="" xmlns:a16="http://schemas.microsoft.com/office/drawing/2014/main" id="{00000000-0008-0000-0000-00004B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217" name="Text Box 394744">
          <a:extLst>
            <a:ext uri="{FF2B5EF4-FFF2-40B4-BE49-F238E27FC236}">
              <a16:creationId xmlns="" xmlns:a16="http://schemas.microsoft.com/office/drawing/2014/main" id="{00000000-0008-0000-0000-00004C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218" name="Text Box 394360">
          <a:extLst>
            <a:ext uri="{FF2B5EF4-FFF2-40B4-BE49-F238E27FC236}">
              <a16:creationId xmlns="" xmlns:a16="http://schemas.microsoft.com/office/drawing/2014/main" id="{00000000-0008-0000-0000-00004D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219" name="Text Box 394744">
          <a:extLst>
            <a:ext uri="{FF2B5EF4-FFF2-40B4-BE49-F238E27FC236}">
              <a16:creationId xmlns="" xmlns:a16="http://schemas.microsoft.com/office/drawing/2014/main" id="{00000000-0008-0000-0000-00004E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20" name="Text Box 394360">
          <a:extLst>
            <a:ext uri="{FF2B5EF4-FFF2-40B4-BE49-F238E27FC236}">
              <a16:creationId xmlns="" xmlns:a16="http://schemas.microsoft.com/office/drawing/2014/main" id="{00000000-0008-0000-0000-00004F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21" name="Text Box 394744">
          <a:extLst>
            <a:ext uri="{FF2B5EF4-FFF2-40B4-BE49-F238E27FC236}">
              <a16:creationId xmlns="" xmlns:a16="http://schemas.microsoft.com/office/drawing/2014/main" id="{00000000-0008-0000-0000-000050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22" name="Text Box 394360">
          <a:extLst>
            <a:ext uri="{FF2B5EF4-FFF2-40B4-BE49-F238E27FC236}">
              <a16:creationId xmlns="" xmlns:a16="http://schemas.microsoft.com/office/drawing/2014/main" id="{00000000-0008-0000-0000-000051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23" name="Text Box 394744">
          <a:extLst>
            <a:ext uri="{FF2B5EF4-FFF2-40B4-BE49-F238E27FC236}">
              <a16:creationId xmlns="" xmlns:a16="http://schemas.microsoft.com/office/drawing/2014/main" id="{00000000-0008-0000-0000-000052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24" name="Text Box 394360">
          <a:extLst>
            <a:ext uri="{FF2B5EF4-FFF2-40B4-BE49-F238E27FC236}">
              <a16:creationId xmlns="" xmlns:a16="http://schemas.microsoft.com/office/drawing/2014/main" id="{00000000-0008-0000-0000-000053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25" name="Text Box 394744">
          <a:extLst>
            <a:ext uri="{FF2B5EF4-FFF2-40B4-BE49-F238E27FC236}">
              <a16:creationId xmlns="" xmlns:a16="http://schemas.microsoft.com/office/drawing/2014/main" id="{00000000-0008-0000-0000-000054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26" name="Text Box 394360">
          <a:extLst>
            <a:ext uri="{FF2B5EF4-FFF2-40B4-BE49-F238E27FC236}">
              <a16:creationId xmlns="" xmlns:a16="http://schemas.microsoft.com/office/drawing/2014/main" id="{00000000-0008-0000-0000-000055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27" name="Text Box 394744">
          <a:extLst>
            <a:ext uri="{FF2B5EF4-FFF2-40B4-BE49-F238E27FC236}">
              <a16:creationId xmlns="" xmlns:a16="http://schemas.microsoft.com/office/drawing/2014/main" id="{00000000-0008-0000-0000-000056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28" name="Text Box 394360">
          <a:extLst>
            <a:ext uri="{FF2B5EF4-FFF2-40B4-BE49-F238E27FC236}">
              <a16:creationId xmlns="" xmlns:a16="http://schemas.microsoft.com/office/drawing/2014/main" id="{00000000-0008-0000-0000-000057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29" name="Text Box 394744">
          <a:extLst>
            <a:ext uri="{FF2B5EF4-FFF2-40B4-BE49-F238E27FC236}">
              <a16:creationId xmlns="" xmlns:a16="http://schemas.microsoft.com/office/drawing/2014/main" id="{00000000-0008-0000-0000-000058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30" name="Text Box 394360">
          <a:extLst>
            <a:ext uri="{FF2B5EF4-FFF2-40B4-BE49-F238E27FC236}">
              <a16:creationId xmlns="" xmlns:a16="http://schemas.microsoft.com/office/drawing/2014/main" id="{00000000-0008-0000-0000-000059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31" name="Text Box 394744">
          <a:extLst>
            <a:ext uri="{FF2B5EF4-FFF2-40B4-BE49-F238E27FC236}">
              <a16:creationId xmlns="" xmlns:a16="http://schemas.microsoft.com/office/drawing/2014/main" id="{00000000-0008-0000-0000-00005A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32" name="Text Box 394360">
          <a:extLst>
            <a:ext uri="{FF2B5EF4-FFF2-40B4-BE49-F238E27FC236}">
              <a16:creationId xmlns="" xmlns:a16="http://schemas.microsoft.com/office/drawing/2014/main" id="{00000000-0008-0000-0000-00005B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33" name="Text Box 394744">
          <a:extLst>
            <a:ext uri="{FF2B5EF4-FFF2-40B4-BE49-F238E27FC236}">
              <a16:creationId xmlns="" xmlns:a16="http://schemas.microsoft.com/office/drawing/2014/main" id="{00000000-0008-0000-0000-00005C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34" name="Text Box 394360">
          <a:extLst>
            <a:ext uri="{FF2B5EF4-FFF2-40B4-BE49-F238E27FC236}">
              <a16:creationId xmlns="" xmlns:a16="http://schemas.microsoft.com/office/drawing/2014/main" id="{00000000-0008-0000-0000-00005D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35" name="Text Box 394744">
          <a:extLst>
            <a:ext uri="{FF2B5EF4-FFF2-40B4-BE49-F238E27FC236}">
              <a16:creationId xmlns="" xmlns:a16="http://schemas.microsoft.com/office/drawing/2014/main" id="{00000000-0008-0000-0000-00005E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36" name="Text Box 394360">
          <a:extLst>
            <a:ext uri="{FF2B5EF4-FFF2-40B4-BE49-F238E27FC236}">
              <a16:creationId xmlns="" xmlns:a16="http://schemas.microsoft.com/office/drawing/2014/main" id="{00000000-0008-0000-0000-00005F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37" name="Text Box 394744">
          <a:extLst>
            <a:ext uri="{FF2B5EF4-FFF2-40B4-BE49-F238E27FC236}">
              <a16:creationId xmlns="" xmlns:a16="http://schemas.microsoft.com/office/drawing/2014/main" id="{00000000-0008-0000-0000-000060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38" name="Text Box 394360">
          <a:extLst>
            <a:ext uri="{FF2B5EF4-FFF2-40B4-BE49-F238E27FC236}">
              <a16:creationId xmlns="" xmlns:a16="http://schemas.microsoft.com/office/drawing/2014/main" id="{00000000-0008-0000-0000-000061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39" name="Text Box 394744">
          <a:extLst>
            <a:ext uri="{FF2B5EF4-FFF2-40B4-BE49-F238E27FC236}">
              <a16:creationId xmlns="" xmlns:a16="http://schemas.microsoft.com/office/drawing/2014/main" id="{00000000-0008-0000-0000-000062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40" name="Text Box 394360">
          <a:extLst>
            <a:ext uri="{FF2B5EF4-FFF2-40B4-BE49-F238E27FC236}">
              <a16:creationId xmlns="" xmlns:a16="http://schemas.microsoft.com/office/drawing/2014/main" id="{00000000-0008-0000-0000-000063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41" name="Text Box 394744">
          <a:extLst>
            <a:ext uri="{FF2B5EF4-FFF2-40B4-BE49-F238E27FC236}">
              <a16:creationId xmlns="" xmlns:a16="http://schemas.microsoft.com/office/drawing/2014/main" id="{00000000-0008-0000-0000-000064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42" name="Text Box 394360">
          <a:extLst>
            <a:ext uri="{FF2B5EF4-FFF2-40B4-BE49-F238E27FC236}">
              <a16:creationId xmlns="" xmlns:a16="http://schemas.microsoft.com/office/drawing/2014/main" id="{00000000-0008-0000-0000-000065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43" name="Text Box 394744">
          <a:extLst>
            <a:ext uri="{FF2B5EF4-FFF2-40B4-BE49-F238E27FC236}">
              <a16:creationId xmlns="" xmlns:a16="http://schemas.microsoft.com/office/drawing/2014/main" id="{00000000-0008-0000-0000-000066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0"/>
    <xdr:sp macro="" textlink="">
      <xdr:nvSpPr>
        <xdr:cNvPr id="16244" name="Text Box 394360">
          <a:extLst>
            <a:ext uri="{FF2B5EF4-FFF2-40B4-BE49-F238E27FC236}">
              <a16:creationId xmlns="" xmlns:a16="http://schemas.microsoft.com/office/drawing/2014/main" id="{00000000-0008-0000-0000-00006704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0"/>
    <xdr:sp macro="" textlink="">
      <xdr:nvSpPr>
        <xdr:cNvPr id="16245" name="Text Box 394744">
          <a:extLst>
            <a:ext uri="{FF2B5EF4-FFF2-40B4-BE49-F238E27FC236}">
              <a16:creationId xmlns="" xmlns:a16="http://schemas.microsoft.com/office/drawing/2014/main" id="{00000000-0008-0000-0000-00006804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0"/>
    <xdr:sp macro="" textlink="">
      <xdr:nvSpPr>
        <xdr:cNvPr id="16246" name="Text Box 394360">
          <a:extLst>
            <a:ext uri="{FF2B5EF4-FFF2-40B4-BE49-F238E27FC236}">
              <a16:creationId xmlns="" xmlns:a16="http://schemas.microsoft.com/office/drawing/2014/main" id="{00000000-0008-0000-0000-00006904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0"/>
    <xdr:sp macro="" textlink="">
      <xdr:nvSpPr>
        <xdr:cNvPr id="16247" name="Text Box 394744">
          <a:extLst>
            <a:ext uri="{FF2B5EF4-FFF2-40B4-BE49-F238E27FC236}">
              <a16:creationId xmlns="" xmlns:a16="http://schemas.microsoft.com/office/drawing/2014/main" id="{00000000-0008-0000-0000-00006A04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0"/>
    <xdr:sp macro="" textlink="">
      <xdr:nvSpPr>
        <xdr:cNvPr id="16248" name="Text Box 394360">
          <a:extLst>
            <a:ext uri="{FF2B5EF4-FFF2-40B4-BE49-F238E27FC236}">
              <a16:creationId xmlns="" xmlns:a16="http://schemas.microsoft.com/office/drawing/2014/main" id="{00000000-0008-0000-0000-00006B04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0"/>
    <xdr:sp macro="" textlink="">
      <xdr:nvSpPr>
        <xdr:cNvPr id="16249" name="Text Box 394744">
          <a:extLst>
            <a:ext uri="{FF2B5EF4-FFF2-40B4-BE49-F238E27FC236}">
              <a16:creationId xmlns="" xmlns:a16="http://schemas.microsoft.com/office/drawing/2014/main" id="{00000000-0008-0000-0000-00006C040000}"/>
            </a:ext>
          </a:extLst>
        </xdr:cNvPr>
        <xdr:cNvSpPr txBox="1">
          <a:spLocks noChangeArrowheads="1"/>
        </xdr:cNvSpPr>
      </xdr:nvSpPr>
      <xdr:spPr bwMode="auto">
        <a:xfrm>
          <a:off x="1971675" y="635889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50" name="Text Box 394360">
          <a:extLst>
            <a:ext uri="{FF2B5EF4-FFF2-40B4-BE49-F238E27FC236}">
              <a16:creationId xmlns="" xmlns:a16="http://schemas.microsoft.com/office/drawing/2014/main" id="{00000000-0008-0000-0000-00006D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51" name="Text Box 394744">
          <a:extLst>
            <a:ext uri="{FF2B5EF4-FFF2-40B4-BE49-F238E27FC236}">
              <a16:creationId xmlns="" xmlns:a16="http://schemas.microsoft.com/office/drawing/2014/main" id="{00000000-0008-0000-0000-00006E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52" name="Text Box 394360">
          <a:extLst>
            <a:ext uri="{FF2B5EF4-FFF2-40B4-BE49-F238E27FC236}">
              <a16:creationId xmlns="" xmlns:a16="http://schemas.microsoft.com/office/drawing/2014/main" id="{00000000-0008-0000-0000-00006F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53" name="Text Box 394744">
          <a:extLst>
            <a:ext uri="{FF2B5EF4-FFF2-40B4-BE49-F238E27FC236}">
              <a16:creationId xmlns="" xmlns:a16="http://schemas.microsoft.com/office/drawing/2014/main" id="{00000000-0008-0000-0000-000070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54" name="Text Box 394360">
          <a:extLst>
            <a:ext uri="{FF2B5EF4-FFF2-40B4-BE49-F238E27FC236}">
              <a16:creationId xmlns="" xmlns:a16="http://schemas.microsoft.com/office/drawing/2014/main" id="{00000000-0008-0000-0000-000071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55" name="Text Box 394744">
          <a:extLst>
            <a:ext uri="{FF2B5EF4-FFF2-40B4-BE49-F238E27FC236}">
              <a16:creationId xmlns="" xmlns:a16="http://schemas.microsoft.com/office/drawing/2014/main" id="{00000000-0008-0000-0000-000072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56" name="Text Box 394360">
          <a:extLst>
            <a:ext uri="{FF2B5EF4-FFF2-40B4-BE49-F238E27FC236}">
              <a16:creationId xmlns="" xmlns:a16="http://schemas.microsoft.com/office/drawing/2014/main" id="{00000000-0008-0000-0000-000073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57" name="Text Box 394744">
          <a:extLst>
            <a:ext uri="{FF2B5EF4-FFF2-40B4-BE49-F238E27FC236}">
              <a16:creationId xmlns="" xmlns:a16="http://schemas.microsoft.com/office/drawing/2014/main" id="{00000000-0008-0000-0000-000074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58" name="Text Box 394360">
          <a:extLst>
            <a:ext uri="{FF2B5EF4-FFF2-40B4-BE49-F238E27FC236}">
              <a16:creationId xmlns="" xmlns:a16="http://schemas.microsoft.com/office/drawing/2014/main" id="{00000000-0008-0000-0000-000075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59" name="Text Box 394744">
          <a:extLst>
            <a:ext uri="{FF2B5EF4-FFF2-40B4-BE49-F238E27FC236}">
              <a16:creationId xmlns="" xmlns:a16="http://schemas.microsoft.com/office/drawing/2014/main" id="{00000000-0008-0000-0000-000076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60" name="Text Box 394360">
          <a:extLst>
            <a:ext uri="{FF2B5EF4-FFF2-40B4-BE49-F238E27FC236}">
              <a16:creationId xmlns="" xmlns:a16="http://schemas.microsoft.com/office/drawing/2014/main" id="{00000000-0008-0000-0000-000077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61" name="Text Box 394744">
          <a:extLst>
            <a:ext uri="{FF2B5EF4-FFF2-40B4-BE49-F238E27FC236}">
              <a16:creationId xmlns="" xmlns:a16="http://schemas.microsoft.com/office/drawing/2014/main" id="{00000000-0008-0000-0000-000078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62" name="Text Box 394360">
          <a:extLst>
            <a:ext uri="{FF2B5EF4-FFF2-40B4-BE49-F238E27FC236}">
              <a16:creationId xmlns="" xmlns:a16="http://schemas.microsoft.com/office/drawing/2014/main" id="{00000000-0008-0000-0000-000079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63" name="Text Box 394744">
          <a:extLst>
            <a:ext uri="{FF2B5EF4-FFF2-40B4-BE49-F238E27FC236}">
              <a16:creationId xmlns="" xmlns:a16="http://schemas.microsoft.com/office/drawing/2014/main" id="{00000000-0008-0000-0000-00007A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64" name="Text Box 394360">
          <a:extLst>
            <a:ext uri="{FF2B5EF4-FFF2-40B4-BE49-F238E27FC236}">
              <a16:creationId xmlns="" xmlns:a16="http://schemas.microsoft.com/office/drawing/2014/main" id="{00000000-0008-0000-0000-00007B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65" name="Text Box 394744">
          <a:extLst>
            <a:ext uri="{FF2B5EF4-FFF2-40B4-BE49-F238E27FC236}">
              <a16:creationId xmlns="" xmlns:a16="http://schemas.microsoft.com/office/drawing/2014/main" id="{00000000-0008-0000-0000-00007C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66" name="Text Box 394360">
          <a:extLst>
            <a:ext uri="{FF2B5EF4-FFF2-40B4-BE49-F238E27FC236}">
              <a16:creationId xmlns="" xmlns:a16="http://schemas.microsoft.com/office/drawing/2014/main" id="{00000000-0008-0000-0000-00007D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67" name="Text Box 394744">
          <a:extLst>
            <a:ext uri="{FF2B5EF4-FFF2-40B4-BE49-F238E27FC236}">
              <a16:creationId xmlns="" xmlns:a16="http://schemas.microsoft.com/office/drawing/2014/main" id="{00000000-0008-0000-0000-00007E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68" name="Text Box 394360">
          <a:extLst>
            <a:ext uri="{FF2B5EF4-FFF2-40B4-BE49-F238E27FC236}">
              <a16:creationId xmlns="" xmlns:a16="http://schemas.microsoft.com/office/drawing/2014/main" id="{00000000-0008-0000-0000-00007F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69" name="Text Box 394744">
          <a:extLst>
            <a:ext uri="{FF2B5EF4-FFF2-40B4-BE49-F238E27FC236}">
              <a16:creationId xmlns="" xmlns:a16="http://schemas.microsoft.com/office/drawing/2014/main" id="{00000000-0008-0000-0000-000080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70" name="Text Box 394360">
          <a:extLst>
            <a:ext uri="{FF2B5EF4-FFF2-40B4-BE49-F238E27FC236}">
              <a16:creationId xmlns="" xmlns:a16="http://schemas.microsoft.com/office/drawing/2014/main" id="{00000000-0008-0000-0000-000081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71" name="Text Box 394744">
          <a:extLst>
            <a:ext uri="{FF2B5EF4-FFF2-40B4-BE49-F238E27FC236}">
              <a16:creationId xmlns="" xmlns:a16="http://schemas.microsoft.com/office/drawing/2014/main" id="{00000000-0008-0000-0000-000082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72" name="Text Box 394360">
          <a:extLst>
            <a:ext uri="{FF2B5EF4-FFF2-40B4-BE49-F238E27FC236}">
              <a16:creationId xmlns="" xmlns:a16="http://schemas.microsoft.com/office/drawing/2014/main" id="{00000000-0008-0000-0000-000083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73" name="Text Box 394744">
          <a:extLst>
            <a:ext uri="{FF2B5EF4-FFF2-40B4-BE49-F238E27FC236}">
              <a16:creationId xmlns="" xmlns:a16="http://schemas.microsoft.com/office/drawing/2014/main" id="{00000000-0008-0000-0000-000084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74" name="Text Box 394360">
          <a:extLst>
            <a:ext uri="{FF2B5EF4-FFF2-40B4-BE49-F238E27FC236}">
              <a16:creationId xmlns="" xmlns:a16="http://schemas.microsoft.com/office/drawing/2014/main" id="{00000000-0008-0000-0000-000085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75" name="Text Box 394744">
          <a:extLst>
            <a:ext uri="{FF2B5EF4-FFF2-40B4-BE49-F238E27FC236}">
              <a16:creationId xmlns="" xmlns:a16="http://schemas.microsoft.com/office/drawing/2014/main" id="{00000000-0008-0000-0000-000086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76" name="Text Box 394360">
          <a:extLst>
            <a:ext uri="{FF2B5EF4-FFF2-40B4-BE49-F238E27FC236}">
              <a16:creationId xmlns="" xmlns:a16="http://schemas.microsoft.com/office/drawing/2014/main" id="{00000000-0008-0000-0000-000087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77" name="Text Box 394744">
          <a:extLst>
            <a:ext uri="{FF2B5EF4-FFF2-40B4-BE49-F238E27FC236}">
              <a16:creationId xmlns="" xmlns:a16="http://schemas.microsoft.com/office/drawing/2014/main" id="{00000000-0008-0000-0000-000088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78" name="Text Box 394360">
          <a:extLst>
            <a:ext uri="{FF2B5EF4-FFF2-40B4-BE49-F238E27FC236}">
              <a16:creationId xmlns="" xmlns:a16="http://schemas.microsoft.com/office/drawing/2014/main" id="{00000000-0008-0000-0000-000089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79" name="Text Box 394744">
          <a:extLst>
            <a:ext uri="{FF2B5EF4-FFF2-40B4-BE49-F238E27FC236}">
              <a16:creationId xmlns="" xmlns:a16="http://schemas.microsoft.com/office/drawing/2014/main" id="{00000000-0008-0000-0000-00008A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80" name="Text Box 394360">
          <a:extLst>
            <a:ext uri="{FF2B5EF4-FFF2-40B4-BE49-F238E27FC236}">
              <a16:creationId xmlns="" xmlns:a16="http://schemas.microsoft.com/office/drawing/2014/main" id="{00000000-0008-0000-0000-00008B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81" name="Text Box 394744">
          <a:extLst>
            <a:ext uri="{FF2B5EF4-FFF2-40B4-BE49-F238E27FC236}">
              <a16:creationId xmlns="" xmlns:a16="http://schemas.microsoft.com/office/drawing/2014/main" id="{00000000-0008-0000-0000-00008C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82" name="Text Box 394360">
          <a:extLst>
            <a:ext uri="{FF2B5EF4-FFF2-40B4-BE49-F238E27FC236}">
              <a16:creationId xmlns="" xmlns:a16="http://schemas.microsoft.com/office/drawing/2014/main" id="{00000000-0008-0000-0000-00008D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83" name="Text Box 394744">
          <a:extLst>
            <a:ext uri="{FF2B5EF4-FFF2-40B4-BE49-F238E27FC236}">
              <a16:creationId xmlns="" xmlns:a16="http://schemas.microsoft.com/office/drawing/2014/main" id="{00000000-0008-0000-0000-00008E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84" name="Text Box 394360">
          <a:extLst>
            <a:ext uri="{FF2B5EF4-FFF2-40B4-BE49-F238E27FC236}">
              <a16:creationId xmlns="" xmlns:a16="http://schemas.microsoft.com/office/drawing/2014/main" id="{00000000-0008-0000-0000-00008F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85" name="Text Box 394744">
          <a:extLst>
            <a:ext uri="{FF2B5EF4-FFF2-40B4-BE49-F238E27FC236}">
              <a16:creationId xmlns="" xmlns:a16="http://schemas.microsoft.com/office/drawing/2014/main" id="{00000000-0008-0000-0000-000090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86" name="Text Box 394360">
          <a:extLst>
            <a:ext uri="{FF2B5EF4-FFF2-40B4-BE49-F238E27FC236}">
              <a16:creationId xmlns="" xmlns:a16="http://schemas.microsoft.com/office/drawing/2014/main" id="{00000000-0008-0000-0000-000091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87" name="Text Box 394744">
          <a:extLst>
            <a:ext uri="{FF2B5EF4-FFF2-40B4-BE49-F238E27FC236}">
              <a16:creationId xmlns="" xmlns:a16="http://schemas.microsoft.com/office/drawing/2014/main" id="{00000000-0008-0000-0000-000092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88" name="Text Box 394360">
          <a:extLst>
            <a:ext uri="{FF2B5EF4-FFF2-40B4-BE49-F238E27FC236}">
              <a16:creationId xmlns="" xmlns:a16="http://schemas.microsoft.com/office/drawing/2014/main" id="{00000000-0008-0000-0000-000093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89" name="Text Box 394744">
          <a:extLst>
            <a:ext uri="{FF2B5EF4-FFF2-40B4-BE49-F238E27FC236}">
              <a16:creationId xmlns="" xmlns:a16="http://schemas.microsoft.com/office/drawing/2014/main" id="{00000000-0008-0000-0000-000094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90" name="Text Box 394360">
          <a:extLst>
            <a:ext uri="{FF2B5EF4-FFF2-40B4-BE49-F238E27FC236}">
              <a16:creationId xmlns="" xmlns:a16="http://schemas.microsoft.com/office/drawing/2014/main" id="{00000000-0008-0000-0000-000095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91" name="Text Box 394744">
          <a:extLst>
            <a:ext uri="{FF2B5EF4-FFF2-40B4-BE49-F238E27FC236}">
              <a16:creationId xmlns="" xmlns:a16="http://schemas.microsoft.com/office/drawing/2014/main" id="{00000000-0008-0000-0000-000096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92" name="Text Box 394360">
          <a:extLst>
            <a:ext uri="{FF2B5EF4-FFF2-40B4-BE49-F238E27FC236}">
              <a16:creationId xmlns="" xmlns:a16="http://schemas.microsoft.com/office/drawing/2014/main" id="{00000000-0008-0000-0000-000097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93" name="Text Box 394744">
          <a:extLst>
            <a:ext uri="{FF2B5EF4-FFF2-40B4-BE49-F238E27FC236}">
              <a16:creationId xmlns="" xmlns:a16="http://schemas.microsoft.com/office/drawing/2014/main" id="{00000000-0008-0000-0000-000098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94" name="Text Box 394360">
          <a:extLst>
            <a:ext uri="{FF2B5EF4-FFF2-40B4-BE49-F238E27FC236}">
              <a16:creationId xmlns="" xmlns:a16="http://schemas.microsoft.com/office/drawing/2014/main" id="{00000000-0008-0000-0000-000099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95" name="Text Box 394744">
          <a:extLst>
            <a:ext uri="{FF2B5EF4-FFF2-40B4-BE49-F238E27FC236}">
              <a16:creationId xmlns="" xmlns:a16="http://schemas.microsoft.com/office/drawing/2014/main" id="{00000000-0008-0000-0000-00009A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96" name="Text Box 394360">
          <a:extLst>
            <a:ext uri="{FF2B5EF4-FFF2-40B4-BE49-F238E27FC236}">
              <a16:creationId xmlns="" xmlns:a16="http://schemas.microsoft.com/office/drawing/2014/main" id="{00000000-0008-0000-0000-00009B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297" name="Text Box 394744">
          <a:extLst>
            <a:ext uri="{FF2B5EF4-FFF2-40B4-BE49-F238E27FC236}">
              <a16:creationId xmlns="" xmlns:a16="http://schemas.microsoft.com/office/drawing/2014/main" id="{00000000-0008-0000-0000-00009C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98" name="Text Box 394360">
          <a:extLst>
            <a:ext uri="{FF2B5EF4-FFF2-40B4-BE49-F238E27FC236}">
              <a16:creationId xmlns="" xmlns:a16="http://schemas.microsoft.com/office/drawing/2014/main" id="{00000000-0008-0000-0000-00009D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299" name="Text Box 394744">
          <a:extLst>
            <a:ext uri="{FF2B5EF4-FFF2-40B4-BE49-F238E27FC236}">
              <a16:creationId xmlns="" xmlns:a16="http://schemas.microsoft.com/office/drawing/2014/main" id="{00000000-0008-0000-0000-00009E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300" name="Text Box 394360">
          <a:extLst>
            <a:ext uri="{FF2B5EF4-FFF2-40B4-BE49-F238E27FC236}">
              <a16:creationId xmlns="" xmlns:a16="http://schemas.microsoft.com/office/drawing/2014/main" id="{00000000-0008-0000-0000-00009F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301" name="Text Box 394744">
          <a:extLst>
            <a:ext uri="{FF2B5EF4-FFF2-40B4-BE49-F238E27FC236}">
              <a16:creationId xmlns="" xmlns:a16="http://schemas.microsoft.com/office/drawing/2014/main" id="{00000000-0008-0000-0000-0000A0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302" name="Text Box 394360">
          <a:extLst>
            <a:ext uri="{FF2B5EF4-FFF2-40B4-BE49-F238E27FC236}">
              <a16:creationId xmlns="" xmlns:a16="http://schemas.microsoft.com/office/drawing/2014/main" id="{00000000-0008-0000-0000-0000A1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303" name="Text Box 394744">
          <a:extLst>
            <a:ext uri="{FF2B5EF4-FFF2-40B4-BE49-F238E27FC236}">
              <a16:creationId xmlns="" xmlns:a16="http://schemas.microsoft.com/office/drawing/2014/main" id="{00000000-0008-0000-0000-0000A2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304" name="Text Box 394360">
          <a:extLst>
            <a:ext uri="{FF2B5EF4-FFF2-40B4-BE49-F238E27FC236}">
              <a16:creationId xmlns="" xmlns:a16="http://schemas.microsoft.com/office/drawing/2014/main" id="{00000000-0008-0000-0000-0000A3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305" name="Text Box 394744">
          <a:extLst>
            <a:ext uri="{FF2B5EF4-FFF2-40B4-BE49-F238E27FC236}">
              <a16:creationId xmlns="" xmlns:a16="http://schemas.microsoft.com/office/drawing/2014/main" id="{00000000-0008-0000-0000-0000A4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306" name="Text Box 394360">
          <a:extLst>
            <a:ext uri="{FF2B5EF4-FFF2-40B4-BE49-F238E27FC236}">
              <a16:creationId xmlns="" xmlns:a16="http://schemas.microsoft.com/office/drawing/2014/main" id="{00000000-0008-0000-0000-0000A5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307" name="Text Box 394744">
          <a:extLst>
            <a:ext uri="{FF2B5EF4-FFF2-40B4-BE49-F238E27FC236}">
              <a16:creationId xmlns="" xmlns:a16="http://schemas.microsoft.com/office/drawing/2014/main" id="{00000000-0008-0000-0000-0000A6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308" name="Text Box 394360">
          <a:extLst>
            <a:ext uri="{FF2B5EF4-FFF2-40B4-BE49-F238E27FC236}">
              <a16:creationId xmlns="" xmlns:a16="http://schemas.microsoft.com/office/drawing/2014/main" id="{00000000-0008-0000-0000-0000A7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309" name="Text Box 394744">
          <a:extLst>
            <a:ext uri="{FF2B5EF4-FFF2-40B4-BE49-F238E27FC236}">
              <a16:creationId xmlns="" xmlns:a16="http://schemas.microsoft.com/office/drawing/2014/main" id="{00000000-0008-0000-0000-0000A8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310" name="Text Box 394360">
          <a:extLst>
            <a:ext uri="{FF2B5EF4-FFF2-40B4-BE49-F238E27FC236}">
              <a16:creationId xmlns="" xmlns:a16="http://schemas.microsoft.com/office/drawing/2014/main" id="{00000000-0008-0000-0000-0000A9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311" name="Text Box 394744">
          <a:extLst>
            <a:ext uri="{FF2B5EF4-FFF2-40B4-BE49-F238E27FC236}">
              <a16:creationId xmlns="" xmlns:a16="http://schemas.microsoft.com/office/drawing/2014/main" id="{00000000-0008-0000-0000-0000AA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312" name="Text Box 394360">
          <a:extLst>
            <a:ext uri="{FF2B5EF4-FFF2-40B4-BE49-F238E27FC236}">
              <a16:creationId xmlns="" xmlns:a16="http://schemas.microsoft.com/office/drawing/2014/main" id="{00000000-0008-0000-0000-0000AB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313" name="Text Box 394744">
          <a:extLst>
            <a:ext uri="{FF2B5EF4-FFF2-40B4-BE49-F238E27FC236}">
              <a16:creationId xmlns="" xmlns:a16="http://schemas.microsoft.com/office/drawing/2014/main" id="{00000000-0008-0000-0000-0000AC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314" name="Text Box 394360">
          <a:extLst>
            <a:ext uri="{FF2B5EF4-FFF2-40B4-BE49-F238E27FC236}">
              <a16:creationId xmlns="" xmlns:a16="http://schemas.microsoft.com/office/drawing/2014/main" id="{00000000-0008-0000-0000-0000AD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2326"/>
    <xdr:sp macro="" textlink="">
      <xdr:nvSpPr>
        <xdr:cNvPr id="16315" name="Text Box 394744">
          <a:extLst>
            <a:ext uri="{FF2B5EF4-FFF2-40B4-BE49-F238E27FC236}">
              <a16:creationId xmlns="" xmlns:a16="http://schemas.microsoft.com/office/drawing/2014/main" id="{00000000-0008-0000-0000-0000AE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316" name="Text Box 394360">
          <a:extLst>
            <a:ext uri="{FF2B5EF4-FFF2-40B4-BE49-F238E27FC236}">
              <a16:creationId xmlns="" xmlns:a16="http://schemas.microsoft.com/office/drawing/2014/main" id="{00000000-0008-0000-0000-0000AF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317" name="Text Box 394744">
          <a:extLst>
            <a:ext uri="{FF2B5EF4-FFF2-40B4-BE49-F238E27FC236}">
              <a16:creationId xmlns="" xmlns:a16="http://schemas.microsoft.com/office/drawing/2014/main" id="{00000000-0008-0000-0000-0000B0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318" name="Text Box 394360">
          <a:extLst>
            <a:ext uri="{FF2B5EF4-FFF2-40B4-BE49-F238E27FC236}">
              <a16:creationId xmlns="" xmlns:a16="http://schemas.microsoft.com/office/drawing/2014/main" id="{00000000-0008-0000-0000-0000B1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319" name="Text Box 394744">
          <a:extLst>
            <a:ext uri="{FF2B5EF4-FFF2-40B4-BE49-F238E27FC236}">
              <a16:creationId xmlns="" xmlns:a16="http://schemas.microsoft.com/office/drawing/2014/main" id="{00000000-0008-0000-0000-0000B2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320" name="Text Box 394360">
          <a:extLst>
            <a:ext uri="{FF2B5EF4-FFF2-40B4-BE49-F238E27FC236}">
              <a16:creationId xmlns="" xmlns:a16="http://schemas.microsoft.com/office/drawing/2014/main" id="{00000000-0008-0000-0000-0000B3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178</xdr:row>
      <xdr:rowOff>1990725</xdr:rowOff>
    </xdr:from>
    <xdr:ext cx="57150" cy="81461"/>
    <xdr:sp macro="" textlink="">
      <xdr:nvSpPr>
        <xdr:cNvPr id="16321" name="Text Box 394744">
          <a:extLst>
            <a:ext uri="{FF2B5EF4-FFF2-40B4-BE49-F238E27FC236}">
              <a16:creationId xmlns="" xmlns:a16="http://schemas.microsoft.com/office/drawing/2014/main" id="{00000000-0008-0000-0000-0000B4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322" name="Text Box 394744">
          <a:extLst>
            <a:ext uri="{FF2B5EF4-FFF2-40B4-BE49-F238E27FC236}">
              <a16:creationId xmlns="" xmlns:a16="http://schemas.microsoft.com/office/drawing/2014/main" id="{00000000-0008-0000-0000-0000B5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323" name="Text Box 394360">
          <a:extLst>
            <a:ext uri="{FF2B5EF4-FFF2-40B4-BE49-F238E27FC236}">
              <a16:creationId xmlns="" xmlns:a16="http://schemas.microsoft.com/office/drawing/2014/main" id="{00000000-0008-0000-0000-0000B6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324" name="Text Box 394744">
          <a:extLst>
            <a:ext uri="{FF2B5EF4-FFF2-40B4-BE49-F238E27FC236}">
              <a16:creationId xmlns="" xmlns:a16="http://schemas.microsoft.com/office/drawing/2014/main" id="{00000000-0008-0000-0000-0000B7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325" name="Text Box 394360">
          <a:extLst>
            <a:ext uri="{FF2B5EF4-FFF2-40B4-BE49-F238E27FC236}">
              <a16:creationId xmlns="" xmlns:a16="http://schemas.microsoft.com/office/drawing/2014/main" id="{00000000-0008-0000-0000-0000B8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326" name="Text Box 394744">
          <a:extLst>
            <a:ext uri="{FF2B5EF4-FFF2-40B4-BE49-F238E27FC236}">
              <a16:creationId xmlns="" xmlns:a16="http://schemas.microsoft.com/office/drawing/2014/main" id="{00000000-0008-0000-0000-0000B9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327" name="Text Box 394360">
          <a:extLst>
            <a:ext uri="{FF2B5EF4-FFF2-40B4-BE49-F238E27FC236}">
              <a16:creationId xmlns="" xmlns:a16="http://schemas.microsoft.com/office/drawing/2014/main" id="{00000000-0008-0000-0000-0000BA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328" name="Text Box 394744">
          <a:extLst>
            <a:ext uri="{FF2B5EF4-FFF2-40B4-BE49-F238E27FC236}">
              <a16:creationId xmlns="" xmlns:a16="http://schemas.microsoft.com/office/drawing/2014/main" id="{00000000-0008-0000-0000-0000BB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329" name="Text Box 394360">
          <a:extLst>
            <a:ext uri="{FF2B5EF4-FFF2-40B4-BE49-F238E27FC236}">
              <a16:creationId xmlns="" xmlns:a16="http://schemas.microsoft.com/office/drawing/2014/main" id="{00000000-0008-0000-0000-0000BC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330" name="Text Box 394744">
          <a:extLst>
            <a:ext uri="{FF2B5EF4-FFF2-40B4-BE49-F238E27FC236}">
              <a16:creationId xmlns="" xmlns:a16="http://schemas.microsoft.com/office/drawing/2014/main" id="{00000000-0008-0000-0000-0000BD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331" name="Text Box 394360">
          <a:extLst>
            <a:ext uri="{FF2B5EF4-FFF2-40B4-BE49-F238E27FC236}">
              <a16:creationId xmlns="" xmlns:a16="http://schemas.microsoft.com/office/drawing/2014/main" id="{00000000-0008-0000-0000-0000BE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332" name="Text Box 394744">
          <a:extLst>
            <a:ext uri="{FF2B5EF4-FFF2-40B4-BE49-F238E27FC236}">
              <a16:creationId xmlns="" xmlns:a16="http://schemas.microsoft.com/office/drawing/2014/main" id="{00000000-0008-0000-0000-0000BF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333" name="Text Box 394360">
          <a:extLst>
            <a:ext uri="{FF2B5EF4-FFF2-40B4-BE49-F238E27FC236}">
              <a16:creationId xmlns="" xmlns:a16="http://schemas.microsoft.com/office/drawing/2014/main" id="{00000000-0008-0000-0000-0000C0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334" name="Text Box 394744">
          <a:extLst>
            <a:ext uri="{FF2B5EF4-FFF2-40B4-BE49-F238E27FC236}">
              <a16:creationId xmlns="" xmlns:a16="http://schemas.microsoft.com/office/drawing/2014/main" id="{00000000-0008-0000-0000-0000C1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335" name="Text Box 394360">
          <a:extLst>
            <a:ext uri="{FF2B5EF4-FFF2-40B4-BE49-F238E27FC236}">
              <a16:creationId xmlns="" xmlns:a16="http://schemas.microsoft.com/office/drawing/2014/main" id="{00000000-0008-0000-0000-0000C2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336" name="Text Box 394744">
          <a:extLst>
            <a:ext uri="{FF2B5EF4-FFF2-40B4-BE49-F238E27FC236}">
              <a16:creationId xmlns="" xmlns:a16="http://schemas.microsoft.com/office/drawing/2014/main" id="{00000000-0008-0000-0000-0000C3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337" name="Text Box 394360">
          <a:extLst>
            <a:ext uri="{FF2B5EF4-FFF2-40B4-BE49-F238E27FC236}">
              <a16:creationId xmlns="" xmlns:a16="http://schemas.microsoft.com/office/drawing/2014/main" id="{00000000-0008-0000-0000-0000C4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2326"/>
    <xdr:sp macro="" textlink="">
      <xdr:nvSpPr>
        <xdr:cNvPr id="16338" name="Text Box 394744">
          <a:extLst>
            <a:ext uri="{FF2B5EF4-FFF2-40B4-BE49-F238E27FC236}">
              <a16:creationId xmlns="" xmlns:a16="http://schemas.microsoft.com/office/drawing/2014/main" id="{00000000-0008-0000-0000-0000C5040000}"/>
            </a:ext>
          </a:extLst>
        </xdr:cNvPr>
        <xdr:cNvSpPr txBox="1">
          <a:spLocks noChangeArrowheads="1"/>
        </xdr:cNvSpPr>
      </xdr:nvSpPr>
      <xdr:spPr bwMode="auto">
        <a:xfrm>
          <a:off x="1971675" y="635889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339" name="Text Box 394360">
          <a:extLst>
            <a:ext uri="{FF2B5EF4-FFF2-40B4-BE49-F238E27FC236}">
              <a16:creationId xmlns="" xmlns:a16="http://schemas.microsoft.com/office/drawing/2014/main" id="{00000000-0008-0000-0000-0000C6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340" name="Text Box 394744">
          <a:extLst>
            <a:ext uri="{FF2B5EF4-FFF2-40B4-BE49-F238E27FC236}">
              <a16:creationId xmlns="" xmlns:a16="http://schemas.microsoft.com/office/drawing/2014/main" id="{00000000-0008-0000-0000-0000C7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341" name="Text Box 394360">
          <a:extLst>
            <a:ext uri="{FF2B5EF4-FFF2-40B4-BE49-F238E27FC236}">
              <a16:creationId xmlns="" xmlns:a16="http://schemas.microsoft.com/office/drawing/2014/main" id="{00000000-0008-0000-0000-0000C8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342" name="Text Box 394744">
          <a:extLst>
            <a:ext uri="{FF2B5EF4-FFF2-40B4-BE49-F238E27FC236}">
              <a16:creationId xmlns="" xmlns:a16="http://schemas.microsoft.com/office/drawing/2014/main" id="{00000000-0008-0000-0000-0000C9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343" name="Text Box 394360">
          <a:extLst>
            <a:ext uri="{FF2B5EF4-FFF2-40B4-BE49-F238E27FC236}">
              <a16:creationId xmlns="" xmlns:a16="http://schemas.microsoft.com/office/drawing/2014/main" id="{00000000-0008-0000-0000-0000CA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179</xdr:row>
      <xdr:rowOff>0</xdr:rowOff>
    </xdr:from>
    <xdr:ext cx="57150" cy="81461"/>
    <xdr:sp macro="" textlink="">
      <xdr:nvSpPr>
        <xdr:cNvPr id="16344" name="Text Box 394744">
          <a:extLst>
            <a:ext uri="{FF2B5EF4-FFF2-40B4-BE49-F238E27FC236}">
              <a16:creationId xmlns="" xmlns:a16="http://schemas.microsoft.com/office/drawing/2014/main" id="{00000000-0008-0000-0000-0000CB040000}"/>
            </a:ext>
          </a:extLst>
        </xdr:cNvPr>
        <xdr:cNvSpPr txBox="1">
          <a:spLocks noChangeArrowheads="1"/>
        </xdr:cNvSpPr>
      </xdr:nvSpPr>
      <xdr:spPr bwMode="auto">
        <a:xfrm>
          <a:off x="1971675" y="635889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0"/>
    <xdr:sp macro="" textlink="">
      <xdr:nvSpPr>
        <xdr:cNvPr id="16345" name="Text Box 394360">
          <a:extLst>
            <a:ext uri="{FF2B5EF4-FFF2-40B4-BE49-F238E27FC236}">
              <a16:creationId xmlns="" xmlns:a16="http://schemas.microsoft.com/office/drawing/2014/main" id="{00000000-0008-0000-0000-000094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0"/>
    <xdr:sp macro="" textlink="">
      <xdr:nvSpPr>
        <xdr:cNvPr id="16346" name="Text Box 394744">
          <a:extLst>
            <a:ext uri="{FF2B5EF4-FFF2-40B4-BE49-F238E27FC236}">
              <a16:creationId xmlns="" xmlns:a16="http://schemas.microsoft.com/office/drawing/2014/main" id="{00000000-0008-0000-0000-000095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0"/>
    <xdr:sp macro="" textlink="">
      <xdr:nvSpPr>
        <xdr:cNvPr id="16347" name="Text Box 394360">
          <a:extLst>
            <a:ext uri="{FF2B5EF4-FFF2-40B4-BE49-F238E27FC236}">
              <a16:creationId xmlns="" xmlns:a16="http://schemas.microsoft.com/office/drawing/2014/main" id="{00000000-0008-0000-0000-000096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0"/>
    <xdr:sp macro="" textlink="">
      <xdr:nvSpPr>
        <xdr:cNvPr id="16348" name="Text Box 394744">
          <a:extLst>
            <a:ext uri="{FF2B5EF4-FFF2-40B4-BE49-F238E27FC236}">
              <a16:creationId xmlns="" xmlns:a16="http://schemas.microsoft.com/office/drawing/2014/main" id="{00000000-0008-0000-0000-000097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0"/>
    <xdr:sp macro="" textlink="">
      <xdr:nvSpPr>
        <xdr:cNvPr id="16349" name="Text Box 394360">
          <a:extLst>
            <a:ext uri="{FF2B5EF4-FFF2-40B4-BE49-F238E27FC236}">
              <a16:creationId xmlns="" xmlns:a16="http://schemas.microsoft.com/office/drawing/2014/main" id="{00000000-0008-0000-0000-000098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0"/>
    <xdr:sp macro="" textlink="">
      <xdr:nvSpPr>
        <xdr:cNvPr id="16350" name="Text Box 394744">
          <a:extLst>
            <a:ext uri="{FF2B5EF4-FFF2-40B4-BE49-F238E27FC236}">
              <a16:creationId xmlns="" xmlns:a16="http://schemas.microsoft.com/office/drawing/2014/main" id="{00000000-0008-0000-0000-000099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51" name="Text Box 394360">
          <a:extLst>
            <a:ext uri="{FF2B5EF4-FFF2-40B4-BE49-F238E27FC236}">
              <a16:creationId xmlns="" xmlns:a16="http://schemas.microsoft.com/office/drawing/2014/main" id="{00000000-0008-0000-0000-00009A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52" name="Text Box 394744">
          <a:extLst>
            <a:ext uri="{FF2B5EF4-FFF2-40B4-BE49-F238E27FC236}">
              <a16:creationId xmlns="" xmlns:a16="http://schemas.microsoft.com/office/drawing/2014/main" id="{00000000-0008-0000-0000-00009B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53" name="Text Box 394360">
          <a:extLst>
            <a:ext uri="{FF2B5EF4-FFF2-40B4-BE49-F238E27FC236}">
              <a16:creationId xmlns="" xmlns:a16="http://schemas.microsoft.com/office/drawing/2014/main" id="{00000000-0008-0000-0000-00009C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54" name="Text Box 394744">
          <a:extLst>
            <a:ext uri="{FF2B5EF4-FFF2-40B4-BE49-F238E27FC236}">
              <a16:creationId xmlns="" xmlns:a16="http://schemas.microsoft.com/office/drawing/2014/main" id="{00000000-0008-0000-0000-00009D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55" name="Text Box 394360">
          <a:extLst>
            <a:ext uri="{FF2B5EF4-FFF2-40B4-BE49-F238E27FC236}">
              <a16:creationId xmlns="" xmlns:a16="http://schemas.microsoft.com/office/drawing/2014/main" id="{00000000-0008-0000-0000-00009E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56" name="Text Box 394744">
          <a:extLst>
            <a:ext uri="{FF2B5EF4-FFF2-40B4-BE49-F238E27FC236}">
              <a16:creationId xmlns="" xmlns:a16="http://schemas.microsoft.com/office/drawing/2014/main" id="{00000000-0008-0000-0000-00009F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57" name="Text Box 394360">
          <a:extLst>
            <a:ext uri="{FF2B5EF4-FFF2-40B4-BE49-F238E27FC236}">
              <a16:creationId xmlns="" xmlns:a16="http://schemas.microsoft.com/office/drawing/2014/main" id="{00000000-0008-0000-0000-0000A0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58" name="Text Box 394744">
          <a:extLst>
            <a:ext uri="{FF2B5EF4-FFF2-40B4-BE49-F238E27FC236}">
              <a16:creationId xmlns="" xmlns:a16="http://schemas.microsoft.com/office/drawing/2014/main" id="{00000000-0008-0000-0000-0000A1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59" name="Text Box 394360">
          <a:extLst>
            <a:ext uri="{FF2B5EF4-FFF2-40B4-BE49-F238E27FC236}">
              <a16:creationId xmlns="" xmlns:a16="http://schemas.microsoft.com/office/drawing/2014/main" id="{00000000-0008-0000-0000-0000A2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60" name="Text Box 394744">
          <a:extLst>
            <a:ext uri="{FF2B5EF4-FFF2-40B4-BE49-F238E27FC236}">
              <a16:creationId xmlns="" xmlns:a16="http://schemas.microsoft.com/office/drawing/2014/main" id="{00000000-0008-0000-0000-0000A3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61" name="Text Box 394360">
          <a:extLst>
            <a:ext uri="{FF2B5EF4-FFF2-40B4-BE49-F238E27FC236}">
              <a16:creationId xmlns="" xmlns:a16="http://schemas.microsoft.com/office/drawing/2014/main" id="{00000000-0008-0000-0000-0000A4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62" name="Text Box 394744">
          <a:extLst>
            <a:ext uri="{FF2B5EF4-FFF2-40B4-BE49-F238E27FC236}">
              <a16:creationId xmlns="" xmlns:a16="http://schemas.microsoft.com/office/drawing/2014/main" id="{00000000-0008-0000-0000-0000A5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63" name="Text Box 394360">
          <a:extLst>
            <a:ext uri="{FF2B5EF4-FFF2-40B4-BE49-F238E27FC236}">
              <a16:creationId xmlns="" xmlns:a16="http://schemas.microsoft.com/office/drawing/2014/main" id="{00000000-0008-0000-0000-0000A6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64" name="Text Box 394744">
          <a:extLst>
            <a:ext uri="{FF2B5EF4-FFF2-40B4-BE49-F238E27FC236}">
              <a16:creationId xmlns="" xmlns:a16="http://schemas.microsoft.com/office/drawing/2014/main" id="{00000000-0008-0000-0000-0000A7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65" name="Text Box 394360">
          <a:extLst>
            <a:ext uri="{FF2B5EF4-FFF2-40B4-BE49-F238E27FC236}">
              <a16:creationId xmlns="" xmlns:a16="http://schemas.microsoft.com/office/drawing/2014/main" id="{00000000-0008-0000-0000-0000A8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66" name="Text Box 394744">
          <a:extLst>
            <a:ext uri="{FF2B5EF4-FFF2-40B4-BE49-F238E27FC236}">
              <a16:creationId xmlns="" xmlns:a16="http://schemas.microsoft.com/office/drawing/2014/main" id="{00000000-0008-0000-0000-0000A9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67" name="Text Box 394360">
          <a:extLst>
            <a:ext uri="{FF2B5EF4-FFF2-40B4-BE49-F238E27FC236}">
              <a16:creationId xmlns="" xmlns:a16="http://schemas.microsoft.com/office/drawing/2014/main" id="{00000000-0008-0000-0000-0000AA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68" name="Text Box 394744">
          <a:extLst>
            <a:ext uri="{FF2B5EF4-FFF2-40B4-BE49-F238E27FC236}">
              <a16:creationId xmlns="" xmlns:a16="http://schemas.microsoft.com/office/drawing/2014/main" id="{00000000-0008-0000-0000-0000AB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69" name="Text Box 394360">
          <a:extLst>
            <a:ext uri="{FF2B5EF4-FFF2-40B4-BE49-F238E27FC236}">
              <a16:creationId xmlns="" xmlns:a16="http://schemas.microsoft.com/office/drawing/2014/main" id="{00000000-0008-0000-0000-0000AC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70" name="Text Box 394744">
          <a:extLst>
            <a:ext uri="{FF2B5EF4-FFF2-40B4-BE49-F238E27FC236}">
              <a16:creationId xmlns="" xmlns:a16="http://schemas.microsoft.com/office/drawing/2014/main" id="{00000000-0008-0000-0000-0000AD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71" name="Text Box 394360">
          <a:extLst>
            <a:ext uri="{FF2B5EF4-FFF2-40B4-BE49-F238E27FC236}">
              <a16:creationId xmlns="" xmlns:a16="http://schemas.microsoft.com/office/drawing/2014/main" id="{00000000-0008-0000-0000-0000AE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72" name="Text Box 394744">
          <a:extLst>
            <a:ext uri="{FF2B5EF4-FFF2-40B4-BE49-F238E27FC236}">
              <a16:creationId xmlns="" xmlns:a16="http://schemas.microsoft.com/office/drawing/2014/main" id="{00000000-0008-0000-0000-0000AF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73" name="Text Box 394360">
          <a:extLst>
            <a:ext uri="{FF2B5EF4-FFF2-40B4-BE49-F238E27FC236}">
              <a16:creationId xmlns="" xmlns:a16="http://schemas.microsoft.com/office/drawing/2014/main" id="{00000000-0008-0000-0000-0000B0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74" name="Text Box 394744">
          <a:extLst>
            <a:ext uri="{FF2B5EF4-FFF2-40B4-BE49-F238E27FC236}">
              <a16:creationId xmlns="" xmlns:a16="http://schemas.microsoft.com/office/drawing/2014/main" id="{00000000-0008-0000-0000-0000B1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75" name="Text Box 394360">
          <a:extLst>
            <a:ext uri="{FF2B5EF4-FFF2-40B4-BE49-F238E27FC236}">
              <a16:creationId xmlns="" xmlns:a16="http://schemas.microsoft.com/office/drawing/2014/main" id="{00000000-0008-0000-0000-0000B2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76" name="Text Box 394744">
          <a:extLst>
            <a:ext uri="{FF2B5EF4-FFF2-40B4-BE49-F238E27FC236}">
              <a16:creationId xmlns="" xmlns:a16="http://schemas.microsoft.com/office/drawing/2014/main" id="{00000000-0008-0000-0000-0000B3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77" name="Text Box 394360">
          <a:extLst>
            <a:ext uri="{FF2B5EF4-FFF2-40B4-BE49-F238E27FC236}">
              <a16:creationId xmlns="" xmlns:a16="http://schemas.microsoft.com/office/drawing/2014/main" id="{00000000-0008-0000-0000-0000B4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78" name="Text Box 394744">
          <a:extLst>
            <a:ext uri="{FF2B5EF4-FFF2-40B4-BE49-F238E27FC236}">
              <a16:creationId xmlns="" xmlns:a16="http://schemas.microsoft.com/office/drawing/2014/main" id="{00000000-0008-0000-0000-0000B5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79" name="Text Box 394360">
          <a:extLst>
            <a:ext uri="{FF2B5EF4-FFF2-40B4-BE49-F238E27FC236}">
              <a16:creationId xmlns="" xmlns:a16="http://schemas.microsoft.com/office/drawing/2014/main" id="{00000000-0008-0000-0000-0000B6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80" name="Text Box 394744">
          <a:extLst>
            <a:ext uri="{FF2B5EF4-FFF2-40B4-BE49-F238E27FC236}">
              <a16:creationId xmlns="" xmlns:a16="http://schemas.microsoft.com/office/drawing/2014/main" id="{00000000-0008-0000-0000-0000B7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81" name="Text Box 394360">
          <a:extLst>
            <a:ext uri="{FF2B5EF4-FFF2-40B4-BE49-F238E27FC236}">
              <a16:creationId xmlns="" xmlns:a16="http://schemas.microsoft.com/office/drawing/2014/main" id="{00000000-0008-0000-0000-0000B8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82" name="Text Box 394744">
          <a:extLst>
            <a:ext uri="{FF2B5EF4-FFF2-40B4-BE49-F238E27FC236}">
              <a16:creationId xmlns="" xmlns:a16="http://schemas.microsoft.com/office/drawing/2014/main" id="{00000000-0008-0000-0000-0000B9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83" name="Text Box 394360">
          <a:extLst>
            <a:ext uri="{FF2B5EF4-FFF2-40B4-BE49-F238E27FC236}">
              <a16:creationId xmlns="" xmlns:a16="http://schemas.microsoft.com/office/drawing/2014/main" id="{00000000-0008-0000-0000-0000BA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84" name="Text Box 394744">
          <a:extLst>
            <a:ext uri="{FF2B5EF4-FFF2-40B4-BE49-F238E27FC236}">
              <a16:creationId xmlns="" xmlns:a16="http://schemas.microsoft.com/office/drawing/2014/main" id="{00000000-0008-0000-0000-0000BB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85" name="Text Box 394360">
          <a:extLst>
            <a:ext uri="{FF2B5EF4-FFF2-40B4-BE49-F238E27FC236}">
              <a16:creationId xmlns="" xmlns:a16="http://schemas.microsoft.com/office/drawing/2014/main" id="{00000000-0008-0000-0000-0000BC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86" name="Text Box 394744">
          <a:extLst>
            <a:ext uri="{FF2B5EF4-FFF2-40B4-BE49-F238E27FC236}">
              <a16:creationId xmlns="" xmlns:a16="http://schemas.microsoft.com/office/drawing/2014/main" id="{00000000-0008-0000-0000-0000BD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87" name="Text Box 394360">
          <a:extLst>
            <a:ext uri="{FF2B5EF4-FFF2-40B4-BE49-F238E27FC236}">
              <a16:creationId xmlns="" xmlns:a16="http://schemas.microsoft.com/office/drawing/2014/main" id="{00000000-0008-0000-0000-0000BE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88" name="Text Box 394744">
          <a:extLst>
            <a:ext uri="{FF2B5EF4-FFF2-40B4-BE49-F238E27FC236}">
              <a16:creationId xmlns="" xmlns:a16="http://schemas.microsoft.com/office/drawing/2014/main" id="{00000000-0008-0000-0000-0000BF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89" name="Text Box 394360">
          <a:extLst>
            <a:ext uri="{FF2B5EF4-FFF2-40B4-BE49-F238E27FC236}">
              <a16:creationId xmlns="" xmlns:a16="http://schemas.microsoft.com/office/drawing/2014/main" id="{00000000-0008-0000-0000-0000C0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90" name="Text Box 394744">
          <a:extLst>
            <a:ext uri="{FF2B5EF4-FFF2-40B4-BE49-F238E27FC236}">
              <a16:creationId xmlns="" xmlns:a16="http://schemas.microsoft.com/office/drawing/2014/main" id="{00000000-0008-0000-0000-0000C1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91" name="Text Box 394360">
          <a:extLst>
            <a:ext uri="{FF2B5EF4-FFF2-40B4-BE49-F238E27FC236}">
              <a16:creationId xmlns="" xmlns:a16="http://schemas.microsoft.com/office/drawing/2014/main" id="{00000000-0008-0000-0000-0000C2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92" name="Text Box 394744">
          <a:extLst>
            <a:ext uri="{FF2B5EF4-FFF2-40B4-BE49-F238E27FC236}">
              <a16:creationId xmlns="" xmlns:a16="http://schemas.microsoft.com/office/drawing/2014/main" id="{00000000-0008-0000-0000-0000C3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93" name="Text Box 394360">
          <a:extLst>
            <a:ext uri="{FF2B5EF4-FFF2-40B4-BE49-F238E27FC236}">
              <a16:creationId xmlns="" xmlns:a16="http://schemas.microsoft.com/office/drawing/2014/main" id="{00000000-0008-0000-0000-0000C4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94" name="Text Box 394744">
          <a:extLst>
            <a:ext uri="{FF2B5EF4-FFF2-40B4-BE49-F238E27FC236}">
              <a16:creationId xmlns="" xmlns:a16="http://schemas.microsoft.com/office/drawing/2014/main" id="{00000000-0008-0000-0000-0000C5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95" name="Text Box 394360">
          <a:extLst>
            <a:ext uri="{FF2B5EF4-FFF2-40B4-BE49-F238E27FC236}">
              <a16:creationId xmlns="" xmlns:a16="http://schemas.microsoft.com/office/drawing/2014/main" id="{00000000-0008-0000-0000-0000C6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96" name="Text Box 394744">
          <a:extLst>
            <a:ext uri="{FF2B5EF4-FFF2-40B4-BE49-F238E27FC236}">
              <a16:creationId xmlns="" xmlns:a16="http://schemas.microsoft.com/office/drawing/2014/main" id="{00000000-0008-0000-0000-0000C7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97" name="Text Box 394360">
          <a:extLst>
            <a:ext uri="{FF2B5EF4-FFF2-40B4-BE49-F238E27FC236}">
              <a16:creationId xmlns="" xmlns:a16="http://schemas.microsoft.com/office/drawing/2014/main" id="{00000000-0008-0000-0000-0000C8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398" name="Text Box 394744">
          <a:extLst>
            <a:ext uri="{FF2B5EF4-FFF2-40B4-BE49-F238E27FC236}">
              <a16:creationId xmlns="" xmlns:a16="http://schemas.microsoft.com/office/drawing/2014/main" id="{00000000-0008-0000-0000-0000C9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399" name="Text Box 394360">
          <a:extLst>
            <a:ext uri="{FF2B5EF4-FFF2-40B4-BE49-F238E27FC236}">
              <a16:creationId xmlns="" xmlns:a16="http://schemas.microsoft.com/office/drawing/2014/main" id="{00000000-0008-0000-0000-0000CA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00" name="Text Box 394744">
          <a:extLst>
            <a:ext uri="{FF2B5EF4-FFF2-40B4-BE49-F238E27FC236}">
              <a16:creationId xmlns="" xmlns:a16="http://schemas.microsoft.com/office/drawing/2014/main" id="{00000000-0008-0000-0000-0000CB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01" name="Text Box 394360">
          <a:extLst>
            <a:ext uri="{FF2B5EF4-FFF2-40B4-BE49-F238E27FC236}">
              <a16:creationId xmlns="" xmlns:a16="http://schemas.microsoft.com/office/drawing/2014/main" id="{00000000-0008-0000-0000-0000CC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02" name="Text Box 394744">
          <a:extLst>
            <a:ext uri="{FF2B5EF4-FFF2-40B4-BE49-F238E27FC236}">
              <a16:creationId xmlns="" xmlns:a16="http://schemas.microsoft.com/office/drawing/2014/main" id="{00000000-0008-0000-0000-0000CD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03" name="Text Box 394360">
          <a:extLst>
            <a:ext uri="{FF2B5EF4-FFF2-40B4-BE49-F238E27FC236}">
              <a16:creationId xmlns="" xmlns:a16="http://schemas.microsoft.com/office/drawing/2014/main" id="{00000000-0008-0000-0000-0000CE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04" name="Text Box 394744">
          <a:extLst>
            <a:ext uri="{FF2B5EF4-FFF2-40B4-BE49-F238E27FC236}">
              <a16:creationId xmlns="" xmlns:a16="http://schemas.microsoft.com/office/drawing/2014/main" id="{00000000-0008-0000-0000-0000CF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05" name="Text Box 394360">
          <a:extLst>
            <a:ext uri="{FF2B5EF4-FFF2-40B4-BE49-F238E27FC236}">
              <a16:creationId xmlns="" xmlns:a16="http://schemas.microsoft.com/office/drawing/2014/main" id="{00000000-0008-0000-0000-0000D0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06" name="Text Box 394744">
          <a:extLst>
            <a:ext uri="{FF2B5EF4-FFF2-40B4-BE49-F238E27FC236}">
              <a16:creationId xmlns="" xmlns:a16="http://schemas.microsoft.com/office/drawing/2014/main" id="{00000000-0008-0000-0000-0000D1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07" name="Text Box 394360">
          <a:extLst>
            <a:ext uri="{FF2B5EF4-FFF2-40B4-BE49-F238E27FC236}">
              <a16:creationId xmlns="" xmlns:a16="http://schemas.microsoft.com/office/drawing/2014/main" id="{00000000-0008-0000-0000-0000D2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08" name="Text Box 394744">
          <a:extLst>
            <a:ext uri="{FF2B5EF4-FFF2-40B4-BE49-F238E27FC236}">
              <a16:creationId xmlns="" xmlns:a16="http://schemas.microsoft.com/office/drawing/2014/main" id="{00000000-0008-0000-0000-0000D3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09" name="Text Box 394360">
          <a:extLst>
            <a:ext uri="{FF2B5EF4-FFF2-40B4-BE49-F238E27FC236}">
              <a16:creationId xmlns="" xmlns:a16="http://schemas.microsoft.com/office/drawing/2014/main" id="{00000000-0008-0000-0000-0000D4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10" name="Text Box 394744">
          <a:extLst>
            <a:ext uri="{FF2B5EF4-FFF2-40B4-BE49-F238E27FC236}">
              <a16:creationId xmlns="" xmlns:a16="http://schemas.microsoft.com/office/drawing/2014/main" id="{00000000-0008-0000-0000-0000D5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11" name="Text Box 394360">
          <a:extLst>
            <a:ext uri="{FF2B5EF4-FFF2-40B4-BE49-F238E27FC236}">
              <a16:creationId xmlns="" xmlns:a16="http://schemas.microsoft.com/office/drawing/2014/main" id="{00000000-0008-0000-0000-0000D6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12" name="Text Box 394744">
          <a:extLst>
            <a:ext uri="{FF2B5EF4-FFF2-40B4-BE49-F238E27FC236}">
              <a16:creationId xmlns="" xmlns:a16="http://schemas.microsoft.com/office/drawing/2014/main" id="{00000000-0008-0000-0000-0000D7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13" name="Text Box 394360">
          <a:extLst>
            <a:ext uri="{FF2B5EF4-FFF2-40B4-BE49-F238E27FC236}">
              <a16:creationId xmlns="" xmlns:a16="http://schemas.microsoft.com/office/drawing/2014/main" id="{00000000-0008-0000-0000-0000D8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14" name="Text Box 394744">
          <a:extLst>
            <a:ext uri="{FF2B5EF4-FFF2-40B4-BE49-F238E27FC236}">
              <a16:creationId xmlns="" xmlns:a16="http://schemas.microsoft.com/office/drawing/2014/main" id="{00000000-0008-0000-0000-0000D9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15" name="Text Box 394360">
          <a:extLst>
            <a:ext uri="{FF2B5EF4-FFF2-40B4-BE49-F238E27FC236}">
              <a16:creationId xmlns="" xmlns:a16="http://schemas.microsoft.com/office/drawing/2014/main" id="{00000000-0008-0000-0000-0000DA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16" name="Text Box 394744">
          <a:extLst>
            <a:ext uri="{FF2B5EF4-FFF2-40B4-BE49-F238E27FC236}">
              <a16:creationId xmlns="" xmlns:a16="http://schemas.microsoft.com/office/drawing/2014/main" id="{00000000-0008-0000-0000-0000DB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17" name="Text Box 394360">
          <a:extLst>
            <a:ext uri="{FF2B5EF4-FFF2-40B4-BE49-F238E27FC236}">
              <a16:creationId xmlns="" xmlns:a16="http://schemas.microsoft.com/office/drawing/2014/main" id="{00000000-0008-0000-0000-0000DC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18" name="Text Box 394744">
          <a:extLst>
            <a:ext uri="{FF2B5EF4-FFF2-40B4-BE49-F238E27FC236}">
              <a16:creationId xmlns="" xmlns:a16="http://schemas.microsoft.com/office/drawing/2014/main" id="{00000000-0008-0000-0000-0000DD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19" name="Text Box 394360">
          <a:extLst>
            <a:ext uri="{FF2B5EF4-FFF2-40B4-BE49-F238E27FC236}">
              <a16:creationId xmlns="" xmlns:a16="http://schemas.microsoft.com/office/drawing/2014/main" id="{00000000-0008-0000-0000-0000DE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20" name="Text Box 394744">
          <a:extLst>
            <a:ext uri="{FF2B5EF4-FFF2-40B4-BE49-F238E27FC236}">
              <a16:creationId xmlns="" xmlns:a16="http://schemas.microsoft.com/office/drawing/2014/main" id="{00000000-0008-0000-0000-0000DF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21" name="Text Box 394360">
          <a:extLst>
            <a:ext uri="{FF2B5EF4-FFF2-40B4-BE49-F238E27FC236}">
              <a16:creationId xmlns="" xmlns:a16="http://schemas.microsoft.com/office/drawing/2014/main" id="{00000000-0008-0000-0000-0000E0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22" name="Text Box 394744">
          <a:extLst>
            <a:ext uri="{FF2B5EF4-FFF2-40B4-BE49-F238E27FC236}">
              <a16:creationId xmlns="" xmlns:a16="http://schemas.microsoft.com/office/drawing/2014/main" id="{00000000-0008-0000-0000-0000E1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23" name="Text Box 394744">
          <a:extLst>
            <a:ext uri="{FF2B5EF4-FFF2-40B4-BE49-F238E27FC236}">
              <a16:creationId xmlns="" xmlns:a16="http://schemas.microsoft.com/office/drawing/2014/main" id="{00000000-0008-0000-0000-000048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24" name="Text Box 394360">
          <a:extLst>
            <a:ext uri="{FF2B5EF4-FFF2-40B4-BE49-F238E27FC236}">
              <a16:creationId xmlns="" xmlns:a16="http://schemas.microsoft.com/office/drawing/2014/main" id="{00000000-0008-0000-0000-000049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25" name="Text Box 394744">
          <a:extLst>
            <a:ext uri="{FF2B5EF4-FFF2-40B4-BE49-F238E27FC236}">
              <a16:creationId xmlns="" xmlns:a16="http://schemas.microsoft.com/office/drawing/2014/main" id="{00000000-0008-0000-0000-00004A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26" name="Text Box 394360">
          <a:extLst>
            <a:ext uri="{FF2B5EF4-FFF2-40B4-BE49-F238E27FC236}">
              <a16:creationId xmlns="" xmlns:a16="http://schemas.microsoft.com/office/drawing/2014/main" id="{00000000-0008-0000-0000-00004B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27" name="Text Box 394744">
          <a:extLst>
            <a:ext uri="{FF2B5EF4-FFF2-40B4-BE49-F238E27FC236}">
              <a16:creationId xmlns="" xmlns:a16="http://schemas.microsoft.com/office/drawing/2014/main" id="{00000000-0008-0000-0000-00004C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28" name="Text Box 394360">
          <a:extLst>
            <a:ext uri="{FF2B5EF4-FFF2-40B4-BE49-F238E27FC236}">
              <a16:creationId xmlns="" xmlns:a16="http://schemas.microsoft.com/office/drawing/2014/main" id="{00000000-0008-0000-0000-00004D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29" name="Text Box 394744">
          <a:extLst>
            <a:ext uri="{FF2B5EF4-FFF2-40B4-BE49-F238E27FC236}">
              <a16:creationId xmlns="" xmlns:a16="http://schemas.microsoft.com/office/drawing/2014/main" id="{00000000-0008-0000-0000-00004E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30" name="Text Box 394360">
          <a:extLst>
            <a:ext uri="{FF2B5EF4-FFF2-40B4-BE49-F238E27FC236}">
              <a16:creationId xmlns="" xmlns:a16="http://schemas.microsoft.com/office/drawing/2014/main" id="{00000000-0008-0000-0000-00004F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31" name="Text Box 394744">
          <a:extLst>
            <a:ext uri="{FF2B5EF4-FFF2-40B4-BE49-F238E27FC236}">
              <a16:creationId xmlns="" xmlns:a16="http://schemas.microsoft.com/office/drawing/2014/main" id="{00000000-0008-0000-0000-000050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32" name="Text Box 394360">
          <a:extLst>
            <a:ext uri="{FF2B5EF4-FFF2-40B4-BE49-F238E27FC236}">
              <a16:creationId xmlns="" xmlns:a16="http://schemas.microsoft.com/office/drawing/2014/main" id="{00000000-0008-0000-0000-000051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33" name="Text Box 394744">
          <a:extLst>
            <a:ext uri="{FF2B5EF4-FFF2-40B4-BE49-F238E27FC236}">
              <a16:creationId xmlns="" xmlns:a16="http://schemas.microsoft.com/office/drawing/2014/main" id="{00000000-0008-0000-0000-000052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34" name="Text Box 394360">
          <a:extLst>
            <a:ext uri="{FF2B5EF4-FFF2-40B4-BE49-F238E27FC236}">
              <a16:creationId xmlns="" xmlns:a16="http://schemas.microsoft.com/office/drawing/2014/main" id="{00000000-0008-0000-0000-000053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35" name="Text Box 394744">
          <a:extLst>
            <a:ext uri="{FF2B5EF4-FFF2-40B4-BE49-F238E27FC236}">
              <a16:creationId xmlns="" xmlns:a16="http://schemas.microsoft.com/office/drawing/2014/main" id="{00000000-0008-0000-0000-000054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36" name="Text Box 394360">
          <a:extLst>
            <a:ext uri="{FF2B5EF4-FFF2-40B4-BE49-F238E27FC236}">
              <a16:creationId xmlns="" xmlns:a16="http://schemas.microsoft.com/office/drawing/2014/main" id="{00000000-0008-0000-0000-000055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37" name="Text Box 394744">
          <a:extLst>
            <a:ext uri="{FF2B5EF4-FFF2-40B4-BE49-F238E27FC236}">
              <a16:creationId xmlns="" xmlns:a16="http://schemas.microsoft.com/office/drawing/2014/main" id="{00000000-0008-0000-0000-000056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38" name="Text Box 394360">
          <a:extLst>
            <a:ext uri="{FF2B5EF4-FFF2-40B4-BE49-F238E27FC236}">
              <a16:creationId xmlns="" xmlns:a16="http://schemas.microsoft.com/office/drawing/2014/main" id="{00000000-0008-0000-0000-000057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2326"/>
    <xdr:sp macro="" textlink="">
      <xdr:nvSpPr>
        <xdr:cNvPr id="16439" name="Text Box 394744">
          <a:extLst>
            <a:ext uri="{FF2B5EF4-FFF2-40B4-BE49-F238E27FC236}">
              <a16:creationId xmlns="" xmlns:a16="http://schemas.microsoft.com/office/drawing/2014/main" id="{00000000-0008-0000-0000-000058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40" name="Text Box 394360">
          <a:extLst>
            <a:ext uri="{FF2B5EF4-FFF2-40B4-BE49-F238E27FC236}">
              <a16:creationId xmlns="" xmlns:a16="http://schemas.microsoft.com/office/drawing/2014/main" id="{00000000-0008-0000-0000-000059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41" name="Text Box 394744">
          <a:extLst>
            <a:ext uri="{FF2B5EF4-FFF2-40B4-BE49-F238E27FC236}">
              <a16:creationId xmlns="" xmlns:a16="http://schemas.microsoft.com/office/drawing/2014/main" id="{00000000-0008-0000-0000-00005A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42" name="Text Box 394360">
          <a:extLst>
            <a:ext uri="{FF2B5EF4-FFF2-40B4-BE49-F238E27FC236}">
              <a16:creationId xmlns="" xmlns:a16="http://schemas.microsoft.com/office/drawing/2014/main" id="{00000000-0008-0000-0000-00005B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43" name="Text Box 394744">
          <a:extLst>
            <a:ext uri="{FF2B5EF4-FFF2-40B4-BE49-F238E27FC236}">
              <a16:creationId xmlns="" xmlns:a16="http://schemas.microsoft.com/office/drawing/2014/main" id="{00000000-0008-0000-0000-00005C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44" name="Text Box 394360">
          <a:extLst>
            <a:ext uri="{FF2B5EF4-FFF2-40B4-BE49-F238E27FC236}">
              <a16:creationId xmlns="" xmlns:a16="http://schemas.microsoft.com/office/drawing/2014/main" id="{00000000-0008-0000-0000-00005D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135</xdr:row>
      <xdr:rowOff>0</xdr:rowOff>
    </xdr:from>
    <xdr:ext cx="57150" cy="81461"/>
    <xdr:sp macro="" textlink="">
      <xdr:nvSpPr>
        <xdr:cNvPr id="16445" name="Text Box 394744">
          <a:extLst>
            <a:ext uri="{FF2B5EF4-FFF2-40B4-BE49-F238E27FC236}">
              <a16:creationId xmlns="" xmlns:a16="http://schemas.microsoft.com/office/drawing/2014/main" id="{00000000-0008-0000-0000-00005E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46"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47"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48"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49"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50"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51"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52"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53"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54"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55"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56"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57"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58"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59"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60"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61"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62"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63"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64"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65"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66"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67"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68"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69"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470"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471"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472"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473"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474"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475"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76"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77"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78"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79"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80"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81"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82"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83"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84"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85"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86"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87"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88"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89"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90"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91"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92"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493"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94"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95"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96"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97"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98"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499"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00"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01"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02"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03"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04"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05"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06"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07"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08"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09"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10"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11"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12"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13"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14"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15"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16"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17"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18"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19"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20"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21"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22"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23"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24"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25"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26"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27"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28"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29"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30"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31"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32"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33"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34"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35"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36"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37"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38"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39"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40"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41"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42"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43"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44"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45"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46"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47"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48"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49"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50"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51"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52"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53"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54"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55"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56"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57"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58"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59"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60"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61"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62"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63"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64"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65"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66"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67"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68"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69"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70"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71"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572"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573"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574"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575"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576"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577"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78"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79"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80"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81"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82"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83"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84"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85"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86"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87"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88"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89"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90"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91"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92"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93"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94"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595"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96"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97"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98"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599"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00"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01"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02"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03"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04"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05"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06"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07"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08"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09"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10"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11"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12"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13"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14"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15"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16"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17"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18"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19"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20"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21"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22"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23"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24"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25"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26"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27"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28"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29"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30"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31"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32"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33"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34"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35"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36"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37"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38"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39"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40"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41"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42"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43"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44"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45"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46"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47"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48"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49"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50"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51"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52"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53"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54"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55"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56"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57"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58"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59"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60"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61"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62"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63"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64"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65"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66"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67"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68"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69"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70"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71"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72"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73"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674"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675"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676"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677"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678"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679"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80"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81"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82"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83"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84"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85"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86"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87"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88"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89"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90"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91"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92"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93"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94"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95"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96"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697"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98"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699"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00"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01"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02"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03"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04"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05"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06"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07"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08"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09"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10"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11"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12"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13"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14"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15"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16"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17"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18"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19"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20"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21"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22"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23"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24"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25"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26"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27"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28"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29"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30"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31"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32"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33"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34"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35"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36"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37"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38"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39"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40"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41"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42"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43"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44"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45"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46"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47"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48"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49"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50"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51"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52"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53"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54"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55"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56"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57"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58"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59"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60"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61"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62"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63"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64"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65"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66"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67"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68"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69"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70"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71"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72"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73"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74"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75"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776"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777"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778"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779"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780"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0"/>
    <xdr:sp macro="" textlink="">
      <xdr:nvSpPr>
        <xdr:cNvPr id="16781"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895350" y="441388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82"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83"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84"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85"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86"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87"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88"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89"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90"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91"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92"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793"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94"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95"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96"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97"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98"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799"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00"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01"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02"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03"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04"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05"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06"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07"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08"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09"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10"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11"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12"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13"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14"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15"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16"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17"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18"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19"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20"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21"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22"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23"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24"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25"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26"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27"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28"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29"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30"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31"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32"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33"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34"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35"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36"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37"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38"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39"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40"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41"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42"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43"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44"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45"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46"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2326"/>
    <xdr:sp macro="" textlink="">
      <xdr:nvSpPr>
        <xdr:cNvPr id="16847"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895350" y="441388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48"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49"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50"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51"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52"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134</xdr:row>
      <xdr:rowOff>1990725</xdr:rowOff>
    </xdr:from>
    <xdr:ext cx="57150" cy="81461"/>
    <xdr:sp macro="" textlink="">
      <xdr:nvSpPr>
        <xdr:cNvPr id="16853"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895350" y="441388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6854" name="Text Box 394360">
          <a:extLst>
            <a:ext uri="{FF2B5EF4-FFF2-40B4-BE49-F238E27FC236}">
              <a16:creationId xmlns="" xmlns:a16="http://schemas.microsoft.com/office/drawing/2014/main" id="{00000000-0008-0000-0000-000094070000}"/>
            </a:ext>
          </a:extLst>
        </xdr:cNvPr>
        <xdr:cNvSpPr txBox="1">
          <a:spLocks noChangeArrowheads="1"/>
        </xdr:cNvSpPr>
      </xdr:nvSpPr>
      <xdr:spPr bwMode="auto">
        <a:xfrm>
          <a:off x="922020" y="43936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6855" name="Text Box 394744">
          <a:extLst>
            <a:ext uri="{FF2B5EF4-FFF2-40B4-BE49-F238E27FC236}">
              <a16:creationId xmlns="" xmlns:a16="http://schemas.microsoft.com/office/drawing/2014/main" id="{00000000-0008-0000-0000-000095070000}"/>
            </a:ext>
          </a:extLst>
        </xdr:cNvPr>
        <xdr:cNvSpPr txBox="1">
          <a:spLocks noChangeArrowheads="1"/>
        </xdr:cNvSpPr>
      </xdr:nvSpPr>
      <xdr:spPr bwMode="auto">
        <a:xfrm>
          <a:off x="922020" y="43936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6856" name="Text Box 394360">
          <a:extLst>
            <a:ext uri="{FF2B5EF4-FFF2-40B4-BE49-F238E27FC236}">
              <a16:creationId xmlns="" xmlns:a16="http://schemas.microsoft.com/office/drawing/2014/main" id="{00000000-0008-0000-0000-000096070000}"/>
            </a:ext>
          </a:extLst>
        </xdr:cNvPr>
        <xdr:cNvSpPr txBox="1">
          <a:spLocks noChangeArrowheads="1"/>
        </xdr:cNvSpPr>
      </xdr:nvSpPr>
      <xdr:spPr bwMode="auto">
        <a:xfrm>
          <a:off x="922020" y="43936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6857" name="Text Box 394744">
          <a:extLst>
            <a:ext uri="{FF2B5EF4-FFF2-40B4-BE49-F238E27FC236}">
              <a16:creationId xmlns="" xmlns:a16="http://schemas.microsoft.com/office/drawing/2014/main" id="{00000000-0008-0000-0000-000097070000}"/>
            </a:ext>
          </a:extLst>
        </xdr:cNvPr>
        <xdr:cNvSpPr txBox="1">
          <a:spLocks noChangeArrowheads="1"/>
        </xdr:cNvSpPr>
      </xdr:nvSpPr>
      <xdr:spPr bwMode="auto">
        <a:xfrm>
          <a:off x="922020" y="43936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6858" name="Text Box 394360">
          <a:extLst>
            <a:ext uri="{FF2B5EF4-FFF2-40B4-BE49-F238E27FC236}">
              <a16:creationId xmlns="" xmlns:a16="http://schemas.microsoft.com/office/drawing/2014/main" id="{00000000-0008-0000-0000-000098070000}"/>
            </a:ext>
          </a:extLst>
        </xdr:cNvPr>
        <xdr:cNvSpPr txBox="1">
          <a:spLocks noChangeArrowheads="1"/>
        </xdr:cNvSpPr>
      </xdr:nvSpPr>
      <xdr:spPr bwMode="auto">
        <a:xfrm>
          <a:off x="922020" y="43936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6859" name="Text Box 394744">
          <a:extLst>
            <a:ext uri="{FF2B5EF4-FFF2-40B4-BE49-F238E27FC236}">
              <a16:creationId xmlns="" xmlns:a16="http://schemas.microsoft.com/office/drawing/2014/main" id="{00000000-0008-0000-0000-000099070000}"/>
            </a:ext>
          </a:extLst>
        </xdr:cNvPr>
        <xdr:cNvSpPr txBox="1">
          <a:spLocks noChangeArrowheads="1"/>
        </xdr:cNvSpPr>
      </xdr:nvSpPr>
      <xdr:spPr bwMode="auto">
        <a:xfrm>
          <a:off x="922020" y="439369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60" name="Text Box 394360">
          <a:extLst>
            <a:ext uri="{FF2B5EF4-FFF2-40B4-BE49-F238E27FC236}">
              <a16:creationId xmlns="" xmlns:a16="http://schemas.microsoft.com/office/drawing/2014/main" id="{00000000-0008-0000-0000-00009A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61" name="Text Box 394744">
          <a:extLst>
            <a:ext uri="{FF2B5EF4-FFF2-40B4-BE49-F238E27FC236}">
              <a16:creationId xmlns="" xmlns:a16="http://schemas.microsoft.com/office/drawing/2014/main" id="{00000000-0008-0000-0000-00009B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62" name="Text Box 394360">
          <a:extLst>
            <a:ext uri="{FF2B5EF4-FFF2-40B4-BE49-F238E27FC236}">
              <a16:creationId xmlns="" xmlns:a16="http://schemas.microsoft.com/office/drawing/2014/main" id="{00000000-0008-0000-0000-00009C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63" name="Text Box 394744">
          <a:extLst>
            <a:ext uri="{FF2B5EF4-FFF2-40B4-BE49-F238E27FC236}">
              <a16:creationId xmlns="" xmlns:a16="http://schemas.microsoft.com/office/drawing/2014/main" id="{00000000-0008-0000-0000-00009D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64" name="Text Box 394360">
          <a:extLst>
            <a:ext uri="{FF2B5EF4-FFF2-40B4-BE49-F238E27FC236}">
              <a16:creationId xmlns="" xmlns:a16="http://schemas.microsoft.com/office/drawing/2014/main" id="{00000000-0008-0000-0000-00009E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65" name="Text Box 394744">
          <a:extLst>
            <a:ext uri="{FF2B5EF4-FFF2-40B4-BE49-F238E27FC236}">
              <a16:creationId xmlns="" xmlns:a16="http://schemas.microsoft.com/office/drawing/2014/main" id="{00000000-0008-0000-0000-00009F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66" name="Text Box 394360">
          <a:extLst>
            <a:ext uri="{FF2B5EF4-FFF2-40B4-BE49-F238E27FC236}">
              <a16:creationId xmlns="" xmlns:a16="http://schemas.microsoft.com/office/drawing/2014/main" id="{00000000-0008-0000-0000-0000A0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67" name="Text Box 394744">
          <a:extLst>
            <a:ext uri="{FF2B5EF4-FFF2-40B4-BE49-F238E27FC236}">
              <a16:creationId xmlns="" xmlns:a16="http://schemas.microsoft.com/office/drawing/2014/main" id="{00000000-0008-0000-0000-0000A1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68" name="Text Box 394360">
          <a:extLst>
            <a:ext uri="{FF2B5EF4-FFF2-40B4-BE49-F238E27FC236}">
              <a16:creationId xmlns="" xmlns:a16="http://schemas.microsoft.com/office/drawing/2014/main" id="{00000000-0008-0000-0000-0000A2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69" name="Text Box 394744">
          <a:extLst>
            <a:ext uri="{FF2B5EF4-FFF2-40B4-BE49-F238E27FC236}">
              <a16:creationId xmlns="" xmlns:a16="http://schemas.microsoft.com/office/drawing/2014/main" id="{00000000-0008-0000-0000-0000A3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70" name="Text Box 394360">
          <a:extLst>
            <a:ext uri="{FF2B5EF4-FFF2-40B4-BE49-F238E27FC236}">
              <a16:creationId xmlns="" xmlns:a16="http://schemas.microsoft.com/office/drawing/2014/main" id="{00000000-0008-0000-0000-0000A4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71" name="Text Box 394744">
          <a:extLst>
            <a:ext uri="{FF2B5EF4-FFF2-40B4-BE49-F238E27FC236}">
              <a16:creationId xmlns="" xmlns:a16="http://schemas.microsoft.com/office/drawing/2014/main" id="{00000000-0008-0000-0000-0000A5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72" name="Text Box 394360">
          <a:extLst>
            <a:ext uri="{FF2B5EF4-FFF2-40B4-BE49-F238E27FC236}">
              <a16:creationId xmlns="" xmlns:a16="http://schemas.microsoft.com/office/drawing/2014/main" id="{00000000-0008-0000-0000-0000A6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73" name="Text Box 394744">
          <a:extLst>
            <a:ext uri="{FF2B5EF4-FFF2-40B4-BE49-F238E27FC236}">
              <a16:creationId xmlns="" xmlns:a16="http://schemas.microsoft.com/office/drawing/2014/main" id="{00000000-0008-0000-0000-0000A7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74" name="Text Box 394360">
          <a:extLst>
            <a:ext uri="{FF2B5EF4-FFF2-40B4-BE49-F238E27FC236}">
              <a16:creationId xmlns="" xmlns:a16="http://schemas.microsoft.com/office/drawing/2014/main" id="{00000000-0008-0000-0000-0000A8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75" name="Text Box 394744">
          <a:extLst>
            <a:ext uri="{FF2B5EF4-FFF2-40B4-BE49-F238E27FC236}">
              <a16:creationId xmlns="" xmlns:a16="http://schemas.microsoft.com/office/drawing/2014/main" id="{00000000-0008-0000-0000-0000A9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76" name="Text Box 394360">
          <a:extLst>
            <a:ext uri="{FF2B5EF4-FFF2-40B4-BE49-F238E27FC236}">
              <a16:creationId xmlns="" xmlns:a16="http://schemas.microsoft.com/office/drawing/2014/main" id="{00000000-0008-0000-0000-0000AA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77" name="Text Box 394744">
          <a:extLst>
            <a:ext uri="{FF2B5EF4-FFF2-40B4-BE49-F238E27FC236}">
              <a16:creationId xmlns="" xmlns:a16="http://schemas.microsoft.com/office/drawing/2014/main" id="{00000000-0008-0000-0000-0000AB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78" name="Text Box 394360">
          <a:extLst>
            <a:ext uri="{FF2B5EF4-FFF2-40B4-BE49-F238E27FC236}">
              <a16:creationId xmlns="" xmlns:a16="http://schemas.microsoft.com/office/drawing/2014/main" id="{00000000-0008-0000-0000-0000AC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79" name="Text Box 394744">
          <a:extLst>
            <a:ext uri="{FF2B5EF4-FFF2-40B4-BE49-F238E27FC236}">
              <a16:creationId xmlns="" xmlns:a16="http://schemas.microsoft.com/office/drawing/2014/main" id="{00000000-0008-0000-0000-0000AD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80" name="Text Box 394360">
          <a:extLst>
            <a:ext uri="{FF2B5EF4-FFF2-40B4-BE49-F238E27FC236}">
              <a16:creationId xmlns="" xmlns:a16="http://schemas.microsoft.com/office/drawing/2014/main" id="{00000000-0008-0000-0000-0000AE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81" name="Text Box 394744">
          <a:extLst>
            <a:ext uri="{FF2B5EF4-FFF2-40B4-BE49-F238E27FC236}">
              <a16:creationId xmlns="" xmlns:a16="http://schemas.microsoft.com/office/drawing/2014/main" id="{00000000-0008-0000-0000-0000AF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82" name="Text Box 394360">
          <a:extLst>
            <a:ext uri="{FF2B5EF4-FFF2-40B4-BE49-F238E27FC236}">
              <a16:creationId xmlns="" xmlns:a16="http://schemas.microsoft.com/office/drawing/2014/main" id="{00000000-0008-0000-0000-0000B0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83" name="Text Box 394744">
          <a:extLst>
            <a:ext uri="{FF2B5EF4-FFF2-40B4-BE49-F238E27FC236}">
              <a16:creationId xmlns="" xmlns:a16="http://schemas.microsoft.com/office/drawing/2014/main" id="{00000000-0008-0000-0000-0000B1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84" name="Text Box 394360">
          <a:extLst>
            <a:ext uri="{FF2B5EF4-FFF2-40B4-BE49-F238E27FC236}">
              <a16:creationId xmlns="" xmlns:a16="http://schemas.microsoft.com/office/drawing/2014/main" id="{00000000-0008-0000-0000-0000B2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85" name="Text Box 394744">
          <a:extLst>
            <a:ext uri="{FF2B5EF4-FFF2-40B4-BE49-F238E27FC236}">
              <a16:creationId xmlns="" xmlns:a16="http://schemas.microsoft.com/office/drawing/2014/main" id="{00000000-0008-0000-0000-0000B3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86" name="Text Box 394360">
          <a:extLst>
            <a:ext uri="{FF2B5EF4-FFF2-40B4-BE49-F238E27FC236}">
              <a16:creationId xmlns="" xmlns:a16="http://schemas.microsoft.com/office/drawing/2014/main" id="{00000000-0008-0000-0000-0000B4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87" name="Text Box 394744">
          <a:extLst>
            <a:ext uri="{FF2B5EF4-FFF2-40B4-BE49-F238E27FC236}">
              <a16:creationId xmlns="" xmlns:a16="http://schemas.microsoft.com/office/drawing/2014/main" id="{00000000-0008-0000-0000-0000B5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88" name="Text Box 394360">
          <a:extLst>
            <a:ext uri="{FF2B5EF4-FFF2-40B4-BE49-F238E27FC236}">
              <a16:creationId xmlns="" xmlns:a16="http://schemas.microsoft.com/office/drawing/2014/main" id="{00000000-0008-0000-0000-0000B6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89" name="Text Box 394744">
          <a:extLst>
            <a:ext uri="{FF2B5EF4-FFF2-40B4-BE49-F238E27FC236}">
              <a16:creationId xmlns="" xmlns:a16="http://schemas.microsoft.com/office/drawing/2014/main" id="{00000000-0008-0000-0000-0000B7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90" name="Text Box 394360">
          <a:extLst>
            <a:ext uri="{FF2B5EF4-FFF2-40B4-BE49-F238E27FC236}">
              <a16:creationId xmlns="" xmlns:a16="http://schemas.microsoft.com/office/drawing/2014/main" id="{00000000-0008-0000-0000-0000B8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91" name="Text Box 394744">
          <a:extLst>
            <a:ext uri="{FF2B5EF4-FFF2-40B4-BE49-F238E27FC236}">
              <a16:creationId xmlns="" xmlns:a16="http://schemas.microsoft.com/office/drawing/2014/main" id="{00000000-0008-0000-0000-0000B9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92" name="Text Box 394360">
          <a:extLst>
            <a:ext uri="{FF2B5EF4-FFF2-40B4-BE49-F238E27FC236}">
              <a16:creationId xmlns="" xmlns:a16="http://schemas.microsoft.com/office/drawing/2014/main" id="{00000000-0008-0000-0000-0000BA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93" name="Text Box 394744">
          <a:extLst>
            <a:ext uri="{FF2B5EF4-FFF2-40B4-BE49-F238E27FC236}">
              <a16:creationId xmlns="" xmlns:a16="http://schemas.microsoft.com/office/drawing/2014/main" id="{00000000-0008-0000-0000-0000BB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94" name="Text Box 394360">
          <a:extLst>
            <a:ext uri="{FF2B5EF4-FFF2-40B4-BE49-F238E27FC236}">
              <a16:creationId xmlns="" xmlns:a16="http://schemas.microsoft.com/office/drawing/2014/main" id="{00000000-0008-0000-0000-0000BC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895" name="Text Box 394744">
          <a:extLst>
            <a:ext uri="{FF2B5EF4-FFF2-40B4-BE49-F238E27FC236}">
              <a16:creationId xmlns="" xmlns:a16="http://schemas.microsoft.com/office/drawing/2014/main" id="{00000000-0008-0000-0000-0000BD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96" name="Text Box 394360">
          <a:extLst>
            <a:ext uri="{FF2B5EF4-FFF2-40B4-BE49-F238E27FC236}">
              <a16:creationId xmlns="" xmlns:a16="http://schemas.microsoft.com/office/drawing/2014/main" id="{00000000-0008-0000-0000-0000BE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97" name="Text Box 394744">
          <a:extLst>
            <a:ext uri="{FF2B5EF4-FFF2-40B4-BE49-F238E27FC236}">
              <a16:creationId xmlns="" xmlns:a16="http://schemas.microsoft.com/office/drawing/2014/main" id="{00000000-0008-0000-0000-0000BF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98" name="Text Box 394360">
          <a:extLst>
            <a:ext uri="{FF2B5EF4-FFF2-40B4-BE49-F238E27FC236}">
              <a16:creationId xmlns="" xmlns:a16="http://schemas.microsoft.com/office/drawing/2014/main" id="{00000000-0008-0000-0000-0000C0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899" name="Text Box 394744">
          <a:extLst>
            <a:ext uri="{FF2B5EF4-FFF2-40B4-BE49-F238E27FC236}">
              <a16:creationId xmlns="" xmlns:a16="http://schemas.microsoft.com/office/drawing/2014/main" id="{00000000-0008-0000-0000-0000C1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00" name="Text Box 394360">
          <a:extLst>
            <a:ext uri="{FF2B5EF4-FFF2-40B4-BE49-F238E27FC236}">
              <a16:creationId xmlns="" xmlns:a16="http://schemas.microsoft.com/office/drawing/2014/main" id="{00000000-0008-0000-0000-0000C2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01" name="Text Box 394744">
          <a:extLst>
            <a:ext uri="{FF2B5EF4-FFF2-40B4-BE49-F238E27FC236}">
              <a16:creationId xmlns="" xmlns:a16="http://schemas.microsoft.com/office/drawing/2014/main" id="{00000000-0008-0000-0000-0000C3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02" name="Text Box 394360">
          <a:extLst>
            <a:ext uri="{FF2B5EF4-FFF2-40B4-BE49-F238E27FC236}">
              <a16:creationId xmlns="" xmlns:a16="http://schemas.microsoft.com/office/drawing/2014/main" id="{00000000-0008-0000-0000-0000C4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03" name="Text Box 394744">
          <a:extLst>
            <a:ext uri="{FF2B5EF4-FFF2-40B4-BE49-F238E27FC236}">
              <a16:creationId xmlns="" xmlns:a16="http://schemas.microsoft.com/office/drawing/2014/main" id="{00000000-0008-0000-0000-0000C5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04" name="Text Box 394360">
          <a:extLst>
            <a:ext uri="{FF2B5EF4-FFF2-40B4-BE49-F238E27FC236}">
              <a16:creationId xmlns="" xmlns:a16="http://schemas.microsoft.com/office/drawing/2014/main" id="{00000000-0008-0000-0000-0000C6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05" name="Text Box 394744">
          <a:extLst>
            <a:ext uri="{FF2B5EF4-FFF2-40B4-BE49-F238E27FC236}">
              <a16:creationId xmlns="" xmlns:a16="http://schemas.microsoft.com/office/drawing/2014/main" id="{00000000-0008-0000-0000-0000C7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06" name="Text Box 394360">
          <a:extLst>
            <a:ext uri="{FF2B5EF4-FFF2-40B4-BE49-F238E27FC236}">
              <a16:creationId xmlns="" xmlns:a16="http://schemas.microsoft.com/office/drawing/2014/main" id="{00000000-0008-0000-0000-0000C8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07" name="Text Box 394744">
          <a:extLst>
            <a:ext uri="{FF2B5EF4-FFF2-40B4-BE49-F238E27FC236}">
              <a16:creationId xmlns="" xmlns:a16="http://schemas.microsoft.com/office/drawing/2014/main" id="{00000000-0008-0000-0000-0000C9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08" name="Text Box 394360">
          <a:extLst>
            <a:ext uri="{FF2B5EF4-FFF2-40B4-BE49-F238E27FC236}">
              <a16:creationId xmlns="" xmlns:a16="http://schemas.microsoft.com/office/drawing/2014/main" id="{00000000-0008-0000-0000-0000CA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09" name="Text Box 394744">
          <a:extLst>
            <a:ext uri="{FF2B5EF4-FFF2-40B4-BE49-F238E27FC236}">
              <a16:creationId xmlns="" xmlns:a16="http://schemas.microsoft.com/office/drawing/2014/main" id="{00000000-0008-0000-0000-0000CB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10" name="Text Box 394360">
          <a:extLst>
            <a:ext uri="{FF2B5EF4-FFF2-40B4-BE49-F238E27FC236}">
              <a16:creationId xmlns="" xmlns:a16="http://schemas.microsoft.com/office/drawing/2014/main" id="{00000000-0008-0000-0000-0000CC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11" name="Text Box 394744">
          <a:extLst>
            <a:ext uri="{FF2B5EF4-FFF2-40B4-BE49-F238E27FC236}">
              <a16:creationId xmlns="" xmlns:a16="http://schemas.microsoft.com/office/drawing/2014/main" id="{00000000-0008-0000-0000-0000CD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12" name="Text Box 394360">
          <a:extLst>
            <a:ext uri="{FF2B5EF4-FFF2-40B4-BE49-F238E27FC236}">
              <a16:creationId xmlns="" xmlns:a16="http://schemas.microsoft.com/office/drawing/2014/main" id="{00000000-0008-0000-0000-0000CE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13" name="Text Box 394744">
          <a:extLst>
            <a:ext uri="{FF2B5EF4-FFF2-40B4-BE49-F238E27FC236}">
              <a16:creationId xmlns="" xmlns:a16="http://schemas.microsoft.com/office/drawing/2014/main" id="{00000000-0008-0000-0000-0000CF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14" name="Text Box 394360">
          <a:extLst>
            <a:ext uri="{FF2B5EF4-FFF2-40B4-BE49-F238E27FC236}">
              <a16:creationId xmlns="" xmlns:a16="http://schemas.microsoft.com/office/drawing/2014/main" id="{00000000-0008-0000-0000-0000D0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15" name="Text Box 394744">
          <a:extLst>
            <a:ext uri="{FF2B5EF4-FFF2-40B4-BE49-F238E27FC236}">
              <a16:creationId xmlns="" xmlns:a16="http://schemas.microsoft.com/office/drawing/2014/main" id="{00000000-0008-0000-0000-0000D1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16" name="Text Box 394360">
          <a:extLst>
            <a:ext uri="{FF2B5EF4-FFF2-40B4-BE49-F238E27FC236}">
              <a16:creationId xmlns="" xmlns:a16="http://schemas.microsoft.com/office/drawing/2014/main" id="{00000000-0008-0000-0000-0000D2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17" name="Text Box 394744">
          <a:extLst>
            <a:ext uri="{FF2B5EF4-FFF2-40B4-BE49-F238E27FC236}">
              <a16:creationId xmlns="" xmlns:a16="http://schemas.microsoft.com/office/drawing/2014/main" id="{00000000-0008-0000-0000-0000D3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18" name="Text Box 394360">
          <a:extLst>
            <a:ext uri="{FF2B5EF4-FFF2-40B4-BE49-F238E27FC236}">
              <a16:creationId xmlns="" xmlns:a16="http://schemas.microsoft.com/office/drawing/2014/main" id="{00000000-0008-0000-0000-0000D4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19" name="Text Box 394744">
          <a:extLst>
            <a:ext uri="{FF2B5EF4-FFF2-40B4-BE49-F238E27FC236}">
              <a16:creationId xmlns="" xmlns:a16="http://schemas.microsoft.com/office/drawing/2014/main" id="{00000000-0008-0000-0000-0000D5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20" name="Text Box 394360">
          <a:extLst>
            <a:ext uri="{FF2B5EF4-FFF2-40B4-BE49-F238E27FC236}">
              <a16:creationId xmlns="" xmlns:a16="http://schemas.microsoft.com/office/drawing/2014/main" id="{00000000-0008-0000-0000-0000D6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21" name="Text Box 394744">
          <a:extLst>
            <a:ext uri="{FF2B5EF4-FFF2-40B4-BE49-F238E27FC236}">
              <a16:creationId xmlns="" xmlns:a16="http://schemas.microsoft.com/office/drawing/2014/main" id="{00000000-0008-0000-0000-0000D7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22" name="Text Box 394360">
          <a:extLst>
            <a:ext uri="{FF2B5EF4-FFF2-40B4-BE49-F238E27FC236}">
              <a16:creationId xmlns="" xmlns:a16="http://schemas.microsoft.com/office/drawing/2014/main" id="{00000000-0008-0000-0000-0000D8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23" name="Text Box 394744">
          <a:extLst>
            <a:ext uri="{FF2B5EF4-FFF2-40B4-BE49-F238E27FC236}">
              <a16:creationId xmlns="" xmlns:a16="http://schemas.microsoft.com/office/drawing/2014/main" id="{00000000-0008-0000-0000-0000D9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24" name="Text Box 394360">
          <a:extLst>
            <a:ext uri="{FF2B5EF4-FFF2-40B4-BE49-F238E27FC236}">
              <a16:creationId xmlns="" xmlns:a16="http://schemas.microsoft.com/office/drawing/2014/main" id="{00000000-0008-0000-0000-0000DA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25" name="Text Box 394744">
          <a:extLst>
            <a:ext uri="{FF2B5EF4-FFF2-40B4-BE49-F238E27FC236}">
              <a16:creationId xmlns="" xmlns:a16="http://schemas.microsoft.com/office/drawing/2014/main" id="{00000000-0008-0000-0000-0000DB07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26" name="Text Box 394360">
          <a:extLst>
            <a:ext uri="{FF2B5EF4-FFF2-40B4-BE49-F238E27FC236}">
              <a16:creationId xmlns="" xmlns:a16="http://schemas.microsoft.com/office/drawing/2014/main" id="{00000000-0008-0000-0000-0000DC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27" name="Text Box 394744">
          <a:extLst>
            <a:ext uri="{FF2B5EF4-FFF2-40B4-BE49-F238E27FC236}">
              <a16:creationId xmlns="" xmlns:a16="http://schemas.microsoft.com/office/drawing/2014/main" id="{00000000-0008-0000-0000-0000DD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28" name="Text Box 394360">
          <a:extLst>
            <a:ext uri="{FF2B5EF4-FFF2-40B4-BE49-F238E27FC236}">
              <a16:creationId xmlns="" xmlns:a16="http://schemas.microsoft.com/office/drawing/2014/main" id="{00000000-0008-0000-0000-0000DE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29" name="Text Box 394744">
          <a:extLst>
            <a:ext uri="{FF2B5EF4-FFF2-40B4-BE49-F238E27FC236}">
              <a16:creationId xmlns="" xmlns:a16="http://schemas.microsoft.com/office/drawing/2014/main" id="{00000000-0008-0000-0000-0000DF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30" name="Text Box 394360">
          <a:extLst>
            <a:ext uri="{FF2B5EF4-FFF2-40B4-BE49-F238E27FC236}">
              <a16:creationId xmlns="" xmlns:a16="http://schemas.microsoft.com/office/drawing/2014/main" id="{00000000-0008-0000-0000-0000E0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31" name="Text Box 394744">
          <a:extLst>
            <a:ext uri="{FF2B5EF4-FFF2-40B4-BE49-F238E27FC236}">
              <a16:creationId xmlns="" xmlns:a16="http://schemas.microsoft.com/office/drawing/2014/main" id="{00000000-0008-0000-0000-0000E107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32" name="Text Box 394744">
          <a:extLst>
            <a:ext uri="{FF2B5EF4-FFF2-40B4-BE49-F238E27FC236}">
              <a16:creationId xmlns="" xmlns:a16="http://schemas.microsoft.com/office/drawing/2014/main" id="{00000000-0008-0000-0000-00004808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33" name="Text Box 394360">
          <a:extLst>
            <a:ext uri="{FF2B5EF4-FFF2-40B4-BE49-F238E27FC236}">
              <a16:creationId xmlns="" xmlns:a16="http://schemas.microsoft.com/office/drawing/2014/main" id="{00000000-0008-0000-0000-00004908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34" name="Text Box 394744">
          <a:extLst>
            <a:ext uri="{FF2B5EF4-FFF2-40B4-BE49-F238E27FC236}">
              <a16:creationId xmlns="" xmlns:a16="http://schemas.microsoft.com/office/drawing/2014/main" id="{00000000-0008-0000-0000-00004A08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35" name="Text Box 394360">
          <a:extLst>
            <a:ext uri="{FF2B5EF4-FFF2-40B4-BE49-F238E27FC236}">
              <a16:creationId xmlns="" xmlns:a16="http://schemas.microsoft.com/office/drawing/2014/main" id="{00000000-0008-0000-0000-00004B08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36" name="Text Box 394744">
          <a:extLst>
            <a:ext uri="{FF2B5EF4-FFF2-40B4-BE49-F238E27FC236}">
              <a16:creationId xmlns="" xmlns:a16="http://schemas.microsoft.com/office/drawing/2014/main" id="{00000000-0008-0000-0000-00004C08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37" name="Text Box 394360">
          <a:extLst>
            <a:ext uri="{FF2B5EF4-FFF2-40B4-BE49-F238E27FC236}">
              <a16:creationId xmlns="" xmlns:a16="http://schemas.microsoft.com/office/drawing/2014/main" id="{00000000-0008-0000-0000-00004D08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38" name="Text Box 394744">
          <a:extLst>
            <a:ext uri="{FF2B5EF4-FFF2-40B4-BE49-F238E27FC236}">
              <a16:creationId xmlns="" xmlns:a16="http://schemas.microsoft.com/office/drawing/2014/main" id="{00000000-0008-0000-0000-00004E08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39" name="Text Box 394360">
          <a:extLst>
            <a:ext uri="{FF2B5EF4-FFF2-40B4-BE49-F238E27FC236}">
              <a16:creationId xmlns="" xmlns:a16="http://schemas.microsoft.com/office/drawing/2014/main" id="{00000000-0008-0000-0000-00004F08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40" name="Text Box 394744">
          <a:extLst>
            <a:ext uri="{FF2B5EF4-FFF2-40B4-BE49-F238E27FC236}">
              <a16:creationId xmlns="" xmlns:a16="http://schemas.microsoft.com/office/drawing/2014/main" id="{00000000-0008-0000-0000-00005008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41" name="Text Box 394360">
          <a:extLst>
            <a:ext uri="{FF2B5EF4-FFF2-40B4-BE49-F238E27FC236}">
              <a16:creationId xmlns="" xmlns:a16="http://schemas.microsoft.com/office/drawing/2014/main" id="{00000000-0008-0000-0000-00005108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42" name="Text Box 394744">
          <a:extLst>
            <a:ext uri="{FF2B5EF4-FFF2-40B4-BE49-F238E27FC236}">
              <a16:creationId xmlns="" xmlns:a16="http://schemas.microsoft.com/office/drawing/2014/main" id="{00000000-0008-0000-0000-00005208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43" name="Text Box 394360">
          <a:extLst>
            <a:ext uri="{FF2B5EF4-FFF2-40B4-BE49-F238E27FC236}">
              <a16:creationId xmlns="" xmlns:a16="http://schemas.microsoft.com/office/drawing/2014/main" id="{00000000-0008-0000-0000-00005308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44" name="Text Box 394744">
          <a:extLst>
            <a:ext uri="{FF2B5EF4-FFF2-40B4-BE49-F238E27FC236}">
              <a16:creationId xmlns="" xmlns:a16="http://schemas.microsoft.com/office/drawing/2014/main" id="{00000000-0008-0000-0000-00005408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45" name="Text Box 394360">
          <a:extLst>
            <a:ext uri="{FF2B5EF4-FFF2-40B4-BE49-F238E27FC236}">
              <a16:creationId xmlns="" xmlns:a16="http://schemas.microsoft.com/office/drawing/2014/main" id="{00000000-0008-0000-0000-00005508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46" name="Text Box 394744">
          <a:extLst>
            <a:ext uri="{FF2B5EF4-FFF2-40B4-BE49-F238E27FC236}">
              <a16:creationId xmlns="" xmlns:a16="http://schemas.microsoft.com/office/drawing/2014/main" id="{00000000-0008-0000-0000-00005608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47" name="Text Box 394360">
          <a:extLst>
            <a:ext uri="{FF2B5EF4-FFF2-40B4-BE49-F238E27FC236}">
              <a16:creationId xmlns="" xmlns:a16="http://schemas.microsoft.com/office/drawing/2014/main" id="{00000000-0008-0000-0000-00005708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6948" name="Text Box 394744">
          <a:extLst>
            <a:ext uri="{FF2B5EF4-FFF2-40B4-BE49-F238E27FC236}">
              <a16:creationId xmlns="" xmlns:a16="http://schemas.microsoft.com/office/drawing/2014/main" id="{00000000-0008-0000-0000-000058080000}"/>
            </a:ext>
          </a:extLst>
        </xdr:cNvPr>
        <xdr:cNvSpPr txBox="1">
          <a:spLocks noChangeArrowheads="1"/>
        </xdr:cNvSpPr>
      </xdr:nvSpPr>
      <xdr:spPr bwMode="auto">
        <a:xfrm>
          <a:off x="922020" y="439369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49" name="Text Box 394360">
          <a:extLst>
            <a:ext uri="{FF2B5EF4-FFF2-40B4-BE49-F238E27FC236}">
              <a16:creationId xmlns="" xmlns:a16="http://schemas.microsoft.com/office/drawing/2014/main" id="{00000000-0008-0000-0000-00005908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50" name="Text Box 394744">
          <a:extLst>
            <a:ext uri="{FF2B5EF4-FFF2-40B4-BE49-F238E27FC236}">
              <a16:creationId xmlns="" xmlns:a16="http://schemas.microsoft.com/office/drawing/2014/main" id="{00000000-0008-0000-0000-00005A08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51" name="Text Box 394360">
          <a:extLst>
            <a:ext uri="{FF2B5EF4-FFF2-40B4-BE49-F238E27FC236}">
              <a16:creationId xmlns="" xmlns:a16="http://schemas.microsoft.com/office/drawing/2014/main" id="{00000000-0008-0000-0000-00005B08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52" name="Text Box 394744">
          <a:extLst>
            <a:ext uri="{FF2B5EF4-FFF2-40B4-BE49-F238E27FC236}">
              <a16:creationId xmlns="" xmlns:a16="http://schemas.microsoft.com/office/drawing/2014/main" id="{00000000-0008-0000-0000-00005C08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53" name="Text Box 394360">
          <a:extLst>
            <a:ext uri="{FF2B5EF4-FFF2-40B4-BE49-F238E27FC236}">
              <a16:creationId xmlns="" xmlns:a16="http://schemas.microsoft.com/office/drawing/2014/main" id="{00000000-0008-0000-0000-00005D08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6954" name="Text Box 394744">
          <a:extLst>
            <a:ext uri="{FF2B5EF4-FFF2-40B4-BE49-F238E27FC236}">
              <a16:creationId xmlns="" xmlns:a16="http://schemas.microsoft.com/office/drawing/2014/main" id="{00000000-0008-0000-0000-00005E080000}"/>
            </a:ext>
          </a:extLst>
        </xdr:cNvPr>
        <xdr:cNvSpPr txBox="1">
          <a:spLocks noChangeArrowheads="1"/>
        </xdr:cNvSpPr>
      </xdr:nvSpPr>
      <xdr:spPr bwMode="auto">
        <a:xfrm>
          <a:off x="922020" y="439369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55"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56"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57"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58"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59"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60"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61"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62"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63"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64"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65"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66"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67"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68"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69"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70"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71"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72"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73"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74"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75"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76"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77"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78"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6979"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6980"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6981"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6982"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6983"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6984"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85"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86"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87"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88"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89"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90"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91"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92"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93"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94"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95"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6996"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97"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98"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6999"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00"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01"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02"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03"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04"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05"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06"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07"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08"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09"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10"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11"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12"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13"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14"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15"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16"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17"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18"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19"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20"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21"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22"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23"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24"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25"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26"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27"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28"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29"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30"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31"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32"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33"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34"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35"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36"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37"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38"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39"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40"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41"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42"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43"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44"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45"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46"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47"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48"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49"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50"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51"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52"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53"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54"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55"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56"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57"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58"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59"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60"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61"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62"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63"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64"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65"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66"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67"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68"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69"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70"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71"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72"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73"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74"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75"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76"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77"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78"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79"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80"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081"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082"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083"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084"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085"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086"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87"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88"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89"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90"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91"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92"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93"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94"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95"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96"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97"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098"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099"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00"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01"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02"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03"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04"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05"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06"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07"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08"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09"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10"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11"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12"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13"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14"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15"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16"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17"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18"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19"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20"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21"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22"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23"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24"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25"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26"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27"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28"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29"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30"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31"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32"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33"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34"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35"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36"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37"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38"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39"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40"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41"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42"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43"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44"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45"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46"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47"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48"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49"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50"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51"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52"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53"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54"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55"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56"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57"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58"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59"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60"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61"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62"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63"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64"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65"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66"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67"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68"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69"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70"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71"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72"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73"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74"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75"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76"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77"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78"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79"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80"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81"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82"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183"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184"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185"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186"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187"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188"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89"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90"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91"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92"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93"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194"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95"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96"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97"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98"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199"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00"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01"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02"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03"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04"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05"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06"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07"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08"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09"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10"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11"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12"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13"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14"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15"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16"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17"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18"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19"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20"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21"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22"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23"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24"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25"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26"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27"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28"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29"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30"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31"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32"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33"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34"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35"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36"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37"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38"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39"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40"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41"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42"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43"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44"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45"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46"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47"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48"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49"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50"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51"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52"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53"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54"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55"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56"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57"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58"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59"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60"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61"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62"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63"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64"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65"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66"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67"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68"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69"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70"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71"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72"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73"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74"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75"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76"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77"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78"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79"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80"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81"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82"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83"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84"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285"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286"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287"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288"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289"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290"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22020" y="439388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91"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92"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93"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94"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95"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296"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97"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98"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299"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00"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01"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02"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03"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04"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05"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06"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07"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08"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09"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10"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11"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12"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13"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14"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15"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16"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17"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18"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19"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20"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21"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22"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23"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24"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25"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26"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27"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28"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29"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30"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31"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32"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33"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34"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35"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36"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37"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38"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39"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40"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41"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42"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43"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44"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45"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46"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47"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48"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49"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50"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51"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52"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53"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54"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55"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56"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22020" y="439388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57"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58"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59"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60"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61"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62"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22020" y="439388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363" name="Text Box 394360">
          <a:extLst>
            <a:ext uri="{FF2B5EF4-FFF2-40B4-BE49-F238E27FC236}">
              <a16:creationId xmlns="" xmlns:a16="http://schemas.microsoft.com/office/drawing/2014/main" id="{00000000-0008-0000-0000-0000A8090000}"/>
            </a:ext>
          </a:extLst>
        </xdr:cNvPr>
        <xdr:cNvSpPr txBox="1">
          <a:spLocks noChangeArrowheads="1"/>
        </xdr:cNvSpPr>
      </xdr:nvSpPr>
      <xdr:spPr bwMode="auto">
        <a:xfrm>
          <a:off x="2667000" y="51530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364" name="Text Box 394744">
          <a:extLst>
            <a:ext uri="{FF2B5EF4-FFF2-40B4-BE49-F238E27FC236}">
              <a16:creationId xmlns="" xmlns:a16="http://schemas.microsoft.com/office/drawing/2014/main" id="{00000000-0008-0000-0000-0000A9090000}"/>
            </a:ext>
          </a:extLst>
        </xdr:cNvPr>
        <xdr:cNvSpPr txBox="1">
          <a:spLocks noChangeArrowheads="1"/>
        </xdr:cNvSpPr>
      </xdr:nvSpPr>
      <xdr:spPr bwMode="auto">
        <a:xfrm>
          <a:off x="2667000" y="51530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365" name="Text Box 394360">
          <a:extLst>
            <a:ext uri="{FF2B5EF4-FFF2-40B4-BE49-F238E27FC236}">
              <a16:creationId xmlns="" xmlns:a16="http://schemas.microsoft.com/office/drawing/2014/main" id="{00000000-0008-0000-0000-0000AA090000}"/>
            </a:ext>
          </a:extLst>
        </xdr:cNvPr>
        <xdr:cNvSpPr txBox="1">
          <a:spLocks noChangeArrowheads="1"/>
        </xdr:cNvSpPr>
      </xdr:nvSpPr>
      <xdr:spPr bwMode="auto">
        <a:xfrm>
          <a:off x="2667000" y="51530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366" name="Text Box 394744">
          <a:extLst>
            <a:ext uri="{FF2B5EF4-FFF2-40B4-BE49-F238E27FC236}">
              <a16:creationId xmlns="" xmlns:a16="http://schemas.microsoft.com/office/drawing/2014/main" id="{00000000-0008-0000-0000-0000AB090000}"/>
            </a:ext>
          </a:extLst>
        </xdr:cNvPr>
        <xdr:cNvSpPr txBox="1">
          <a:spLocks noChangeArrowheads="1"/>
        </xdr:cNvSpPr>
      </xdr:nvSpPr>
      <xdr:spPr bwMode="auto">
        <a:xfrm>
          <a:off x="2667000" y="51530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367" name="Text Box 394360">
          <a:extLst>
            <a:ext uri="{FF2B5EF4-FFF2-40B4-BE49-F238E27FC236}">
              <a16:creationId xmlns="" xmlns:a16="http://schemas.microsoft.com/office/drawing/2014/main" id="{00000000-0008-0000-0000-0000AC090000}"/>
            </a:ext>
          </a:extLst>
        </xdr:cNvPr>
        <xdr:cNvSpPr txBox="1">
          <a:spLocks noChangeArrowheads="1"/>
        </xdr:cNvSpPr>
      </xdr:nvSpPr>
      <xdr:spPr bwMode="auto">
        <a:xfrm>
          <a:off x="2667000" y="51530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368" name="Text Box 394744">
          <a:extLst>
            <a:ext uri="{FF2B5EF4-FFF2-40B4-BE49-F238E27FC236}">
              <a16:creationId xmlns="" xmlns:a16="http://schemas.microsoft.com/office/drawing/2014/main" id="{00000000-0008-0000-0000-0000AD090000}"/>
            </a:ext>
          </a:extLst>
        </xdr:cNvPr>
        <xdr:cNvSpPr txBox="1">
          <a:spLocks noChangeArrowheads="1"/>
        </xdr:cNvSpPr>
      </xdr:nvSpPr>
      <xdr:spPr bwMode="auto">
        <a:xfrm>
          <a:off x="2667000" y="51530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69" name="Text Box 394360">
          <a:extLst>
            <a:ext uri="{FF2B5EF4-FFF2-40B4-BE49-F238E27FC236}">
              <a16:creationId xmlns="" xmlns:a16="http://schemas.microsoft.com/office/drawing/2014/main" id="{00000000-0008-0000-0000-0000AE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70" name="Text Box 394744">
          <a:extLst>
            <a:ext uri="{FF2B5EF4-FFF2-40B4-BE49-F238E27FC236}">
              <a16:creationId xmlns="" xmlns:a16="http://schemas.microsoft.com/office/drawing/2014/main" id="{00000000-0008-0000-0000-0000AF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71" name="Text Box 394360">
          <a:extLst>
            <a:ext uri="{FF2B5EF4-FFF2-40B4-BE49-F238E27FC236}">
              <a16:creationId xmlns="" xmlns:a16="http://schemas.microsoft.com/office/drawing/2014/main" id="{00000000-0008-0000-0000-0000B0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72" name="Text Box 394744">
          <a:extLst>
            <a:ext uri="{FF2B5EF4-FFF2-40B4-BE49-F238E27FC236}">
              <a16:creationId xmlns="" xmlns:a16="http://schemas.microsoft.com/office/drawing/2014/main" id="{00000000-0008-0000-0000-0000B1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73" name="Text Box 394360">
          <a:extLst>
            <a:ext uri="{FF2B5EF4-FFF2-40B4-BE49-F238E27FC236}">
              <a16:creationId xmlns="" xmlns:a16="http://schemas.microsoft.com/office/drawing/2014/main" id="{00000000-0008-0000-0000-0000B2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74" name="Text Box 394744">
          <a:extLst>
            <a:ext uri="{FF2B5EF4-FFF2-40B4-BE49-F238E27FC236}">
              <a16:creationId xmlns="" xmlns:a16="http://schemas.microsoft.com/office/drawing/2014/main" id="{00000000-0008-0000-0000-0000B3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75" name="Text Box 394360">
          <a:extLst>
            <a:ext uri="{FF2B5EF4-FFF2-40B4-BE49-F238E27FC236}">
              <a16:creationId xmlns="" xmlns:a16="http://schemas.microsoft.com/office/drawing/2014/main" id="{00000000-0008-0000-0000-0000B4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76" name="Text Box 394744">
          <a:extLst>
            <a:ext uri="{FF2B5EF4-FFF2-40B4-BE49-F238E27FC236}">
              <a16:creationId xmlns="" xmlns:a16="http://schemas.microsoft.com/office/drawing/2014/main" id="{00000000-0008-0000-0000-0000B5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77" name="Text Box 394360">
          <a:extLst>
            <a:ext uri="{FF2B5EF4-FFF2-40B4-BE49-F238E27FC236}">
              <a16:creationId xmlns="" xmlns:a16="http://schemas.microsoft.com/office/drawing/2014/main" id="{00000000-0008-0000-0000-0000B6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78" name="Text Box 394744">
          <a:extLst>
            <a:ext uri="{FF2B5EF4-FFF2-40B4-BE49-F238E27FC236}">
              <a16:creationId xmlns="" xmlns:a16="http://schemas.microsoft.com/office/drawing/2014/main" id="{00000000-0008-0000-0000-0000B7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79" name="Text Box 394360">
          <a:extLst>
            <a:ext uri="{FF2B5EF4-FFF2-40B4-BE49-F238E27FC236}">
              <a16:creationId xmlns="" xmlns:a16="http://schemas.microsoft.com/office/drawing/2014/main" id="{00000000-0008-0000-0000-0000B8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80" name="Text Box 394744">
          <a:extLst>
            <a:ext uri="{FF2B5EF4-FFF2-40B4-BE49-F238E27FC236}">
              <a16:creationId xmlns="" xmlns:a16="http://schemas.microsoft.com/office/drawing/2014/main" id="{00000000-0008-0000-0000-0000B9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81" name="Text Box 394360">
          <a:extLst>
            <a:ext uri="{FF2B5EF4-FFF2-40B4-BE49-F238E27FC236}">
              <a16:creationId xmlns="" xmlns:a16="http://schemas.microsoft.com/office/drawing/2014/main" id="{00000000-0008-0000-0000-0000BA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82" name="Text Box 394744">
          <a:extLst>
            <a:ext uri="{FF2B5EF4-FFF2-40B4-BE49-F238E27FC236}">
              <a16:creationId xmlns="" xmlns:a16="http://schemas.microsoft.com/office/drawing/2014/main" id="{00000000-0008-0000-0000-0000BB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83" name="Text Box 394360">
          <a:extLst>
            <a:ext uri="{FF2B5EF4-FFF2-40B4-BE49-F238E27FC236}">
              <a16:creationId xmlns="" xmlns:a16="http://schemas.microsoft.com/office/drawing/2014/main" id="{00000000-0008-0000-0000-0000BC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84" name="Text Box 394744">
          <a:extLst>
            <a:ext uri="{FF2B5EF4-FFF2-40B4-BE49-F238E27FC236}">
              <a16:creationId xmlns="" xmlns:a16="http://schemas.microsoft.com/office/drawing/2014/main" id="{00000000-0008-0000-0000-0000BD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85" name="Text Box 394360">
          <a:extLst>
            <a:ext uri="{FF2B5EF4-FFF2-40B4-BE49-F238E27FC236}">
              <a16:creationId xmlns="" xmlns:a16="http://schemas.microsoft.com/office/drawing/2014/main" id="{00000000-0008-0000-0000-0000BE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86" name="Text Box 394744">
          <a:extLst>
            <a:ext uri="{FF2B5EF4-FFF2-40B4-BE49-F238E27FC236}">
              <a16:creationId xmlns="" xmlns:a16="http://schemas.microsoft.com/office/drawing/2014/main" id="{00000000-0008-0000-0000-0000BF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87" name="Text Box 394360">
          <a:extLst>
            <a:ext uri="{FF2B5EF4-FFF2-40B4-BE49-F238E27FC236}">
              <a16:creationId xmlns="" xmlns:a16="http://schemas.microsoft.com/office/drawing/2014/main" id="{00000000-0008-0000-0000-0000C0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88" name="Text Box 394744">
          <a:extLst>
            <a:ext uri="{FF2B5EF4-FFF2-40B4-BE49-F238E27FC236}">
              <a16:creationId xmlns="" xmlns:a16="http://schemas.microsoft.com/office/drawing/2014/main" id="{00000000-0008-0000-0000-0000C1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89" name="Text Box 394360">
          <a:extLst>
            <a:ext uri="{FF2B5EF4-FFF2-40B4-BE49-F238E27FC236}">
              <a16:creationId xmlns="" xmlns:a16="http://schemas.microsoft.com/office/drawing/2014/main" id="{00000000-0008-0000-0000-0000C2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90" name="Text Box 394744">
          <a:extLst>
            <a:ext uri="{FF2B5EF4-FFF2-40B4-BE49-F238E27FC236}">
              <a16:creationId xmlns="" xmlns:a16="http://schemas.microsoft.com/office/drawing/2014/main" id="{00000000-0008-0000-0000-0000C3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91" name="Text Box 394360">
          <a:extLst>
            <a:ext uri="{FF2B5EF4-FFF2-40B4-BE49-F238E27FC236}">
              <a16:creationId xmlns="" xmlns:a16="http://schemas.microsoft.com/office/drawing/2014/main" id="{00000000-0008-0000-0000-0000C4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92" name="Text Box 394744">
          <a:extLst>
            <a:ext uri="{FF2B5EF4-FFF2-40B4-BE49-F238E27FC236}">
              <a16:creationId xmlns="" xmlns:a16="http://schemas.microsoft.com/office/drawing/2014/main" id="{00000000-0008-0000-0000-0000C5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93" name="Text Box 394360">
          <a:extLst>
            <a:ext uri="{FF2B5EF4-FFF2-40B4-BE49-F238E27FC236}">
              <a16:creationId xmlns="" xmlns:a16="http://schemas.microsoft.com/office/drawing/2014/main" id="{00000000-0008-0000-0000-0000C6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94" name="Text Box 394744">
          <a:extLst>
            <a:ext uri="{FF2B5EF4-FFF2-40B4-BE49-F238E27FC236}">
              <a16:creationId xmlns="" xmlns:a16="http://schemas.microsoft.com/office/drawing/2014/main" id="{00000000-0008-0000-0000-0000C7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95" name="Text Box 394360">
          <a:extLst>
            <a:ext uri="{FF2B5EF4-FFF2-40B4-BE49-F238E27FC236}">
              <a16:creationId xmlns="" xmlns:a16="http://schemas.microsoft.com/office/drawing/2014/main" id="{00000000-0008-0000-0000-0000C8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96" name="Text Box 394744">
          <a:extLst>
            <a:ext uri="{FF2B5EF4-FFF2-40B4-BE49-F238E27FC236}">
              <a16:creationId xmlns="" xmlns:a16="http://schemas.microsoft.com/office/drawing/2014/main" id="{00000000-0008-0000-0000-0000C9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97" name="Text Box 394360">
          <a:extLst>
            <a:ext uri="{FF2B5EF4-FFF2-40B4-BE49-F238E27FC236}">
              <a16:creationId xmlns="" xmlns:a16="http://schemas.microsoft.com/office/drawing/2014/main" id="{00000000-0008-0000-0000-0000CA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398" name="Text Box 394744">
          <a:extLst>
            <a:ext uri="{FF2B5EF4-FFF2-40B4-BE49-F238E27FC236}">
              <a16:creationId xmlns="" xmlns:a16="http://schemas.microsoft.com/office/drawing/2014/main" id="{00000000-0008-0000-0000-0000CB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399" name="Text Box 394360">
          <a:extLst>
            <a:ext uri="{FF2B5EF4-FFF2-40B4-BE49-F238E27FC236}">
              <a16:creationId xmlns="" xmlns:a16="http://schemas.microsoft.com/office/drawing/2014/main" id="{00000000-0008-0000-0000-0000CC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00" name="Text Box 394744">
          <a:extLst>
            <a:ext uri="{FF2B5EF4-FFF2-40B4-BE49-F238E27FC236}">
              <a16:creationId xmlns="" xmlns:a16="http://schemas.microsoft.com/office/drawing/2014/main" id="{00000000-0008-0000-0000-0000CD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01" name="Text Box 394360">
          <a:extLst>
            <a:ext uri="{FF2B5EF4-FFF2-40B4-BE49-F238E27FC236}">
              <a16:creationId xmlns="" xmlns:a16="http://schemas.microsoft.com/office/drawing/2014/main" id="{00000000-0008-0000-0000-0000CE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02" name="Text Box 394744">
          <a:extLst>
            <a:ext uri="{FF2B5EF4-FFF2-40B4-BE49-F238E27FC236}">
              <a16:creationId xmlns="" xmlns:a16="http://schemas.microsoft.com/office/drawing/2014/main" id="{00000000-0008-0000-0000-0000CF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03" name="Text Box 394360">
          <a:extLst>
            <a:ext uri="{FF2B5EF4-FFF2-40B4-BE49-F238E27FC236}">
              <a16:creationId xmlns="" xmlns:a16="http://schemas.microsoft.com/office/drawing/2014/main" id="{00000000-0008-0000-0000-0000D0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04" name="Text Box 394744">
          <a:extLst>
            <a:ext uri="{FF2B5EF4-FFF2-40B4-BE49-F238E27FC236}">
              <a16:creationId xmlns="" xmlns:a16="http://schemas.microsoft.com/office/drawing/2014/main" id="{00000000-0008-0000-0000-0000D1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05" name="Text Box 394360">
          <a:extLst>
            <a:ext uri="{FF2B5EF4-FFF2-40B4-BE49-F238E27FC236}">
              <a16:creationId xmlns="" xmlns:a16="http://schemas.microsoft.com/office/drawing/2014/main" id="{00000000-0008-0000-0000-0000D2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06" name="Text Box 394744">
          <a:extLst>
            <a:ext uri="{FF2B5EF4-FFF2-40B4-BE49-F238E27FC236}">
              <a16:creationId xmlns="" xmlns:a16="http://schemas.microsoft.com/office/drawing/2014/main" id="{00000000-0008-0000-0000-0000D3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07" name="Text Box 394360">
          <a:extLst>
            <a:ext uri="{FF2B5EF4-FFF2-40B4-BE49-F238E27FC236}">
              <a16:creationId xmlns="" xmlns:a16="http://schemas.microsoft.com/office/drawing/2014/main" id="{00000000-0008-0000-0000-0000D4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08" name="Text Box 394744">
          <a:extLst>
            <a:ext uri="{FF2B5EF4-FFF2-40B4-BE49-F238E27FC236}">
              <a16:creationId xmlns="" xmlns:a16="http://schemas.microsoft.com/office/drawing/2014/main" id="{00000000-0008-0000-0000-0000D5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09" name="Text Box 394360">
          <a:extLst>
            <a:ext uri="{FF2B5EF4-FFF2-40B4-BE49-F238E27FC236}">
              <a16:creationId xmlns="" xmlns:a16="http://schemas.microsoft.com/office/drawing/2014/main" id="{00000000-0008-0000-0000-0000D6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10" name="Text Box 394744">
          <a:extLst>
            <a:ext uri="{FF2B5EF4-FFF2-40B4-BE49-F238E27FC236}">
              <a16:creationId xmlns="" xmlns:a16="http://schemas.microsoft.com/office/drawing/2014/main" id="{00000000-0008-0000-0000-0000D7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11" name="Text Box 394360">
          <a:extLst>
            <a:ext uri="{FF2B5EF4-FFF2-40B4-BE49-F238E27FC236}">
              <a16:creationId xmlns="" xmlns:a16="http://schemas.microsoft.com/office/drawing/2014/main" id="{00000000-0008-0000-0000-0000D8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12" name="Text Box 394744">
          <a:extLst>
            <a:ext uri="{FF2B5EF4-FFF2-40B4-BE49-F238E27FC236}">
              <a16:creationId xmlns="" xmlns:a16="http://schemas.microsoft.com/office/drawing/2014/main" id="{00000000-0008-0000-0000-0000D9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13" name="Text Box 394360">
          <a:extLst>
            <a:ext uri="{FF2B5EF4-FFF2-40B4-BE49-F238E27FC236}">
              <a16:creationId xmlns="" xmlns:a16="http://schemas.microsoft.com/office/drawing/2014/main" id="{00000000-0008-0000-0000-0000DA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14" name="Text Box 394744">
          <a:extLst>
            <a:ext uri="{FF2B5EF4-FFF2-40B4-BE49-F238E27FC236}">
              <a16:creationId xmlns="" xmlns:a16="http://schemas.microsoft.com/office/drawing/2014/main" id="{00000000-0008-0000-0000-0000DB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15" name="Text Box 394360">
          <a:extLst>
            <a:ext uri="{FF2B5EF4-FFF2-40B4-BE49-F238E27FC236}">
              <a16:creationId xmlns="" xmlns:a16="http://schemas.microsoft.com/office/drawing/2014/main" id="{00000000-0008-0000-0000-0000DC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16" name="Text Box 394744">
          <a:extLst>
            <a:ext uri="{FF2B5EF4-FFF2-40B4-BE49-F238E27FC236}">
              <a16:creationId xmlns="" xmlns:a16="http://schemas.microsoft.com/office/drawing/2014/main" id="{00000000-0008-0000-0000-0000DD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17" name="Text Box 394360">
          <a:extLst>
            <a:ext uri="{FF2B5EF4-FFF2-40B4-BE49-F238E27FC236}">
              <a16:creationId xmlns="" xmlns:a16="http://schemas.microsoft.com/office/drawing/2014/main" id="{00000000-0008-0000-0000-0000DE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18" name="Text Box 394744">
          <a:extLst>
            <a:ext uri="{FF2B5EF4-FFF2-40B4-BE49-F238E27FC236}">
              <a16:creationId xmlns="" xmlns:a16="http://schemas.microsoft.com/office/drawing/2014/main" id="{00000000-0008-0000-0000-0000DF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19" name="Text Box 394360">
          <a:extLst>
            <a:ext uri="{FF2B5EF4-FFF2-40B4-BE49-F238E27FC236}">
              <a16:creationId xmlns="" xmlns:a16="http://schemas.microsoft.com/office/drawing/2014/main" id="{00000000-0008-0000-0000-0000E0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20" name="Text Box 394744">
          <a:extLst>
            <a:ext uri="{FF2B5EF4-FFF2-40B4-BE49-F238E27FC236}">
              <a16:creationId xmlns="" xmlns:a16="http://schemas.microsoft.com/office/drawing/2014/main" id="{00000000-0008-0000-0000-0000E1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21" name="Text Box 394360">
          <a:extLst>
            <a:ext uri="{FF2B5EF4-FFF2-40B4-BE49-F238E27FC236}">
              <a16:creationId xmlns="" xmlns:a16="http://schemas.microsoft.com/office/drawing/2014/main" id="{00000000-0008-0000-0000-0000E2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22" name="Text Box 394744">
          <a:extLst>
            <a:ext uri="{FF2B5EF4-FFF2-40B4-BE49-F238E27FC236}">
              <a16:creationId xmlns="" xmlns:a16="http://schemas.microsoft.com/office/drawing/2014/main" id="{00000000-0008-0000-0000-0000E3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23" name="Text Box 394360">
          <a:extLst>
            <a:ext uri="{FF2B5EF4-FFF2-40B4-BE49-F238E27FC236}">
              <a16:creationId xmlns="" xmlns:a16="http://schemas.microsoft.com/office/drawing/2014/main" id="{00000000-0008-0000-0000-0000E4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24" name="Text Box 394744">
          <a:extLst>
            <a:ext uri="{FF2B5EF4-FFF2-40B4-BE49-F238E27FC236}">
              <a16:creationId xmlns="" xmlns:a16="http://schemas.microsoft.com/office/drawing/2014/main" id="{00000000-0008-0000-0000-0000E5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25" name="Text Box 394360">
          <a:extLst>
            <a:ext uri="{FF2B5EF4-FFF2-40B4-BE49-F238E27FC236}">
              <a16:creationId xmlns="" xmlns:a16="http://schemas.microsoft.com/office/drawing/2014/main" id="{00000000-0008-0000-0000-0000E6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26" name="Text Box 394744">
          <a:extLst>
            <a:ext uri="{FF2B5EF4-FFF2-40B4-BE49-F238E27FC236}">
              <a16:creationId xmlns="" xmlns:a16="http://schemas.microsoft.com/office/drawing/2014/main" id="{00000000-0008-0000-0000-0000E7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27" name="Text Box 394360">
          <a:extLst>
            <a:ext uri="{FF2B5EF4-FFF2-40B4-BE49-F238E27FC236}">
              <a16:creationId xmlns="" xmlns:a16="http://schemas.microsoft.com/office/drawing/2014/main" id="{00000000-0008-0000-0000-0000E8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28" name="Text Box 394744">
          <a:extLst>
            <a:ext uri="{FF2B5EF4-FFF2-40B4-BE49-F238E27FC236}">
              <a16:creationId xmlns="" xmlns:a16="http://schemas.microsoft.com/office/drawing/2014/main" id="{00000000-0008-0000-0000-0000E9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29" name="Text Box 394360">
          <a:extLst>
            <a:ext uri="{FF2B5EF4-FFF2-40B4-BE49-F238E27FC236}">
              <a16:creationId xmlns="" xmlns:a16="http://schemas.microsoft.com/office/drawing/2014/main" id="{00000000-0008-0000-0000-0000EA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30" name="Text Box 394744">
          <a:extLst>
            <a:ext uri="{FF2B5EF4-FFF2-40B4-BE49-F238E27FC236}">
              <a16:creationId xmlns="" xmlns:a16="http://schemas.microsoft.com/office/drawing/2014/main" id="{00000000-0008-0000-0000-0000EB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31" name="Text Box 394360">
          <a:extLst>
            <a:ext uri="{FF2B5EF4-FFF2-40B4-BE49-F238E27FC236}">
              <a16:creationId xmlns="" xmlns:a16="http://schemas.microsoft.com/office/drawing/2014/main" id="{00000000-0008-0000-0000-0000EC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32" name="Text Box 394744">
          <a:extLst>
            <a:ext uri="{FF2B5EF4-FFF2-40B4-BE49-F238E27FC236}">
              <a16:creationId xmlns="" xmlns:a16="http://schemas.microsoft.com/office/drawing/2014/main" id="{00000000-0008-0000-0000-0000ED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33" name="Text Box 394360">
          <a:extLst>
            <a:ext uri="{FF2B5EF4-FFF2-40B4-BE49-F238E27FC236}">
              <a16:creationId xmlns="" xmlns:a16="http://schemas.microsoft.com/office/drawing/2014/main" id="{00000000-0008-0000-0000-0000EE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434" name="Text Box 394744">
          <a:extLst>
            <a:ext uri="{FF2B5EF4-FFF2-40B4-BE49-F238E27FC236}">
              <a16:creationId xmlns="" xmlns:a16="http://schemas.microsoft.com/office/drawing/2014/main" id="{00000000-0008-0000-0000-0000EF09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35" name="Text Box 394360">
          <a:extLst>
            <a:ext uri="{FF2B5EF4-FFF2-40B4-BE49-F238E27FC236}">
              <a16:creationId xmlns="" xmlns:a16="http://schemas.microsoft.com/office/drawing/2014/main" id="{00000000-0008-0000-0000-0000F0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36" name="Text Box 394744">
          <a:extLst>
            <a:ext uri="{FF2B5EF4-FFF2-40B4-BE49-F238E27FC236}">
              <a16:creationId xmlns="" xmlns:a16="http://schemas.microsoft.com/office/drawing/2014/main" id="{00000000-0008-0000-0000-0000F1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37" name="Text Box 394360">
          <a:extLst>
            <a:ext uri="{FF2B5EF4-FFF2-40B4-BE49-F238E27FC236}">
              <a16:creationId xmlns="" xmlns:a16="http://schemas.microsoft.com/office/drawing/2014/main" id="{00000000-0008-0000-0000-0000F2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38" name="Text Box 394744">
          <a:extLst>
            <a:ext uri="{FF2B5EF4-FFF2-40B4-BE49-F238E27FC236}">
              <a16:creationId xmlns="" xmlns:a16="http://schemas.microsoft.com/office/drawing/2014/main" id="{00000000-0008-0000-0000-0000F3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39" name="Text Box 394360">
          <a:extLst>
            <a:ext uri="{FF2B5EF4-FFF2-40B4-BE49-F238E27FC236}">
              <a16:creationId xmlns="" xmlns:a16="http://schemas.microsoft.com/office/drawing/2014/main" id="{00000000-0008-0000-0000-0000F4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440" name="Text Box 394744">
          <a:extLst>
            <a:ext uri="{FF2B5EF4-FFF2-40B4-BE49-F238E27FC236}">
              <a16:creationId xmlns="" xmlns:a16="http://schemas.microsoft.com/office/drawing/2014/main" id="{00000000-0008-0000-0000-0000F509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441" name="Text Box 394360">
          <a:extLst>
            <a:ext uri="{FF2B5EF4-FFF2-40B4-BE49-F238E27FC236}">
              <a16:creationId xmlns="" xmlns:a16="http://schemas.microsoft.com/office/drawing/2014/main" id="{00000000-0008-0000-0000-0000F609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442" name="Text Box 394744">
          <a:extLst>
            <a:ext uri="{FF2B5EF4-FFF2-40B4-BE49-F238E27FC236}">
              <a16:creationId xmlns="" xmlns:a16="http://schemas.microsoft.com/office/drawing/2014/main" id="{00000000-0008-0000-0000-0000F709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443" name="Text Box 394360">
          <a:extLst>
            <a:ext uri="{FF2B5EF4-FFF2-40B4-BE49-F238E27FC236}">
              <a16:creationId xmlns="" xmlns:a16="http://schemas.microsoft.com/office/drawing/2014/main" id="{00000000-0008-0000-0000-0000F809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444" name="Text Box 394744">
          <a:extLst>
            <a:ext uri="{FF2B5EF4-FFF2-40B4-BE49-F238E27FC236}">
              <a16:creationId xmlns="" xmlns:a16="http://schemas.microsoft.com/office/drawing/2014/main" id="{00000000-0008-0000-0000-0000F909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445" name="Text Box 394360">
          <a:extLst>
            <a:ext uri="{FF2B5EF4-FFF2-40B4-BE49-F238E27FC236}">
              <a16:creationId xmlns="" xmlns:a16="http://schemas.microsoft.com/office/drawing/2014/main" id="{00000000-0008-0000-0000-0000FA09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446" name="Text Box 394744">
          <a:extLst>
            <a:ext uri="{FF2B5EF4-FFF2-40B4-BE49-F238E27FC236}">
              <a16:creationId xmlns="" xmlns:a16="http://schemas.microsoft.com/office/drawing/2014/main" id="{00000000-0008-0000-0000-0000FB09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47" name="Text Box 394360">
          <a:extLst>
            <a:ext uri="{FF2B5EF4-FFF2-40B4-BE49-F238E27FC236}">
              <a16:creationId xmlns="" xmlns:a16="http://schemas.microsoft.com/office/drawing/2014/main" id="{00000000-0008-0000-0000-0000FC09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48" name="Text Box 394744">
          <a:extLst>
            <a:ext uri="{FF2B5EF4-FFF2-40B4-BE49-F238E27FC236}">
              <a16:creationId xmlns="" xmlns:a16="http://schemas.microsoft.com/office/drawing/2014/main" id="{00000000-0008-0000-0000-0000FD09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49" name="Text Box 394360">
          <a:extLst>
            <a:ext uri="{FF2B5EF4-FFF2-40B4-BE49-F238E27FC236}">
              <a16:creationId xmlns="" xmlns:a16="http://schemas.microsoft.com/office/drawing/2014/main" id="{00000000-0008-0000-0000-0000FE09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50" name="Text Box 394744">
          <a:extLst>
            <a:ext uri="{FF2B5EF4-FFF2-40B4-BE49-F238E27FC236}">
              <a16:creationId xmlns="" xmlns:a16="http://schemas.microsoft.com/office/drawing/2014/main" id="{00000000-0008-0000-0000-0000FF09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51" name="Text Box 394360">
          <a:extLst>
            <a:ext uri="{FF2B5EF4-FFF2-40B4-BE49-F238E27FC236}">
              <a16:creationId xmlns="" xmlns:a16="http://schemas.microsoft.com/office/drawing/2014/main" id="{00000000-0008-0000-0000-000000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52" name="Text Box 394744">
          <a:extLst>
            <a:ext uri="{FF2B5EF4-FFF2-40B4-BE49-F238E27FC236}">
              <a16:creationId xmlns="" xmlns:a16="http://schemas.microsoft.com/office/drawing/2014/main" id="{00000000-0008-0000-0000-000001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53" name="Text Box 394360">
          <a:extLst>
            <a:ext uri="{FF2B5EF4-FFF2-40B4-BE49-F238E27FC236}">
              <a16:creationId xmlns="" xmlns:a16="http://schemas.microsoft.com/office/drawing/2014/main" id="{00000000-0008-0000-0000-000002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54" name="Text Box 394744">
          <a:extLst>
            <a:ext uri="{FF2B5EF4-FFF2-40B4-BE49-F238E27FC236}">
              <a16:creationId xmlns="" xmlns:a16="http://schemas.microsoft.com/office/drawing/2014/main" id="{00000000-0008-0000-0000-000003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55" name="Text Box 394360">
          <a:extLst>
            <a:ext uri="{FF2B5EF4-FFF2-40B4-BE49-F238E27FC236}">
              <a16:creationId xmlns="" xmlns:a16="http://schemas.microsoft.com/office/drawing/2014/main" id="{00000000-0008-0000-0000-000004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56" name="Text Box 394744">
          <a:extLst>
            <a:ext uri="{FF2B5EF4-FFF2-40B4-BE49-F238E27FC236}">
              <a16:creationId xmlns="" xmlns:a16="http://schemas.microsoft.com/office/drawing/2014/main" id="{00000000-0008-0000-0000-000005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57" name="Text Box 394360">
          <a:extLst>
            <a:ext uri="{FF2B5EF4-FFF2-40B4-BE49-F238E27FC236}">
              <a16:creationId xmlns="" xmlns:a16="http://schemas.microsoft.com/office/drawing/2014/main" id="{00000000-0008-0000-0000-000006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58" name="Text Box 394744">
          <a:extLst>
            <a:ext uri="{FF2B5EF4-FFF2-40B4-BE49-F238E27FC236}">
              <a16:creationId xmlns="" xmlns:a16="http://schemas.microsoft.com/office/drawing/2014/main" id="{00000000-0008-0000-0000-000007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59" name="Text Box 394360">
          <a:extLst>
            <a:ext uri="{FF2B5EF4-FFF2-40B4-BE49-F238E27FC236}">
              <a16:creationId xmlns="" xmlns:a16="http://schemas.microsoft.com/office/drawing/2014/main" id="{00000000-0008-0000-0000-000008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60" name="Text Box 394744">
          <a:extLst>
            <a:ext uri="{FF2B5EF4-FFF2-40B4-BE49-F238E27FC236}">
              <a16:creationId xmlns="" xmlns:a16="http://schemas.microsoft.com/office/drawing/2014/main" id="{00000000-0008-0000-0000-000009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61" name="Text Box 394360">
          <a:extLst>
            <a:ext uri="{FF2B5EF4-FFF2-40B4-BE49-F238E27FC236}">
              <a16:creationId xmlns="" xmlns:a16="http://schemas.microsoft.com/office/drawing/2014/main" id="{00000000-0008-0000-0000-00000A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62" name="Text Box 394744">
          <a:extLst>
            <a:ext uri="{FF2B5EF4-FFF2-40B4-BE49-F238E27FC236}">
              <a16:creationId xmlns="" xmlns:a16="http://schemas.microsoft.com/office/drawing/2014/main" id="{00000000-0008-0000-0000-00000B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63" name="Text Box 394360">
          <a:extLst>
            <a:ext uri="{FF2B5EF4-FFF2-40B4-BE49-F238E27FC236}">
              <a16:creationId xmlns="" xmlns:a16="http://schemas.microsoft.com/office/drawing/2014/main" id="{00000000-0008-0000-0000-00000C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64" name="Text Box 394744">
          <a:extLst>
            <a:ext uri="{FF2B5EF4-FFF2-40B4-BE49-F238E27FC236}">
              <a16:creationId xmlns="" xmlns:a16="http://schemas.microsoft.com/office/drawing/2014/main" id="{00000000-0008-0000-0000-00000D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65" name="Text Box 394360">
          <a:extLst>
            <a:ext uri="{FF2B5EF4-FFF2-40B4-BE49-F238E27FC236}">
              <a16:creationId xmlns="" xmlns:a16="http://schemas.microsoft.com/office/drawing/2014/main" id="{00000000-0008-0000-0000-00000E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66" name="Text Box 394744">
          <a:extLst>
            <a:ext uri="{FF2B5EF4-FFF2-40B4-BE49-F238E27FC236}">
              <a16:creationId xmlns="" xmlns:a16="http://schemas.microsoft.com/office/drawing/2014/main" id="{00000000-0008-0000-0000-00000F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67" name="Text Box 394360">
          <a:extLst>
            <a:ext uri="{FF2B5EF4-FFF2-40B4-BE49-F238E27FC236}">
              <a16:creationId xmlns="" xmlns:a16="http://schemas.microsoft.com/office/drawing/2014/main" id="{00000000-0008-0000-0000-000010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68" name="Text Box 394744">
          <a:extLst>
            <a:ext uri="{FF2B5EF4-FFF2-40B4-BE49-F238E27FC236}">
              <a16:creationId xmlns="" xmlns:a16="http://schemas.microsoft.com/office/drawing/2014/main" id="{00000000-0008-0000-0000-000011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69" name="Text Box 394360">
          <a:extLst>
            <a:ext uri="{FF2B5EF4-FFF2-40B4-BE49-F238E27FC236}">
              <a16:creationId xmlns="" xmlns:a16="http://schemas.microsoft.com/office/drawing/2014/main" id="{00000000-0008-0000-0000-000012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70" name="Text Box 394744">
          <a:extLst>
            <a:ext uri="{FF2B5EF4-FFF2-40B4-BE49-F238E27FC236}">
              <a16:creationId xmlns="" xmlns:a16="http://schemas.microsoft.com/office/drawing/2014/main" id="{00000000-0008-0000-0000-000013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71" name="Text Box 394360">
          <a:extLst>
            <a:ext uri="{FF2B5EF4-FFF2-40B4-BE49-F238E27FC236}">
              <a16:creationId xmlns="" xmlns:a16="http://schemas.microsoft.com/office/drawing/2014/main" id="{00000000-0008-0000-0000-000014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72" name="Text Box 394744">
          <a:extLst>
            <a:ext uri="{FF2B5EF4-FFF2-40B4-BE49-F238E27FC236}">
              <a16:creationId xmlns="" xmlns:a16="http://schemas.microsoft.com/office/drawing/2014/main" id="{00000000-0008-0000-0000-000015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73" name="Text Box 394360">
          <a:extLst>
            <a:ext uri="{FF2B5EF4-FFF2-40B4-BE49-F238E27FC236}">
              <a16:creationId xmlns="" xmlns:a16="http://schemas.microsoft.com/office/drawing/2014/main" id="{00000000-0008-0000-0000-000016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74" name="Text Box 394744">
          <a:extLst>
            <a:ext uri="{FF2B5EF4-FFF2-40B4-BE49-F238E27FC236}">
              <a16:creationId xmlns="" xmlns:a16="http://schemas.microsoft.com/office/drawing/2014/main" id="{00000000-0008-0000-0000-000017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75" name="Text Box 394360">
          <a:extLst>
            <a:ext uri="{FF2B5EF4-FFF2-40B4-BE49-F238E27FC236}">
              <a16:creationId xmlns="" xmlns:a16="http://schemas.microsoft.com/office/drawing/2014/main" id="{00000000-0008-0000-0000-000018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76" name="Text Box 394744">
          <a:extLst>
            <a:ext uri="{FF2B5EF4-FFF2-40B4-BE49-F238E27FC236}">
              <a16:creationId xmlns="" xmlns:a16="http://schemas.microsoft.com/office/drawing/2014/main" id="{00000000-0008-0000-0000-000019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77" name="Text Box 394360">
          <a:extLst>
            <a:ext uri="{FF2B5EF4-FFF2-40B4-BE49-F238E27FC236}">
              <a16:creationId xmlns="" xmlns:a16="http://schemas.microsoft.com/office/drawing/2014/main" id="{00000000-0008-0000-0000-00001A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78" name="Text Box 394744">
          <a:extLst>
            <a:ext uri="{FF2B5EF4-FFF2-40B4-BE49-F238E27FC236}">
              <a16:creationId xmlns="" xmlns:a16="http://schemas.microsoft.com/office/drawing/2014/main" id="{00000000-0008-0000-0000-00001B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79" name="Text Box 394360">
          <a:extLst>
            <a:ext uri="{FF2B5EF4-FFF2-40B4-BE49-F238E27FC236}">
              <a16:creationId xmlns="" xmlns:a16="http://schemas.microsoft.com/office/drawing/2014/main" id="{00000000-0008-0000-0000-00001C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80" name="Text Box 394744">
          <a:extLst>
            <a:ext uri="{FF2B5EF4-FFF2-40B4-BE49-F238E27FC236}">
              <a16:creationId xmlns="" xmlns:a16="http://schemas.microsoft.com/office/drawing/2014/main" id="{00000000-0008-0000-0000-00001D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81" name="Text Box 394360">
          <a:extLst>
            <a:ext uri="{FF2B5EF4-FFF2-40B4-BE49-F238E27FC236}">
              <a16:creationId xmlns="" xmlns:a16="http://schemas.microsoft.com/office/drawing/2014/main" id="{00000000-0008-0000-0000-00001E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82" name="Text Box 394744">
          <a:extLst>
            <a:ext uri="{FF2B5EF4-FFF2-40B4-BE49-F238E27FC236}">
              <a16:creationId xmlns="" xmlns:a16="http://schemas.microsoft.com/office/drawing/2014/main" id="{00000000-0008-0000-0000-00001F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83" name="Text Box 394360">
          <a:extLst>
            <a:ext uri="{FF2B5EF4-FFF2-40B4-BE49-F238E27FC236}">
              <a16:creationId xmlns="" xmlns:a16="http://schemas.microsoft.com/office/drawing/2014/main" id="{00000000-0008-0000-0000-000020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84" name="Text Box 394744">
          <a:extLst>
            <a:ext uri="{FF2B5EF4-FFF2-40B4-BE49-F238E27FC236}">
              <a16:creationId xmlns="" xmlns:a16="http://schemas.microsoft.com/office/drawing/2014/main" id="{00000000-0008-0000-0000-000021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85" name="Text Box 394360">
          <a:extLst>
            <a:ext uri="{FF2B5EF4-FFF2-40B4-BE49-F238E27FC236}">
              <a16:creationId xmlns="" xmlns:a16="http://schemas.microsoft.com/office/drawing/2014/main" id="{00000000-0008-0000-0000-000022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86" name="Text Box 394744">
          <a:extLst>
            <a:ext uri="{FF2B5EF4-FFF2-40B4-BE49-F238E27FC236}">
              <a16:creationId xmlns="" xmlns:a16="http://schemas.microsoft.com/office/drawing/2014/main" id="{00000000-0008-0000-0000-000023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87" name="Text Box 394360">
          <a:extLst>
            <a:ext uri="{FF2B5EF4-FFF2-40B4-BE49-F238E27FC236}">
              <a16:creationId xmlns="" xmlns:a16="http://schemas.microsoft.com/office/drawing/2014/main" id="{00000000-0008-0000-0000-000024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88" name="Text Box 394744">
          <a:extLst>
            <a:ext uri="{FF2B5EF4-FFF2-40B4-BE49-F238E27FC236}">
              <a16:creationId xmlns="" xmlns:a16="http://schemas.microsoft.com/office/drawing/2014/main" id="{00000000-0008-0000-0000-000025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89" name="Text Box 394360">
          <a:extLst>
            <a:ext uri="{FF2B5EF4-FFF2-40B4-BE49-F238E27FC236}">
              <a16:creationId xmlns="" xmlns:a16="http://schemas.microsoft.com/office/drawing/2014/main" id="{00000000-0008-0000-0000-000026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90" name="Text Box 394744">
          <a:extLst>
            <a:ext uri="{FF2B5EF4-FFF2-40B4-BE49-F238E27FC236}">
              <a16:creationId xmlns="" xmlns:a16="http://schemas.microsoft.com/office/drawing/2014/main" id="{00000000-0008-0000-0000-000027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91" name="Text Box 394360">
          <a:extLst>
            <a:ext uri="{FF2B5EF4-FFF2-40B4-BE49-F238E27FC236}">
              <a16:creationId xmlns="" xmlns:a16="http://schemas.microsoft.com/office/drawing/2014/main" id="{00000000-0008-0000-0000-000028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92" name="Text Box 394744">
          <a:extLst>
            <a:ext uri="{FF2B5EF4-FFF2-40B4-BE49-F238E27FC236}">
              <a16:creationId xmlns="" xmlns:a16="http://schemas.microsoft.com/office/drawing/2014/main" id="{00000000-0008-0000-0000-000029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93" name="Text Box 394360">
          <a:extLst>
            <a:ext uri="{FF2B5EF4-FFF2-40B4-BE49-F238E27FC236}">
              <a16:creationId xmlns="" xmlns:a16="http://schemas.microsoft.com/office/drawing/2014/main" id="{00000000-0008-0000-0000-00002A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494" name="Text Box 394744">
          <a:extLst>
            <a:ext uri="{FF2B5EF4-FFF2-40B4-BE49-F238E27FC236}">
              <a16:creationId xmlns="" xmlns:a16="http://schemas.microsoft.com/office/drawing/2014/main" id="{00000000-0008-0000-0000-00002B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95" name="Text Box 394360">
          <a:extLst>
            <a:ext uri="{FF2B5EF4-FFF2-40B4-BE49-F238E27FC236}">
              <a16:creationId xmlns="" xmlns:a16="http://schemas.microsoft.com/office/drawing/2014/main" id="{00000000-0008-0000-0000-00002C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96" name="Text Box 394744">
          <a:extLst>
            <a:ext uri="{FF2B5EF4-FFF2-40B4-BE49-F238E27FC236}">
              <a16:creationId xmlns="" xmlns:a16="http://schemas.microsoft.com/office/drawing/2014/main" id="{00000000-0008-0000-0000-00002D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97" name="Text Box 394360">
          <a:extLst>
            <a:ext uri="{FF2B5EF4-FFF2-40B4-BE49-F238E27FC236}">
              <a16:creationId xmlns="" xmlns:a16="http://schemas.microsoft.com/office/drawing/2014/main" id="{00000000-0008-0000-0000-00002E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98" name="Text Box 394744">
          <a:extLst>
            <a:ext uri="{FF2B5EF4-FFF2-40B4-BE49-F238E27FC236}">
              <a16:creationId xmlns="" xmlns:a16="http://schemas.microsoft.com/office/drawing/2014/main" id="{00000000-0008-0000-0000-00002F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499" name="Text Box 394360">
          <a:extLst>
            <a:ext uri="{FF2B5EF4-FFF2-40B4-BE49-F238E27FC236}">
              <a16:creationId xmlns="" xmlns:a16="http://schemas.microsoft.com/office/drawing/2014/main" id="{00000000-0008-0000-0000-000030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500" name="Text Box 394744">
          <a:extLst>
            <a:ext uri="{FF2B5EF4-FFF2-40B4-BE49-F238E27FC236}">
              <a16:creationId xmlns="" xmlns:a16="http://schemas.microsoft.com/office/drawing/2014/main" id="{00000000-0008-0000-0000-000031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501" name="Text Box 394360">
          <a:extLst>
            <a:ext uri="{FF2B5EF4-FFF2-40B4-BE49-F238E27FC236}">
              <a16:creationId xmlns="" xmlns:a16="http://schemas.microsoft.com/office/drawing/2014/main" id="{00000000-0008-0000-0000-000032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502" name="Text Box 394744">
          <a:extLst>
            <a:ext uri="{FF2B5EF4-FFF2-40B4-BE49-F238E27FC236}">
              <a16:creationId xmlns="" xmlns:a16="http://schemas.microsoft.com/office/drawing/2014/main" id="{00000000-0008-0000-0000-000033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503" name="Text Box 394360">
          <a:extLst>
            <a:ext uri="{FF2B5EF4-FFF2-40B4-BE49-F238E27FC236}">
              <a16:creationId xmlns="" xmlns:a16="http://schemas.microsoft.com/office/drawing/2014/main" id="{00000000-0008-0000-0000-000034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504" name="Text Box 394744">
          <a:extLst>
            <a:ext uri="{FF2B5EF4-FFF2-40B4-BE49-F238E27FC236}">
              <a16:creationId xmlns="" xmlns:a16="http://schemas.microsoft.com/office/drawing/2014/main" id="{00000000-0008-0000-0000-000035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505" name="Text Box 394360">
          <a:extLst>
            <a:ext uri="{FF2B5EF4-FFF2-40B4-BE49-F238E27FC236}">
              <a16:creationId xmlns="" xmlns:a16="http://schemas.microsoft.com/office/drawing/2014/main" id="{00000000-0008-0000-0000-000036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506" name="Text Box 394744">
          <a:extLst>
            <a:ext uri="{FF2B5EF4-FFF2-40B4-BE49-F238E27FC236}">
              <a16:creationId xmlns="" xmlns:a16="http://schemas.microsoft.com/office/drawing/2014/main" id="{00000000-0008-0000-0000-000037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507" name="Text Box 394360">
          <a:extLst>
            <a:ext uri="{FF2B5EF4-FFF2-40B4-BE49-F238E27FC236}">
              <a16:creationId xmlns="" xmlns:a16="http://schemas.microsoft.com/office/drawing/2014/main" id="{00000000-0008-0000-0000-000038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508" name="Text Box 394744">
          <a:extLst>
            <a:ext uri="{FF2B5EF4-FFF2-40B4-BE49-F238E27FC236}">
              <a16:creationId xmlns="" xmlns:a16="http://schemas.microsoft.com/office/drawing/2014/main" id="{00000000-0008-0000-0000-000039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509" name="Text Box 394360">
          <a:extLst>
            <a:ext uri="{FF2B5EF4-FFF2-40B4-BE49-F238E27FC236}">
              <a16:creationId xmlns="" xmlns:a16="http://schemas.microsoft.com/office/drawing/2014/main" id="{00000000-0008-0000-0000-00003A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510" name="Text Box 394744">
          <a:extLst>
            <a:ext uri="{FF2B5EF4-FFF2-40B4-BE49-F238E27FC236}">
              <a16:creationId xmlns="" xmlns:a16="http://schemas.microsoft.com/office/drawing/2014/main" id="{00000000-0008-0000-0000-00003B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511" name="Text Box 394360">
          <a:extLst>
            <a:ext uri="{FF2B5EF4-FFF2-40B4-BE49-F238E27FC236}">
              <a16:creationId xmlns="" xmlns:a16="http://schemas.microsoft.com/office/drawing/2014/main" id="{00000000-0008-0000-0000-00003C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512" name="Text Box 394744">
          <a:extLst>
            <a:ext uri="{FF2B5EF4-FFF2-40B4-BE49-F238E27FC236}">
              <a16:creationId xmlns="" xmlns:a16="http://schemas.microsoft.com/office/drawing/2014/main" id="{00000000-0008-0000-0000-00003D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513" name="Text Box 394360">
          <a:extLst>
            <a:ext uri="{FF2B5EF4-FFF2-40B4-BE49-F238E27FC236}">
              <a16:creationId xmlns="" xmlns:a16="http://schemas.microsoft.com/office/drawing/2014/main" id="{00000000-0008-0000-0000-00003E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514" name="Text Box 394744">
          <a:extLst>
            <a:ext uri="{FF2B5EF4-FFF2-40B4-BE49-F238E27FC236}">
              <a16:creationId xmlns="" xmlns:a16="http://schemas.microsoft.com/office/drawing/2014/main" id="{00000000-0008-0000-0000-00003F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515" name="Text Box 394360">
          <a:extLst>
            <a:ext uri="{FF2B5EF4-FFF2-40B4-BE49-F238E27FC236}">
              <a16:creationId xmlns="" xmlns:a16="http://schemas.microsoft.com/office/drawing/2014/main" id="{00000000-0008-0000-0000-000040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516" name="Text Box 394744">
          <a:extLst>
            <a:ext uri="{FF2B5EF4-FFF2-40B4-BE49-F238E27FC236}">
              <a16:creationId xmlns="" xmlns:a16="http://schemas.microsoft.com/office/drawing/2014/main" id="{00000000-0008-0000-0000-000041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517" name="Text Box 394360">
          <a:extLst>
            <a:ext uri="{FF2B5EF4-FFF2-40B4-BE49-F238E27FC236}">
              <a16:creationId xmlns="" xmlns:a16="http://schemas.microsoft.com/office/drawing/2014/main" id="{00000000-0008-0000-0000-000042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518" name="Text Box 394744">
          <a:extLst>
            <a:ext uri="{FF2B5EF4-FFF2-40B4-BE49-F238E27FC236}">
              <a16:creationId xmlns="" xmlns:a16="http://schemas.microsoft.com/office/drawing/2014/main" id="{00000000-0008-0000-0000-000043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19" name="Text Box 394360">
          <a:extLst>
            <a:ext uri="{FF2B5EF4-FFF2-40B4-BE49-F238E27FC236}">
              <a16:creationId xmlns="" xmlns:a16="http://schemas.microsoft.com/office/drawing/2014/main" id="{00000000-0008-0000-0000-000044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20" name="Text Box 394744">
          <a:extLst>
            <a:ext uri="{FF2B5EF4-FFF2-40B4-BE49-F238E27FC236}">
              <a16:creationId xmlns="" xmlns:a16="http://schemas.microsoft.com/office/drawing/2014/main" id="{00000000-0008-0000-0000-000045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21" name="Text Box 394360">
          <a:extLst>
            <a:ext uri="{FF2B5EF4-FFF2-40B4-BE49-F238E27FC236}">
              <a16:creationId xmlns="" xmlns:a16="http://schemas.microsoft.com/office/drawing/2014/main" id="{00000000-0008-0000-0000-000046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22" name="Text Box 394744">
          <a:extLst>
            <a:ext uri="{FF2B5EF4-FFF2-40B4-BE49-F238E27FC236}">
              <a16:creationId xmlns="" xmlns:a16="http://schemas.microsoft.com/office/drawing/2014/main" id="{00000000-0008-0000-0000-000047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23" name="Text Box 394360">
          <a:extLst>
            <a:ext uri="{FF2B5EF4-FFF2-40B4-BE49-F238E27FC236}">
              <a16:creationId xmlns="" xmlns:a16="http://schemas.microsoft.com/office/drawing/2014/main" id="{00000000-0008-0000-0000-000048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24" name="Text Box 394744">
          <a:extLst>
            <a:ext uri="{FF2B5EF4-FFF2-40B4-BE49-F238E27FC236}">
              <a16:creationId xmlns="" xmlns:a16="http://schemas.microsoft.com/office/drawing/2014/main" id="{00000000-0008-0000-0000-000049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25" name="Text Box 394360">
          <a:extLst>
            <a:ext uri="{FF2B5EF4-FFF2-40B4-BE49-F238E27FC236}">
              <a16:creationId xmlns="" xmlns:a16="http://schemas.microsoft.com/office/drawing/2014/main" id="{00000000-0008-0000-0000-00004A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26" name="Text Box 394744">
          <a:extLst>
            <a:ext uri="{FF2B5EF4-FFF2-40B4-BE49-F238E27FC236}">
              <a16:creationId xmlns="" xmlns:a16="http://schemas.microsoft.com/office/drawing/2014/main" id="{00000000-0008-0000-0000-00004B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27" name="Text Box 394360">
          <a:extLst>
            <a:ext uri="{FF2B5EF4-FFF2-40B4-BE49-F238E27FC236}">
              <a16:creationId xmlns="" xmlns:a16="http://schemas.microsoft.com/office/drawing/2014/main" id="{00000000-0008-0000-0000-00004C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28" name="Text Box 394744">
          <a:extLst>
            <a:ext uri="{FF2B5EF4-FFF2-40B4-BE49-F238E27FC236}">
              <a16:creationId xmlns="" xmlns:a16="http://schemas.microsoft.com/office/drawing/2014/main" id="{00000000-0008-0000-0000-00004D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29" name="Text Box 394360">
          <a:extLst>
            <a:ext uri="{FF2B5EF4-FFF2-40B4-BE49-F238E27FC236}">
              <a16:creationId xmlns="" xmlns:a16="http://schemas.microsoft.com/office/drawing/2014/main" id="{00000000-0008-0000-0000-00004E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30" name="Text Box 394744">
          <a:extLst>
            <a:ext uri="{FF2B5EF4-FFF2-40B4-BE49-F238E27FC236}">
              <a16:creationId xmlns="" xmlns:a16="http://schemas.microsoft.com/office/drawing/2014/main" id="{00000000-0008-0000-0000-00004F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31" name="Text Box 394360">
          <a:extLst>
            <a:ext uri="{FF2B5EF4-FFF2-40B4-BE49-F238E27FC236}">
              <a16:creationId xmlns="" xmlns:a16="http://schemas.microsoft.com/office/drawing/2014/main" id="{00000000-0008-0000-0000-000050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32" name="Text Box 394744">
          <a:extLst>
            <a:ext uri="{FF2B5EF4-FFF2-40B4-BE49-F238E27FC236}">
              <a16:creationId xmlns="" xmlns:a16="http://schemas.microsoft.com/office/drawing/2014/main" id="{00000000-0008-0000-0000-000051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33" name="Text Box 394360">
          <a:extLst>
            <a:ext uri="{FF2B5EF4-FFF2-40B4-BE49-F238E27FC236}">
              <a16:creationId xmlns="" xmlns:a16="http://schemas.microsoft.com/office/drawing/2014/main" id="{00000000-0008-0000-0000-000052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34" name="Text Box 394744">
          <a:extLst>
            <a:ext uri="{FF2B5EF4-FFF2-40B4-BE49-F238E27FC236}">
              <a16:creationId xmlns="" xmlns:a16="http://schemas.microsoft.com/office/drawing/2014/main" id="{00000000-0008-0000-0000-000053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35" name="Text Box 394360">
          <a:extLst>
            <a:ext uri="{FF2B5EF4-FFF2-40B4-BE49-F238E27FC236}">
              <a16:creationId xmlns="" xmlns:a16="http://schemas.microsoft.com/office/drawing/2014/main" id="{00000000-0008-0000-0000-000054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36" name="Text Box 394744">
          <a:extLst>
            <a:ext uri="{FF2B5EF4-FFF2-40B4-BE49-F238E27FC236}">
              <a16:creationId xmlns="" xmlns:a16="http://schemas.microsoft.com/office/drawing/2014/main" id="{00000000-0008-0000-0000-000055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37" name="Text Box 394360">
          <a:extLst>
            <a:ext uri="{FF2B5EF4-FFF2-40B4-BE49-F238E27FC236}">
              <a16:creationId xmlns="" xmlns:a16="http://schemas.microsoft.com/office/drawing/2014/main" id="{00000000-0008-0000-0000-000056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38" name="Text Box 394744">
          <a:extLst>
            <a:ext uri="{FF2B5EF4-FFF2-40B4-BE49-F238E27FC236}">
              <a16:creationId xmlns="" xmlns:a16="http://schemas.microsoft.com/office/drawing/2014/main" id="{00000000-0008-0000-0000-000057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39" name="Text Box 394360">
          <a:extLst>
            <a:ext uri="{FF2B5EF4-FFF2-40B4-BE49-F238E27FC236}">
              <a16:creationId xmlns="" xmlns:a16="http://schemas.microsoft.com/office/drawing/2014/main" id="{00000000-0008-0000-0000-000058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40" name="Text Box 394744">
          <a:extLst>
            <a:ext uri="{FF2B5EF4-FFF2-40B4-BE49-F238E27FC236}">
              <a16:creationId xmlns="" xmlns:a16="http://schemas.microsoft.com/office/drawing/2014/main" id="{00000000-0008-0000-0000-000059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41" name="Text Box 394360">
          <a:extLst>
            <a:ext uri="{FF2B5EF4-FFF2-40B4-BE49-F238E27FC236}">
              <a16:creationId xmlns="" xmlns:a16="http://schemas.microsoft.com/office/drawing/2014/main" id="{00000000-0008-0000-0000-00005A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42" name="Text Box 394744">
          <a:extLst>
            <a:ext uri="{FF2B5EF4-FFF2-40B4-BE49-F238E27FC236}">
              <a16:creationId xmlns="" xmlns:a16="http://schemas.microsoft.com/office/drawing/2014/main" id="{00000000-0008-0000-0000-00005B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543" name="Text Box 394360">
          <a:extLst>
            <a:ext uri="{FF2B5EF4-FFF2-40B4-BE49-F238E27FC236}">
              <a16:creationId xmlns="" xmlns:a16="http://schemas.microsoft.com/office/drawing/2014/main" id="{00000000-0008-0000-0000-00005C0A0000}"/>
            </a:ext>
          </a:extLst>
        </xdr:cNvPr>
        <xdr:cNvSpPr txBox="1">
          <a:spLocks noChangeArrowheads="1"/>
        </xdr:cNvSpPr>
      </xdr:nvSpPr>
      <xdr:spPr bwMode="auto">
        <a:xfrm>
          <a:off x="2667000" y="51530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544" name="Text Box 394744">
          <a:extLst>
            <a:ext uri="{FF2B5EF4-FFF2-40B4-BE49-F238E27FC236}">
              <a16:creationId xmlns="" xmlns:a16="http://schemas.microsoft.com/office/drawing/2014/main" id="{00000000-0008-0000-0000-00005D0A0000}"/>
            </a:ext>
          </a:extLst>
        </xdr:cNvPr>
        <xdr:cNvSpPr txBox="1">
          <a:spLocks noChangeArrowheads="1"/>
        </xdr:cNvSpPr>
      </xdr:nvSpPr>
      <xdr:spPr bwMode="auto">
        <a:xfrm>
          <a:off x="2667000" y="51530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545" name="Text Box 394360">
          <a:extLst>
            <a:ext uri="{FF2B5EF4-FFF2-40B4-BE49-F238E27FC236}">
              <a16:creationId xmlns="" xmlns:a16="http://schemas.microsoft.com/office/drawing/2014/main" id="{00000000-0008-0000-0000-00005E0A0000}"/>
            </a:ext>
          </a:extLst>
        </xdr:cNvPr>
        <xdr:cNvSpPr txBox="1">
          <a:spLocks noChangeArrowheads="1"/>
        </xdr:cNvSpPr>
      </xdr:nvSpPr>
      <xdr:spPr bwMode="auto">
        <a:xfrm>
          <a:off x="2667000" y="51530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546" name="Text Box 394744">
          <a:extLst>
            <a:ext uri="{FF2B5EF4-FFF2-40B4-BE49-F238E27FC236}">
              <a16:creationId xmlns="" xmlns:a16="http://schemas.microsoft.com/office/drawing/2014/main" id="{00000000-0008-0000-0000-00005F0A0000}"/>
            </a:ext>
          </a:extLst>
        </xdr:cNvPr>
        <xdr:cNvSpPr txBox="1">
          <a:spLocks noChangeArrowheads="1"/>
        </xdr:cNvSpPr>
      </xdr:nvSpPr>
      <xdr:spPr bwMode="auto">
        <a:xfrm>
          <a:off x="2667000" y="51530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547" name="Text Box 394360">
          <a:extLst>
            <a:ext uri="{FF2B5EF4-FFF2-40B4-BE49-F238E27FC236}">
              <a16:creationId xmlns="" xmlns:a16="http://schemas.microsoft.com/office/drawing/2014/main" id="{00000000-0008-0000-0000-0000600A0000}"/>
            </a:ext>
          </a:extLst>
        </xdr:cNvPr>
        <xdr:cNvSpPr txBox="1">
          <a:spLocks noChangeArrowheads="1"/>
        </xdr:cNvSpPr>
      </xdr:nvSpPr>
      <xdr:spPr bwMode="auto">
        <a:xfrm>
          <a:off x="2667000" y="51530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0"/>
    <xdr:sp macro="" textlink="">
      <xdr:nvSpPr>
        <xdr:cNvPr id="17548" name="Text Box 394744">
          <a:extLst>
            <a:ext uri="{FF2B5EF4-FFF2-40B4-BE49-F238E27FC236}">
              <a16:creationId xmlns="" xmlns:a16="http://schemas.microsoft.com/office/drawing/2014/main" id="{00000000-0008-0000-0000-0000610A0000}"/>
            </a:ext>
          </a:extLst>
        </xdr:cNvPr>
        <xdr:cNvSpPr txBox="1">
          <a:spLocks noChangeArrowheads="1"/>
        </xdr:cNvSpPr>
      </xdr:nvSpPr>
      <xdr:spPr bwMode="auto">
        <a:xfrm>
          <a:off x="2667000" y="51530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49" name="Text Box 394360">
          <a:extLst>
            <a:ext uri="{FF2B5EF4-FFF2-40B4-BE49-F238E27FC236}">
              <a16:creationId xmlns="" xmlns:a16="http://schemas.microsoft.com/office/drawing/2014/main" id="{00000000-0008-0000-0000-000062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50" name="Text Box 394744">
          <a:extLst>
            <a:ext uri="{FF2B5EF4-FFF2-40B4-BE49-F238E27FC236}">
              <a16:creationId xmlns="" xmlns:a16="http://schemas.microsoft.com/office/drawing/2014/main" id="{00000000-0008-0000-0000-000063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51" name="Text Box 394360">
          <a:extLst>
            <a:ext uri="{FF2B5EF4-FFF2-40B4-BE49-F238E27FC236}">
              <a16:creationId xmlns="" xmlns:a16="http://schemas.microsoft.com/office/drawing/2014/main" id="{00000000-0008-0000-0000-000064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52" name="Text Box 394744">
          <a:extLst>
            <a:ext uri="{FF2B5EF4-FFF2-40B4-BE49-F238E27FC236}">
              <a16:creationId xmlns="" xmlns:a16="http://schemas.microsoft.com/office/drawing/2014/main" id="{00000000-0008-0000-0000-000065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53" name="Text Box 394360">
          <a:extLst>
            <a:ext uri="{FF2B5EF4-FFF2-40B4-BE49-F238E27FC236}">
              <a16:creationId xmlns="" xmlns:a16="http://schemas.microsoft.com/office/drawing/2014/main" id="{00000000-0008-0000-0000-000066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54" name="Text Box 394744">
          <a:extLst>
            <a:ext uri="{FF2B5EF4-FFF2-40B4-BE49-F238E27FC236}">
              <a16:creationId xmlns="" xmlns:a16="http://schemas.microsoft.com/office/drawing/2014/main" id="{00000000-0008-0000-0000-000067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55" name="Text Box 394360">
          <a:extLst>
            <a:ext uri="{FF2B5EF4-FFF2-40B4-BE49-F238E27FC236}">
              <a16:creationId xmlns="" xmlns:a16="http://schemas.microsoft.com/office/drawing/2014/main" id="{00000000-0008-0000-0000-000068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56" name="Text Box 394744">
          <a:extLst>
            <a:ext uri="{FF2B5EF4-FFF2-40B4-BE49-F238E27FC236}">
              <a16:creationId xmlns="" xmlns:a16="http://schemas.microsoft.com/office/drawing/2014/main" id="{00000000-0008-0000-0000-000069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57" name="Text Box 394360">
          <a:extLst>
            <a:ext uri="{FF2B5EF4-FFF2-40B4-BE49-F238E27FC236}">
              <a16:creationId xmlns="" xmlns:a16="http://schemas.microsoft.com/office/drawing/2014/main" id="{00000000-0008-0000-0000-00006A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58" name="Text Box 394744">
          <a:extLst>
            <a:ext uri="{FF2B5EF4-FFF2-40B4-BE49-F238E27FC236}">
              <a16:creationId xmlns="" xmlns:a16="http://schemas.microsoft.com/office/drawing/2014/main" id="{00000000-0008-0000-0000-00006B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59" name="Text Box 394360">
          <a:extLst>
            <a:ext uri="{FF2B5EF4-FFF2-40B4-BE49-F238E27FC236}">
              <a16:creationId xmlns="" xmlns:a16="http://schemas.microsoft.com/office/drawing/2014/main" id="{00000000-0008-0000-0000-00006C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60" name="Text Box 394744">
          <a:extLst>
            <a:ext uri="{FF2B5EF4-FFF2-40B4-BE49-F238E27FC236}">
              <a16:creationId xmlns="" xmlns:a16="http://schemas.microsoft.com/office/drawing/2014/main" id="{00000000-0008-0000-0000-00006D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61" name="Text Box 394360">
          <a:extLst>
            <a:ext uri="{FF2B5EF4-FFF2-40B4-BE49-F238E27FC236}">
              <a16:creationId xmlns="" xmlns:a16="http://schemas.microsoft.com/office/drawing/2014/main" id="{00000000-0008-0000-0000-00006E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62" name="Text Box 394744">
          <a:extLst>
            <a:ext uri="{FF2B5EF4-FFF2-40B4-BE49-F238E27FC236}">
              <a16:creationId xmlns="" xmlns:a16="http://schemas.microsoft.com/office/drawing/2014/main" id="{00000000-0008-0000-0000-00006F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63" name="Text Box 394360">
          <a:extLst>
            <a:ext uri="{FF2B5EF4-FFF2-40B4-BE49-F238E27FC236}">
              <a16:creationId xmlns="" xmlns:a16="http://schemas.microsoft.com/office/drawing/2014/main" id="{00000000-0008-0000-0000-000070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64" name="Text Box 394744">
          <a:extLst>
            <a:ext uri="{FF2B5EF4-FFF2-40B4-BE49-F238E27FC236}">
              <a16:creationId xmlns="" xmlns:a16="http://schemas.microsoft.com/office/drawing/2014/main" id="{00000000-0008-0000-0000-000071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65" name="Text Box 394360">
          <a:extLst>
            <a:ext uri="{FF2B5EF4-FFF2-40B4-BE49-F238E27FC236}">
              <a16:creationId xmlns="" xmlns:a16="http://schemas.microsoft.com/office/drawing/2014/main" id="{00000000-0008-0000-0000-000072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66" name="Text Box 394744">
          <a:extLst>
            <a:ext uri="{FF2B5EF4-FFF2-40B4-BE49-F238E27FC236}">
              <a16:creationId xmlns="" xmlns:a16="http://schemas.microsoft.com/office/drawing/2014/main" id="{00000000-0008-0000-0000-000073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67" name="Text Box 394360">
          <a:extLst>
            <a:ext uri="{FF2B5EF4-FFF2-40B4-BE49-F238E27FC236}">
              <a16:creationId xmlns="" xmlns:a16="http://schemas.microsoft.com/office/drawing/2014/main" id="{00000000-0008-0000-0000-000074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68" name="Text Box 394744">
          <a:extLst>
            <a:ext uri="{FF2B5EF4-FFF2-40B4-BE49-F238E27FC236}">
              <a16:creationId xmlns="" xmlns:a16="http://schemas.microsoft.com/office/drawing/2014/main" id="{00000000-0008-0000-0000-000075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69" name="Text Box 394360">
          <a:extLst>
            <a:ext uri="{FF2B5EF4-FFF2-40B4-BE49-F238E27FC236}">
              <a16:creationId xmlns="" xmlns:a16="http://schemas.microsoft.com/office/drawing/2014/main" id="{00000000-0008-0000-0000-000076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70" name="Text Box 394744">
          <a:extLst>
            <a:ext uri="{FF2B5EF4-FFF2-40B4-BE49-F238E27FC236}">
              <a16:creationId xmlns="" xmlns:a16="http://schemas.microsoft.com/office/drawing/2014/main" id="{00000000-0008-0000-0000-000077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71" name="Text Box 394360">
          <a:extLst>
            <a:ext uri="{FF2B5EF4-FFF2-40B4-BE49-F238E27FC236}">
              <a16:creationId xmlns="" xmlns:a16="http://schemas.microsoft.com/office/drawing/2014/main" id="{00000000-0008-0000-0000-000078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72" name="Text Box 394744">
          <a:extLst>
            <a:ext uri="{FF2B5EF4-FFF2-40B4-BE49-F238E27FC236}">
              <a16:creationId xmlns="" xmlns:a16="http://schemas.microsoft.com/office/drawing/2014/main" id="{00000000-0008-0000-0000-000079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73" name="Text Box 394360">
          <a:extLst>
            <a:ext uri="{FF2B5EF4-FFF2-40B4-BE49-F238E27FC236}">
              <a16:creationId xmlns="" xmlns:a16="http://schemas.microsoft.com/office/drawing/2014/main" id="{00000000-0008-0000-0000-00007A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74" name="Text Box 394744">
          <a:extLst>
            <a:ext uri="{FF2B5EF4-FFF2-40B4-BE49-F238E27FC236}">
              <a16:creationId xmlns="" xmlns:a16="http://schemas.microsoft.com/office/drawing/2014/main" id="{00000000-0008-0000-0000-00007B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75" name="Text Box 394360">
          <a:extLst>
            <a:ext uri="{FF2B5EF4-FFF2-40B4-BE49-F238E27FC236}">
              <a16:creationId xmlns="" xmlns:a16="http://schemas.microsoft.com/office/drawing/2014/main" id="{00000000-0008-0000-0000-00007C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76" name="Text Box 394744">
          <a:extLst>
            <a:ext uri="{FF2B5EF4-FFF2-40B4-BE49-F238E27FC236}">
              <a16:creationId xmlns="" xmlns:a16="http://schemas.microsoft.com/office/drawing/2014/main" id="{00000000-0008-0000-0000-00007D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77" name="Text Box 394360">
          <a:extLst>
            <a:ext uri="{FF2B5EF4-FFF2-40B4-BE49-F238E27FC236}">
              <a16:creationId xmlns="" xmlns:a16="http://schemas.microsoft.com/office/drawing/2014/main" id="{00000000-0008-0000-0000-00007E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78" name="Text Box 394744">
          <a:extLst>
            <a:ext uri="{FF2B5EF4-FFF2-40B4-BE49-F238E27FC236}">
              <a16:creationId xmlns="" xmlns:a16="http://schemas.microsoft.com/office/drawing/2014/main" id="{00000000-0008-0000-0000-00007F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79" name="Text Box 394360">
          <a:extLst>
            <a:ext uri="{FF2B5EF4-FFF2-40B4-BE49-F238E27FC236}">
              <a16:creationId xmlns="" xmlns:a16="http://schemas.microsoft.com/office/drawing/2014/main" id="{00000000-0008-0000-0000-000080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80" name="Text Box 394744">
          <a:extLst>
            <a:ext uri="{FF2B5EF4-FFF2-40B4-BE49-F238E27FC236}">
              <a16:creationId xmlns="" xmlns:a16="http://schemas.microsoft.com/office/drawing/2014/main" id="{00000000-0008-0000-0000-000081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81" name="Text Box 394360">
          <a:extLst>
            <a:ext uri="{FF2B5EF4-FFF2-40B4-BE49-F238E27FC236}">
              <a16:creationId xmlns="" xmlns:a16="http://schemas.microsoft.com/office/drawing/2014/main" id="{00000000-0008-0000-0000-000082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82" name="Text Box 394744">
          <a:extLst>
            <a:ext uri="{FF2B5EF4-FFF2-40B4-BE49-F238E27FC236}">
              <a16:creationId xmlns="" xmlns:a16="http://schemas.microsoft.com/office/drawing/2014/main" id="{00000000-0008-0000-0000-000083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83" name="Text Box 394360">
          <a:extLst>
            <a:ext uri="{FF2B5EF4-FFF2-40B4-BE49-F238E27FC236}">
              <a16:creationId xmlns="" xmlns:a16="http://schemas.microsoft.com/office/drawing/2014/main" id="{00000000-0008-0000-0000-000084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84" name="Text Box 394744">
          <a:extLst>
            <a:ext uri="{FF2B5EF4-FFF2-40B4-BE49-F238E27FC236}">
              <a16:creationId xmlns="" xmlns:a16="http://schemas.microsoft.com/office/drawing/2014/main" id="{00000000-0008-0000-0000-000085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85" name="Text Box 394360">
          <a:extLst>
            <a:ext uri="{FF2B5EF4-FFF2-40B4-BE49-F238E27FC236}">
              <a16:creationId xmlns="" xmlns:a16="http://schemas.microsoft.com/office/drawing/2014/main" id="{00000000-0008-0000-0000-000086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86" name="Text Box 394744">
          <a:extLst>
            <a:ext uri="{FF2B5EF4-FFF2-40B4-BE49-F238E27FC236}">
              <a16:creationId xmlns="" xmlns:a16="http://schemas.microsoft.com/office/drawing/2014/main" id="{00000000-0008-0000-0000-000087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87" name="Text Box 394360">
          <a:extLst>
            <a:ext uri="{FF2B5EF4-FFF2-40B4-BE49-F238E27FC236}">
              <a16:creationId xmlns="" xmlns:a16="http://schemas.microsoft.com/office/drawing/2014/main" id="{00000000-0008-0000-0000-000088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88" name="Text Box 394744">
          <a:extLst>
            <a:ext uri="{FF2B5EF4-FFF2-40B4-BE49-F238E27FC236}">
              <a16:creationId xmlns="" xmlns:a16="http://schemas.microsoft.com/office/drawing/2014/main" id="{00000000-0008-0000-0000-000089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89" name="Text Box 394360">
          <a:extLst>
            <a:ext uri="{FF2B5EF4-FFF2-40B4-BE49-F238E27FC236}">
              <a16:creationId xmlns="" xmlns:a16="http://schemas.microsoft.com/office/drawing/2014/main" id="{00000000-0008-0000-0000-00008A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90" name="Text Box 394744">
          <a:extLst>
            <a:ext uri="{FF2B5EF4-FFF2-40B4-BE49-F238E27FC236}">
              <a16:creationId xmlns="" xmlns:a16="http://schemas.microsoft.com/office/drawing/2014/main" id="{00000000-0008-0000-0000-00008B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91" name="Text Box 394360">
          <a:extLst>
            <a:ext uri="{FF2B5EF4-FFF2-40B4-BE49-F238E27FC236}">
              <a16:creationId xmlns="" xmlns:a16="http://schemas.microsoft.com/office/drawing/2014/main" id="{00000000-0008-0000-0000-00008C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92" name="Text Box 394744">
          <a:extLst>
            <a:ext uri="{FF2B5EF4-FFF2-40B4-BE49-F238E27FC236}">
              <a16:creationId xmlns="" xmlns:a16="http://schemas.microsoft.com/office/drawing/2014/main" id="{00000000-0008-0000-0000-00008D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93" name="Text Box 394360">
          <a:extLst>
            <a:ext uri="{FF2B5EF4-FFF2-40B4-BE49-F238E27FC236}">
              <a16:creationId xmlns="" xmlns:a16="http://schemas.microsoft.com/office/drawing/2014/main" id="{00000000-0008-0000-0000-00008E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94" name="Text Box 394744">
          <a:extLst>
            <a:ext uri="{FF2B5EF4-FFF2-40B4-BE49-F238E27FC236}">
              <a16:creationId xmlns="" xmlns:a16="http://schemas.microsoft.com/office/drawing/2014/main" id="{00000000-0008-0000-0000-00008F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95" name="Text Box 394360">
          <a:extLst>
            <a:ext uri="{FF2B5EF4-FFF2-40B4-BE49-F238E27FC236}">
              <a16:creationId xmlns="" xmlns:a16="http://schemas.microsoft.com/office/drawing/2014/main" id="{00000000-0008-0000-0000-000090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596" name="Text Box 394744">
          <a:extLst>
            <a:ext uri="{FF2B5EF4-FFF2-40B4-BE49-F238E27FC236}">
              <a16:creationId xmlns="" xmlns:a16="http://schemas.microsoft.com/office/drawing/2014/main" id="{00000000-0008-0000-0000-000091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97" name="Text Box 394360">
          <a:extLst>
            <a:ext uri="{FF2B5EF4-FFF2-40B4-BE49-F238E27FC236}">
              <a16:creationId xmlns="" xmlns:a16="http://schemas.microsoft.com/office/drawing/2014/main" id="{00000000-0008-0000-0000-000092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98" name="Text Box 394744">
          <a:extLst>
            <a:ext uri="{FF2B5EF4-FFF2-40B4-BE49-F238E27FC236}">
              <a16:creationId xmlns="" xmlns:a16="http://schemas.microsoft.com/office/drawing/2014/main" id="{00000000-0008-0000-0000-000093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599" name="Text Box 394360">
          <a:extLst>
            <a:ext uri="{FF2B5EF4-FFF2-40B4-BE49-F238E27FC236}">
              <a16:creationId xmlns="" xmlns:a16="http://schemas.microsoft.com/office/drawing/2014/main" id="{00000000-0008-0000-0000-000094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00" name="Text Box 394744">
          <a:extLst>
            <a:ext uri="{FF2B5EF4-FFF2-40B4-BE49-F238E27FC236}">
              <a16:creationId xmlns="" xmlns:a16="http://schemas.microsoft.com/office/drawing/2014/main" id="{00000000-0008-0000-0000-000095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01" name="Text Box 394360">
          <a:extLst>
            <a:ext uri="{FF2B5EF4-FFF2-40B4-BE49-F238E27FC236}">
              <a16:creationId xmlns="" xmlns:a16="http://schemas.microsoft.com/office/drawing/2014/main" id="{00000000-0008-0000-0000-000096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02" name="Text Box 394744">
          <a:extLst>
            <a:ext uri="{FF2B5EF4-FFF2-40B4-BE49-F238E27FC236}">
              <a16:creationId xmlns="" xmlns:a16="http://schemas.microsoft.com/office/drawing/2014/main" id="{00000000-0008-0000-0000-000097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03" name="Text Box 394360">
          <a:extLst>
            <a:ext uri="{FF2B5EF4-FFF2-40B4-BE49-F238E27FC236}">
              <a16:creationId xmlns="" xmlns:a16="http://schemas.microsoft.com/office/drawing/2014/main" id="{00000000-0008-0000-0000-000098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04" name="Text Box 394744">
          <a:extLst>
            <a:ext uri="{FF2B5EF4-FFF2-40B4-BE49-F238E27FC236}">
              <a16:creationId xmlns="" xmlns:a16="http://schemas.microsoft.com/office/drawing/2014/main" id="{00000000-0008-0000-0000-000099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05" name="Text Box 394360">
          <a:extLst>
            <a:ext uri="{FF2B5EF4-FFF2-40B4-BE49-F238E27FC236}">
              <a16:creationId xmlns="" xmlns:a16="http://schemas.microsoft.com/office/drawing/2014/main" id="{00000000-0008-0000-0000-00009A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06" name="Text Box 394744">
          <a:extLst>
            <a:ext uri="{FF2B5EF4-FFF2-40B4-BE49-F238E27FC236}">
              <a16:creationId xmlns="" xmlns:a16="http://schemas.microsoft.com/office/drawing/2014/main" id="{00000000-0008-0000-0000-00009B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07" name="Text Box 394360">
          <a:extLst>
            <a:ext uri="{FF2B5EF4-FFF2-40B4-BE49-F238E27FC236}">
              <a16:creationId xmlns="" xmlns:a16="http://schemas.microsoft.com/office/drawing/2014/main" id="{00000000-0008-0000-0000-00009C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08" name="Text Box 394744">
          <a:extLst>
            <a:ext uri="{FF2B5EF4-FFF2-40B4-BE49-F238E27FC236}">
              <a16:creationId xmlns="" xmlns:a16="http://schemas.microsoft.com/office/drawing/2014/main" id="{00000000-0008-0000-0000-00009D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09" name="Text Box 394360">
          <a:extLst>
            <a:ext uri="{FF2B5EF4-FFF2-40B4-BE49-F238E27FC236}">
              <a16:creationId xmlns="" xmlns:a16="http://schemas.microsoft.com/office/drawing/2014/main" id="{00000000-0008-0000-0000-00009E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10" name="Text Box 394744">
          <a:extLst>
            <a:ext uri="{FF2B5EF4-FFF2-40B4-BE49-F238E27FC236}">
              <a16:creationId xmlns="" xmlns:a16="http://schemas.microsoft.com/office/drawing/2014/main" id="{00000000-0008-0000-0000-00009F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11" name="Text Box 394360">
          <a:extLst>
            <a:ext uri="{FF2B5EF4-FFF2-40B4-BE49-F238E27FC236}">
              <a16:creationId xmlns="" xmlns:a16="http://schemas.microsoft.com/office/drawing/2014/main" id="{00000000-0008-0000-0000-0000A0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12" name="Text Box 394744">
          <a:extLst>
            <a:ext uri="{FF2B5EF4-FFF2-40B4-BE49-F238E27FC236}">
              <a16:creationId xmlns="" xmlns:a16="http://schemas.microsoft.com/office/drawing/2014/main" id="{00000000-0008-0000-0000-0000A1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13" name="Text Box 394360">
          <a:extLst>
            <a:ext uri="{FF2B5EF4-FFF2-40B4-BE49-F238E27FC236}">
              <a16:creationId xmlns="" xmlns:a16="http://schemas.microsoft.com/office/drawing/2014/main" id="{00000000-0008-0000-0000-0000A2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14" name="Text Box 394744">
          <a:extLst>
            <a:ext uri="{FF2B5EF4-FFF2-40B4-BE49-F238E27FC236}">
              <a16:creationId xmlns="" xmlns:a16="http://schemas.microsoft.com/office/drawing/2014/main" id="{00000000-0008-0000-0000-0000A3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15" name="Text Box 394360">
          <a:extLst>
            <a:ext uri="{FF2B5EF4-FFF2-40B4-BE49-F238E27FC236}">
              <a16:creationId xmlns="" xmlns:a16="http://schemas.microsoft.com/office/drawing/2014/main" id="{00000000-0008-0000-0000-0000A4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16" name="Text Box 394744">
          <a:extLst>
            <a:ext uri="{FF2B5EF4-FFF2-40B4-BE49-F238E27FC236}">
              <a16:creationId xmlns="" xmlns:a16="http://schemas.microsoft.com/office/drawing/2014/main" id="{00000000-0008-0000-0000-0000A5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17" name="Text Box 394360">
          <a:extLst>
            <a:ext uri="{FF2B5EF4-FFF2-40B4-BE49-F238E27FC236}">
              <a16:creationId xmlns="" xmlns:a16="http://schemas.microsoft.com/office/drawing/2014/main" id="{00000000-0008-0000-0000-0000A6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18" name="Text Box 394744">
          <a:extLst>
            <a:ext uri="{FF2B5EF4-FFF2-40B4-BE49-F238E27FC236}">
              <a16:creationId xmlns="" xmlns:a16="http://schemas.microsoft.com/office/drawing/2014/main" id="{00000000-0008-0000-0000-0000A7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19" name="Text Box 394360">
          <a:extLst>
            <a:ext uri="{FF2B5EF4-FFF2-40B4-BE49-F238E27FC236}">
              <a16:creationId xmlns="" xmlns:a16="http://schemas.microsoft.com/office/drawing/2014/main" id="{00000000-0008-0000-0000-0000A8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20" name="Text Box 394744">
          <a:extLst>
            <a:ext uri="{FF2B5EF4-FFF2-40B4-BE49-F238E27FC236}">
              <a16:creationId xmlns="" xmlns:a16="http://schemas.microsoft.com/office/drawing/2014/main" id="{00000000-0008-0000-0000-0000A9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21" name="Text Box 394744">
          <a:extLst>
            <a:ext uri="{FF2B5EF4-FFF2-40B4-BE49-F238E27FC236}">
              <a16:creationId xmlns="" xmlns:a16="http://schemas.microsoft.com/office/drawing/2014/main" id="{00000000-0008-0000-0000-0000AA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22" name="Text Box 394360">
          <a:extLst>
            <a:ext uri="{FF2B5EF4-FFF2-40B4-BE49-F238E27FC236}">
              <a16:creationId xmlns="" xmlns:a16="http://schemas.microsoft.com/office/drawing/2014/main" id="{00000000-0008-0000-0000-0000AB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23" name="Text Box 394744">
          <a:extLst>
            <a:ext uri="{FF2B5EF4-FFF2-40B4-BE49-F238E27FC236}">
              <a16:creationId xmlns="" xmlns:a16="http://schemas.microsoft.com/office/drawing/2014/main" id="{00000000-0008-0000-0000-0000AC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24" name="Text Box 394360">
          <a:extLst>
            <a:ext uri="{FF2B5EF4-FFF2-40B4-BE49-F238E27FC236}">
              <a16:creationId xmlns="" xmlns:a16="http://schemas.microsoft.com/office/drawing/2014/main" id="{00000000-0008-0000-0000-0000AD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25" name="Text Box 394744">
          <a:extLst>
            <a:ext uri="{FF2B5EF4-FFF2-40B4-BE49-F238E27FC236}">
              <a16:creationId xmlns="" xmlns:a16="http://schemas.microsoft.com/office/drawing/2014/main" id="{00000000-0008-0000-0000-0000AE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26" name="Text Box 394360">
          <a:extLst>
            <a:ext uri="{FF2B5EF4-FFF2-40B4-BE49-F238E27FC236}">
              <a16:creationId xmlns="" xmlns:a16="http://schemas.microsoft.com/office/drawing/2014/main" id="{00000000-0008-0000-0000-0000AF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27" name="Text Box 394744">
          <a:extLst>
            <a:ext uri="{FF2B5EF4-FFF2-40B4-BE49-F238E27FC236}">
              <a16:creationId xmlns="" xmlns:a16="http://schemas.microsoft.com/office/drawing/2014/main" id="{00000000-0008-0000-0000-0000B0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28" name="Text Box 394360">
          <a:extLst>
            <a:ext uri="{FF2B5EF4-FFF2-40B4-BE49-F238E27FC236}">
              <a16:creationId xmlns="" xmlns:a16="http://schemas.microsoft.com/office/drawing/2014/main" id="{00000000-0008-0000-0000-0000B1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29" name="Text Box 394744">
          <a:extLst>
            <a:ext uri="{FF2B5EF4-FFF2-40B4-BE49-F238E27FC236}">
              <a16:creationId xmlns="" xmlns:a16="http://schemas.microsoft.com/office/drawing/2014/main" id="{00000000-0008-0000-0000-0000B2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30" name="Text Box 394360">
          <a:extLst>
            <a:ext uri="{FF2B5EF4-FFF2-40B4-BE49-F238E27FC236}">
              <a16:creationId xmlns="" xmlns:a16="http://schemas.microsoft.com/office/drawing/2014/main" id="{00000000-0008-0000-0000-0000B3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31" name="Text Box 394744">
          <a:extLst>
            <a:ext uri="{FF2B5EF4-FFF2-40B4-BE49-F238E27FC236}">
              <a16:creationId xmlns="" xmlns:a16="http://schemas.microsoft.com/office/drawing/2014/main" id="{00000000-0008-0000-0000-0000B4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32" name="Text Box 394360">
          <a:extLst>
            <a:ext uri="{FF2B5EF4-FFF2-40B4-BE49-F238E27FC236}">
              <a16:creationId xmlns="" xmlns:a16="http://schemas.microsoft.com/office/drawing/2014/main" id="{00000000-0008-0000-0000-0000B5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33" name="Text Box 394744">
          <a:extLst>
            <a:ext uri="{FF2B5EF4-FFF2-40B4-BE49-F238E27FC236}">
              <a16:creationId xmlns="" xmlns:a16="http://schemas.microsoft.com/office/drawing/2014/main" id="{00000000-0008-0000-0000-0000B6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34" name="Text Box 394360">
          <a:extLst>
            <a:ext uri="{FF2B5EF4-FFF2-40B4-BE49-F238E27FC236}">
              <a16:creationId xmlns="" xmlns:a16="http://schemas.microsoft.com/office/drawing/2014/main" id="{00000000-0008-0000-0000-0000B7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35" name="Text Box 394744">
          <a:extLst>
            <a:ext uri="{FF2B5EF4-FFF2-40B4-BE49-F238E27FC236}">
              <a16:creationId xmlns="" xmlns:a16="http://schemas.microsoft.com/office/drawing/2014/main" id="{00000000-0008-0000-0000-0000B8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36" name="Text Box 394360">
          <a:extLst>
            <a:ext uri="{FF2B5EF4-FFF2-40B4-BE49-F238E27FC236}">
              <a16:creationId xmlns="" xmlns:a16="http://schemas.microsoft.com/office/drawing/2014/main" id="{00000000-0008-0000-0000-0000B9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37" name="Text Box 394744">
          <a:extLst>
            <a:ext uri="{FF2B5EF4-FFF2-40B4-BE49-F238E27FC236}">
              <a16:creationId xmlns="" xmlns:a16="http://schemas.microsoft.com/office/drawing/2014/main" id="{00000000-0008-0000-0000-0000BA0A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38" name="Text Box 394360">
          <a:extLst>
            <a:ext uri="{FF2B5EF4-FFF2-40B4-BE49-F238E27FC236}">
              <a16:creationId xmlns="" xmlns:a16="http://schemas.microsoft.com/office/drawing/2014/main" id="{00000000-0008-0000-0000-0000BB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39" name="Text Box 394744">
          <a:extLst>
            <a:ext uri="{FF2B5EF4-FFF2-40B4-BE49-F238E27FC236}">
              <a16:creationId xmlns="" xmlns:a16="http://schemas.microsoft.com/office/drawing/2014/main" id="{00000000-0008-0000-0000-0000BC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40" name="Text Box 394360">
          <a:extLst>
            <a:ext uri="{FF2B5EF4-FFF2-40B4-BE49-F238E27FC236}">
              <a16:creationId xmlns="" xmlns:a16="http://schemas.microsoft.com/office/drawing/2014/main" id="{00000000-0008-0000-0000-0000BD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41" name="Text Box 394744">
          <a:extLst>
            <a:ext uri="{FF2B5EF4-FFF2-40B4-BE49-F238E27FC236}">
              <a16:creationId xmlns="" xmlns:a16="http://schemas.microsoft.com/office/drawing/2014/main" id="{00000000-0008-0000-0000-0000BE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42" name="Text Box 394360">
          <a:extLst>
            <a:ext uri="{FF2B5EF4-FFF2-40B4-BE49-F238E27FC236}">
              <a16:creationId xmlns="" xmlns:a16="http://schemas.microsoft.com/office/drawing/2014/main" id="{00000000-0008-0000-0000-0000BF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43" name="Text Box 394744">
          <a:extLst>
            <a:ext uri="{FF2B5EF4-FFF2-40B4-BE49-F238E27FC236}">
              <a16:creationId xmlns="" xmlns:a16="http://schemas.microsoft.com/office/drawing/2014/main" id="{00000000-0008-0000-0000-0000C00A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44" name="Text Box 394360">
          <a:extLst>
            <a:ext uri="{FF2B5EF4-FFF2-40B4-BE49-F238E27FC236}">
              <a16:creationId xmlns="" xmlns:a16="http://schemas.microsoft.com/office/drawing/2014/main" id="{00000000-0008-0000-0000-0000C1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45" name="Text Box 394744">
          <a:extLst>
            <a:ext uri="{FF2B5EF4-FFF2-40B4-BE49-F238E27FC236}">
              <a16:creationId xmlns="" xmlns:a16="http://schemas.microsoft.com/office/drawing/2014/main" id="{00000000-0008-0000-0000-0000C2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46" name="Text Box 394360">
          <a:extLst>
            <a:ext uri="{FF2B5EF4-FFF2-40B4-BE49-F238E27FC236}">
              <a16:creationId xmlns="" xmlns:a16="http://schemas.microsoft.com/office/drawing/2014/main" id="{00000000-0008-0000-0000-0000C3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47" name="Text Box 394744">
          <a:extLst>
            <a:ext uri="{FF2B5EF4-FFF2-40B4-BE49-F238E27FC236}">
              <a16:creationId xmlns="" xmlns:a16="http://schemas.microsoft.com/office/drawing/2014/main" id="{00000000-0008-0000-0000-0000C4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48" name="Text Box 394360">
          <a:extLst>
            <a:ext uri="{FF2B5EF4-FFF2-40B4-BE49-F238E27FC236}">
              <a16:creationId xmlns="" xmlns:a16="http://schemas.microsoft.com/office/drawing/2014/main" id="{00000000-0008-0000-0000-0000C5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49" name="Text Box 394744">
          <a:extLst>
            <a:ext uri="{FF2B5EF4-FFF2-40B4-BE49-F238E27FC236}">
              <a16:creationId xmlns="" xmlns:a16="http://schemas.microsoft.com/office/drawing/2014/main" id="{00000000-0008-0000-0000-0000C6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50" name="Text Box 394360">
          <a:extLst>
            <a:ext uri="{FF2B5EF4-FFF2-40B4-BE49-F238E27FC236}">
              <a16:creationId xmlns="" xmlns:a16="http://schemas.microsoft.com/office/drawing/2014/main" id="{00000000-0008-0000-0000-0000C7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51" name="Text Box 394744">
          <a:extLst>
            <a:ext uri="{FF2B5EF4-FFF2-40B4-BE49-F238E27FC236}">
              <a16:creationId xmlns="" xmlns:a16="http://schemas.microsoft.com/office/drawing/2014/main" id="{00000000-0008-0000-0000-0000C8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52" name="Text Box 394360">
          <a:extLst>
            <a:ext uri="{FF2B5EF4-FFF2-40B4-BE49-F238E27FC236}">
              <a16:creationId xmlns="" xmlns:a16="http://schemas.microsoft.com/office/drawing/2014/main" id="{00000000-0008-0000-0000-0000C9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53" name="Text Box 394744">
          <a:extLst>
            <a:ext uri="{FF2B5EF4-FFF2-40B4-BE49-F238E27FC236}">
              <a16:creationId xmlns="" xmlns:a16="http://schemas.microsoft.com/office/drawing/2014/main" id="{00000000-0008-0000-0000-0000CA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54" name="Text Box 394360">
          <a:extLst>
            <a:ext uri="{FF2B5EF4-FFF2-40B4-BE49-F238E27FC236}">
              <a16:creationId xmlns="" xmlns:a16="http://schemas.microsoft.com/office/drawing/2014/main" id="{00000000-0008-0000-0000-0000CB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55" name="Text Box 394744">
          <a:extLst>
            <a:ext uri="{FF2B5EF4-FFF2-40B4-BE49-F238E27FC236}">
              <a16:creationId xmlns="" xmlns:a16="http://schemas.microsoft.com/office/drawing/2014/main" id="{00000000-0008-0000-0000-0000CC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56" name="Text Box 394360">
          <a:extLst>
            <a:ext uri="{FF2B5EF4-FFF2-40B4-BE49-F238E27FC236}">
              <a16:creationId xmlns="" xmlns:a16="http://schemas.microsoft.com/office/drawing/2014/main" id="{00000000-0008-0000-0000-0000CD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57" name="Text Box 394744">
          <a:extLst>
            <a:ext uri="{FF2B5EF4-FFF2-40B4-BE49-F238E27FC236}">
              <a16:creationId xmlns="" xmlns:a16="http://schemas.microsoft.com/office/drawing/2014/main" id="{00000000-0008-0000-0000-0000CE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58" name="Text Box 394360">
          <a:extLst>
            <a:ext uri="{FF2B5EF4-FFF2-40B4-BE49-F238E27FC236}">
              <a16:creationId xmlns="" xmlns:a16="http://schemas.microsoft.com/office/drawing/2014/main" id="{00000000-0008-0000-0000-0000CF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59" name="Text Box 394744">
          <a:extLst>
            <a:ext uri="{FF2B5EF4-FFF2-40B4-BE49-F238E27FC236}">
              <a16:creationId xmlns="" xmlns:a16="http://schemas.microsoft.com/office/drawing/2014/main" id="{00000000-0008-0000-0000-0000D0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60" name="Text Box 394360">
          <a:extLst>
            <a:ext uri="{FF2B5EF4-FFF2-40B4-BE49-F238E27FC236}">
              <a16:creationId xmlns="" xmlns:a16="http://schemas.microsoft.com/office/drawing/2014/main" id="{00000000-0008-0000-0000-0000D1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2326"/>
    <xdr:sp macro="" textlink="">
      <xdr:nvSpPr>
        <xdr:cNvPr id="17661" name="Text Box 394744">
          <a:extLst>
            <a:ext uri="{FF2B5EF4-FFF2-40B4-BE49-F238E27FC236}">
              <a16:creationId xmlns="" xmlns:a16="http://schemas.microsoft.com/office/drawing/2014/main" id="{00000000-0008-0000-0000-0000D20A0000}"/>
            </a:ext>
          </a:extLst>
        </xdr:cNvPr>
        <xdr:cNvSpPr txBox="1">
          <a:spLocks noChangeArrowheads="1"/>
        </xdr:cNvSpPr>
      </xdr:nvSpPr>
      <xdr:spPr bwMode="auto">
        <a:xfrm>
          <a:off x="2667000" y="51530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62" name="Text Box 394360">
          <a:extLst>
            <a:ext uri="{FF2B5EF4-FFF2-40B4-BE49-F238E27FC236}">
              <a16:creationId xmlns="" xmlns:a16="http://schemas.microsoft.com/office/drawing/2014/main" id="{00000000-0008-0000-0000-0000D3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63" name="Text Box 394744">
          <a:extLst>
            <a:ext uri="{FF2B5EF4-FFF2-40B4-BE49-F238E27FC236}">
              <a16:creationId xmlns="" xmlns:a16="http://schemas.microsoft.com/office/drawing/2014/main" id="{00000000-0008-0000-0000-0000D4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64" name="Text Box 394360">
          <a:extLst>
            <a:ext uri="{FF2B5EF4-FFF2-40B4-BE49-F238E27FC236}">
              <a16:creationId xmlns="" xmlns:a16="http://schemas.microsoft.com/office/drawing/2014/main" id="{00000000-0008-0000-0000-0000D5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65" name="Text Box 394744">
          <a:extLst>
            <a:ext uri="{FF2B5EF4-FFF2-40B4-BE49-F238E27FC236}">
              <a16:creationId xmlns="" xmlns:a16="http://schemas.microsoft.com/office/drawing/2014/main" id="{00000000-0008-0000-0000-0000D6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66" name="Text Box 394360">
          <a:extLst>
            <a:ext uri="{FF2B5EF4-FFF2-40B4-BE49-F238E27FC236}">
              <a16:creationId xmlns="" xmlns:a16="http://schemas.microsoft.com/office/drawing/2014/main" id="{00000000-0008-0000-0000-0000D7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1990725</xdr:rowOff>
    </xdr:from>
    <xdr:ext cx="57150" cy="81461"/>
    <xdr:sp macro="" textlink="">
      <xdr:nvSpPr>
        <xdr:cNvPr id="17667" name="Text Box 394744">
          <a:extLst>
            <a:ext uri="{FF2B5EF4-FFF2-40B4-BE49-F238E27FC236}">
              <a16:creationId xmlns="" xmlns:a16="http://schemas.microsoft.com/office/drawing/2014/main" id="{00000000-0008-0000-0000-0000D80A0000}"/>
            </a:ext>
          </a:extLst>
        </xdr:cNvPr>
        <xdr:cNvSpPr txBox="1">
          <a:spLocks noChangeArrowheads="1"/>
        </xdr:cNvSpPr>
      </xdr:nvSpPr>
      <xdr:spPr bwMode="auto">
        <a:xfrm>
          <a:off x="2667000" y="51530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668"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669"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670"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671"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672"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673"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74"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75"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76"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77"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78"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79"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80"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81"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82"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83"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84"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85"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86"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87"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88"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89"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90"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91"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92"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93"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94"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95"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96"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697"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98"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699"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00"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01"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02"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03"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04"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05"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06"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07"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08"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09"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10"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11"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12"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13"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14"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15"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16"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17"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18"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19"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20"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21"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22"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23"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24"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25"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26"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27"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28"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29"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30"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31"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32"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33"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34"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35"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36"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37"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38"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39"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40"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41"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42"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43"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44"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45"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746" name="Text Box 394360">
          <a:extLst>
            <a:ext uri="{FF2B5EF4-FFF2-40B4-BE49-F238E27FC236}">
              <a16:creationId xmlns="" xmlns:a16="http://schemas.microsoft.com/office/drawing/2014/main" id="{00000000-0008-0000-0000-000032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747" name="Text Box 394744">
          <a:extLst>
            <a:ext uri="{FF2B5EF4-FFF2-40B4-BE49-F238E27FC236}">
              <a16:creationId xmlns="" xmlns:a16="http://schemas.microsoft.com/office/drawing/2014/main" id="{00000000-0008-0000-0000-000033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748" name="Text Box 394360">
          <a:extLst>
            <a:ext uri="{FF2B5EF4-FFF2-40B4-BE49-F238E27FC236}">
              <a16:creationId xmlns="" xmlns:a16="http://schemas.microsoft.com/office/drawing/2014/main" id="{00000000-0008-0000-0000-000034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749" name="Text Box 394744">
          <a:extLst>
            <a:ext uri="{FF2B5EF4-FFF2-40B4-BE49-F238E27FC236}">
              <a16:creationId xmlns="" xmlns:a16="http://schemas.microsoft.com/office/drawing/2014/main" id="{00000000-0008-0000-0000-000035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750" name="Text Box 394360">
          <a:extLst>
            <a:ext uri="{FF2B5EF4-FFF2-40B4-BE49-F238E27FC236}">
              <a16:creationId xmlns="" xmlns:a16="http://schemas.microsoft.com/office/drawing/2014/main" id="{00000000-0008-0000-0000-000036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751" name="Text Box 394744">
          <a:extLst>
            <a:ext uri="{FF2B5EF4-FFF2-40B4-BE49-F238E27FC236}">
              <a16:creationId xmlns="" xmlns:a16="http://schemas.microsoft.com/office/drawing/2014/main" id="{00000000-0008-0000-0000-000037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52" name="Text Box 394360">
          <a:extLst>
            <a:ext uri="{FF2B5EF4-FFF2-40B4-BE49-F238E27FC236}">
              <a16:creationId xmlns="" xmlns:a16="http://schemas.microsoft.com/office/drawing/2014/main" id="{00000000-0008-0000-0000-000038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53" name="Text Box 394744">
          <a:extLst>
            <a:ext uri="{FF2B5EF4-FFF2-40B4-BE49-F238E27FC236}">
              <a16:creationId xmlns="" xmlns:a16="http://schemas.microsoft.com/office/drawing/2014/main" id="{00000000-0008-0000-0000-000039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54" name="Text Box 394360">
          <a:extLst>
            <a:ext uri="{FF2B5EF4-FFF2-40B4-BE49-F238E27FC236}">
              <a16:creationId xmlns="" xmlns:a16="http://schemas.microsoft.com/office/drawing/2014/main" id="{00000000-0008-0000-0000-00003A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55" name="Text Box 394744">
          <a:extLst>
            <a:ext uri="{FF2B5EF4-FFF2-40B4-BE49-F238E27FC236}">
              <a16:creationId xmlns="" xmlns:a16="http://schemas.microsoft.com/office/drawing/2014/main" id="{00000000-0008-0000-0000-00003B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56" name="Text Box 394360">
          <a:extLst>
            <a:ext uri="{FF2B5EF4-FFF2-40B4-BE49-F238E27FC236}">
              <a16:creationId xmlns="" xmlns:a16="http://schemas.microsoft.com/office/drawing/2014/main" id="{00000000-0008-0000-0000-00003C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57" name="Text Box 394744">
          <a:extLst>
            <a:ext uri="{FF2B5EF4-FFF2-40B4-BE49-F238E27FC236}">
              <a16:creationId xmlns="" xmlns:a16="http://schemas.microsoft.com/office/drawing/2014/main" id="{00000000-0008-0000-0000-00003D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58" name="Text Box 394360">
          <a:extLst>
            <a:ext uri="{FF2B5EF4-FFF2-40B4-BE49-F238E27FC236}">
              <a16:creationId xmlns="" xmlns:a16="http://schemas.microsoft.com/office/drawing/2014/main" id="{00000000-0008-0000-0000-00003E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59" name="Text Box 394744">
          <a:extLst>
            <a:ext uri="{FF2B5EF4-FFF2-40B4-BE49-F238E27FC236}">
              <a16:creationId xmlns="" xmlns:a16="http://schemas.microsoft.com/office/drawing/2014/main" id="{00000000-0008-0000-0000-00003F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60" name="Text Box 394360">
          <a:extLst>
            <a:ext uri="{FF2B5EF4-FFF2-40B4-BE49-F238E27FC236}">
              <a16:creationId xmlns="" xmlns:a16="http://schemas.microsoft.com/office/drawing/2014/main" id="{00000000-0008-0000-0000-000040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61" name="Text Box 394744">
          <a:extLst>
            <a:ext uri="{FF2B5EF4-FFF2-40B4-BE49-F238E27FC236}">
              <a16:creationId xmlns="" xmlns:a16="http://schemas.microsoft.com/office/drawing/2014/main" id="{00000000-0008-0000-0000-000041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62" name="Text Box 394360">
          <a:extLst>
            <a:ext uri="{FF2B5EF4-FFF2-40B4-BE49-F238E27FC236}">
              <a16:creationId xmlns="" xmlns:a16="http://schemas.microsoft.com/office/drawing/2014/main" id="{00000000-0008-0000-0000-000042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63" name="Text Box 394744">
          <a:extLst>
            <a:ext uri="{FF2B5EF4-FFF2-40B4-BE49-F238E27FC236}">
              <a16:creationId xmlns="" xmlns:a16="http://schemas.microsoft.com/office/drawing/2014/main" id="{00000000-0008-0000-0000-000043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64" name="Text Box 394360">
          <a:extLst>
            <a:ext uri="{FF2B5EF4-FFF2-40B4-BE49-F238E27FC236}">
              <a16:creationId xmlns="" xmlns:a16="http://schemas.microsoft.com/office/drawing/2014/main" id="{00000000-0008-0000-0000-000044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65" name="Text Box 394744">
          <a:extLst>
            <a:ext uri="{FF2B5EF4-FFF2-40B4-BE49-F238E27FC236}">
              <a16:creationId xmlns="" xmlns:a16="http://schemas.microsoft.com/office/drawing/2014/main" id="{00000000-0008-0000-0000-000045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66" name="Text Box 394360">
          <a:extLst>
            <a:ext uri="{FF2B5EF4-FFF2-40B4-BE49-F238E27FC236}">
              <a16:creationId xmlns="" xmlns:a16="http://schemas.microsoft.com/office/drawing/2014/main" id="{00000000-0008-0000-0000-000046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67" name="Text Box 394744">
          <a:extLst>
            <a:ext uri="{FF2B5EF4-FFF2-40B4-BE49-F238E27FC236}">
              <a16:creationId xmlns="" xmlns:a16="http://schemas.microsoft.com/office/drawing/2014/main" id="{00000000-0008-0000-0000-000047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68" name="Text Box 394360">
          <a:extLst>
            <a:ext uri="{FF2B5EF4-FFF2-40B4-BE49-F238E27FC236}">
              <a16:creationId xmlns="" xmlns:a16="http://schemas.microsoft.com/office/drawing/2014/main" id="{00000000-0008-0000-0000-000048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69" name="Text Box 394744">
          <a:extLst>
            <a:ext uri="{FF2B5EF4-FFF2-40B4-BE49-F238E27FC236}">
              <a16:creationId xmlns="" xmlns:a16="http://schemas.microsoft.com/office/drawing/2014/main" id="{00000000-0008-0000-0000-000049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70" name="Text Box 394360">
          <a:extLst>
            <a:ext uri="{FF2B5EF4-FFF2-40B4-BE49-F238E27FC236}">
              <a16:creationId xmlns="" xmlns:a16="http://schemas.microsoft.com/office/drawing/2014/main" id="{00000000-0008-0000-0000-00004A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71" name="Text Box 394744">
          <a:extLst>
            <a:ext uri="{FF2B5EF4-FFF2-40B4-BE49-F238E27FC236}">
              <a16:creationId xmlns="" xmlns:a16="http://schemas.microsoft.com/office/drawing/2014/main" id="{00000000-0008-0000-0000-00004B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72" name="Text Box 394360">
          <a:extLst>
            <a:ext uri="{FF2B5EF4-FFF2-40B4-BE49-F238E27FC236}">
              <a16:creationId xmlns="" xmlns:a16="http://schemas.microsoft.com/office/drawing/2014/main" id="{00000000-0008-0000-0000-00004C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73" name="Text Box 394744">
          <a:extLst>
            <a:ext uri="{FF2B5EF4-FFF2-40B4-BE49-F238E27FC236}">
              <a16:creationId xmlns="" xmlns:a16="http://schemas.microsoft.com/office/drawing/2014/main" id="{00000000-0008-0000-0000-00004D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74" name="Text Box 394360">
          <a:extLst>
            <a:ext uri="{FF2B5EF4-FFF2-40B4-BE49-F238E27FC236}">
              <a16:creationId xmlns="" xmlns:a16="http://schemas.microsoft.com/office/drawing/2014/main" id="{00000000-0008-0000-0000-00004E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75" name="Text Box 394744">
          <a:extLst>
            <a:ext uri="{FF2B5EF4-FFF2-40B4-BE49-F238E27FC236}">
              <a16:creationId xmlns="" xmlns:a16="http://schemas.microsoft.com/office/drawing/2014/main" id="{00000000-0008-0000-0000-00004F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76" name="Text Box 394360">
          <a:extLst>
            <a:ext uri="{FF2B5EF4-FFF2-40B4-BE49-F238E27FC236}">
              <a16:creationId xmlns="" xmlns:a16="http://schemas.microsoft.com/office/drawing/2014/main" id="{00000000-0008-0000-0000-000050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77" name="Text Box 394744">
          <a:extLst>
            <a:ext uri="{FF2B5EF4-FFF2-40B4-BE49-F238E27FC236}">
              <a16:creationId xmlns="" xmlns:a16="http://schemas.microsoft.com/office/drawing/2014/main" id="{00000000-0008-0000-0000-000051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78" name="Text Box 394360">
          <a:extLst>
            <a:ext uri="{FF2B5EF4-FFF2-40B4-BE49-F238E27FC236}">
              <a16:creationId xmlns="" xmlns:a16="http://schemas.microsoft.com/office/drawing/2014/main" id="{00000000-0008-0000-0000-000052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79" name="Text Box 394744">
          <a:extLst>
            <a:ext uri="{FF2B5EF4-FFF2-40B4-BE49-F238E27FC236}">
              <a16:creationId xmlns="" xmlns:a16="http://schemas.microsoft.com/office/drawing/2014/main" id="{00000000-0008-0000-0000-000053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80" name="Text Box 394360">
          <a:extLst>
            <a:ext uri="{FF2B5EF4-FFF2-40B4-BE49-F238E27FC236}">
              <a16:creationId xmlns="" xmlns:a16="http://schemas.microsoft.com/office/drawing/2014/main" id="{00000000-0008-0000-0000-000054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81" name="Text Box 394744">
          <a:extLst>
            <a:ext uri="{FF2B5EF4-FFF2-40B4-BE49-F238E27FC236}">
              <a16:creationId xmlns="" xmlns:a16="http://schemas.microsoft.com/office/drawing/2014/main" id="{00000000-0008-0000-0000-000055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82" name="Text Box 394360">
          <a:extLst>
            <a:ext uri="{FF2B5EF4-FFF2-40B4-BE49-F238E27FC236}">
              <a16:creationId xmlns="" xmlns:a16="http://schemas.microsoft.com/office/drawing/2014/main" id="{00000000-0008-0000-0000-000056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83" name="Text Box 394744">
          <a:extLst>
            <a:ext uri="{FF2B5EF4-FFF2-40B4-BE49-F238E27FC236}">
              <a16:creationId xmlns="" xmlns:a16="http://schemas.microsoft.com/office/drawing/2014/main" id="{00000000-0008-0000-0000-000057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84" name="Text Box 394360">
          <a:extLst>
            <a:ext uri="{FF2B5EF4-FFF2-40B4-BE49-F238E27FC236}">
              <a16:creationId xmlns="" xmlns:a16="http://schemas.microsoft.com/office/drawing/2014/main" id="{00000000-0008-0000-0000-000058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85" name="Text Box 394744">
          <a:extLst>
            <a:ext uri="{FF2B5EF4-FFF2-40B4-BE49-F238E27FC236}">
              <a16:creationId xmlns="" xmlns:a16="http://schemas.microsoft.com/office/drawing/2014/main" id="{00000000-0008-0000-0000-000059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86" name="Text Box 394360">
          <a:extLst>
            <a:ext uri="{FF2B5EF4-FFF2-40B4-BE49-F238E27FC236}">
              <a16:creationId xmlns="" xmlns:a16="http://schemas.microsoft.com/office/drawing/2014/main" id="{00000000-0008-0000-0000-00005A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87" name="Text Box 394744">
          <a:extLst>
            <a:ext uri="{FF2B5EF4-FFF2-40B4-BE49-F238E27FC236}">
              <a16:creationId xmlns="" xmlns:a16="http://schemas.microsoft.com/office/drawing/2014/main" id="{00000000-0008-0000-0000-00005B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88" name="Text Box 394360">
          <a:extLst>
            <a:ext uri="{FF2B5EF4-FFF2-40B4-BE49-F238E27FC236}">
              <a16:creationId xmlns="" xmlns:a16="http://schemas.microsoft.com/office/drawing/2014/main" id="{00000000-0008-0000-0000-00005C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89" name="Text Box 394744">
          <a:extLst>
            <a:ext uri="{FF2B5EF4-FFF2-40B4-BE49-F238E27FC236}">
              <a16:creationId xmlns="" xmlns:a16="http://schemas.microsoft.com/office/drawing/2014/main" id="{00000000-0008-0000-0000-00005D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90" name="Text Box 394360">
          <a:extLst>
            <a:ext uri="{FF2B5EF4-FFF2-40B4-BE49-F238E27FC236}">
              <a16:creationId xmlns="" xmlns:a16="http://schemas.microsoft.com/office/drawing/2014/main" id="{00000000-0008-0000-0000-00005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91" name="Text Box 394744">
          <a:extLst>
            <a:ext uri="{FF2B5EF4-FFF2-40B4-BE49-F238E27FC236}">
              <a16:creationId xmlns="" xmlns:a16="http://schemas.microsoft.com/office/drawing/2014/main" id="{00000000-0008-0000-0000-00005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92" name="Text Box 394360">
          <a:extLst>
            <a:ext uri="{FF2B5EF4-FFF2-40B4-BE49-F238E27FC236}">
              <a16:creationId xmlns="" xmlns:a16="http://schemas.microsoft.com/office/drawing/2014/main" id="{00000000-0008-0000-0000-000060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793" name="Text Box 394744">
          <a:extLst>
            <a:ext uri="{FF2B5EF4-FFF2-40B4-BE49-F238E27FC236}">
              <a16:creationId xmlns="" xmlns:a16="http://schemas.microsoft.com/office/drawing/2014/main" id="{00000000-0008-0000-0000-000061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94" name="Text Box 394360">
          <a:extLst>
            <a:ext uri="{FF2B5EF4-FFF2-40B4-BE49-F238E27FC236}">
              <a16:creationId xmlns="" xmlns:a16="http://schemas.microsoft.com/office/drawing/2014/main" id="{00000000-0008-0000-0000-000062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95" name="Text Box 394744">
          <a:extLst>
            <a:ext uri="{FF2B5EF4-FFF2-40B4-BE49-F238E27FC236}">
              <a16:creationId xmlns="" xmlns:a16="http://schemas.microsoft.com/office/drawing/2014/main" id="{00000000-0008-0000-0000-000063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96" name="Text Box 394360">
          <a:extLst>
            <a:ext uri="{FF2B5EF4-FFF2-40B4-BE49-F238E27FC236}">
              <a16:creationId xmlns="" xmlns:a16="http://schemas.microsoft.com/office/drawing/2014/main" id="{00000000-0008-0000-0000-000064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97" name="Text Box 394744">
          <a:extLst>
            <a:ext uri="{FF2B5EF4-FFF2-40B4-BE49-F238E27FC236}">
              <a16:creationId xmlns="" xmlns:a16="http://schemas.microsoft.com/office/drawing/2014/main" id="{00000000-0008-0000-0000-000065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98" name="Text Box 394360">
          <a:extLst>
            <a:ext uri="{FF2B5EF4-FFF2-40B4-BE49-F238E27FC236}">
              <a16:creationId xmlns="" xmlns:a16="http://schemas.microsoft.com/office/drawing/2014/main" id="{00000000-0008-0000-0000-000066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799" name="Text Box 394744">
          <a:extLst>
            <a:ext uri="{FF2B5EF4-FFF2-40B4-BE49-F238E27FC236}">
              <a16:creationId xmlns="" xmlns:a16="http://schemas.microsoft.com/office/drawing/2014/main" id="{00000000-0008-0000-0000-000067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00" name="Text Box 394360">
          <a:extLst>
            <a:ext uri="{FF2B5EF4-FFF2-40B4-BE49-F238E27FC236}">
              <a16:creationId xmlns="" xmlns:a16="http://schemas.microsoft.com/office/drawing/2014/main" id="{00000000-0008-0000-0000-000068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01" name="Text Box 394744">
          <a:extLst>
            <a:ext uri="{FF2B5EF4-FFF2-40B4-BE49-F238E27FC236}">
              <a16:creationId xmlns="" xmlns:a16="http://schemas.microsoft.com/office/drawing/2014/main" id="{00000000-0008-0000-0000-000069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02" name="Text Box 394360">
          <a:extLst>
            <a:ext uri="{FF2B5EF4-FFF2-40B4-BE49-F238E27FC236}">
              <a16:creationId xmlns="" xmlns:a16="http://schemas.microsoft.com/office/drawing/2014/main" id="{00000000-0008-0000-0000-00006A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03" name="Text Box 394744">
          <a:extLst>
            <a:ext uri="{FF2B5EF4-FFF2-40B4-BE49-F238E27FC236}">
              <a16:creationId xmlns="" xmlns:a16="http://schemas.microsoft.com/office/drawing/2014/main" id="{00000000-0008-0000-0000-00006B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04" name="Text Box 394360">
          <a:extLst>
            <a:ext uri="{FF2B5EF4-FFF2-40B4-BE49-F238E27FC236}">
              <a16:creationId xmlns="" xmlns:a16="http://schemas.microsoft.com/office/drawing/2014/main" id="{00000000-0008-0000-0000-00006C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05" name="Text Box 394744">
          <a:extLst>
            <a:ext uri="{FF2B5EF4-FFF2-40B4-BE49-F238E27FC236}">
              <a16:creationId xmlns="" xmlns:a16="http://schemas.microsoft.com/office/drawing/2014/main" id="{00000000-0008-0000-0000-00006D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06" name="Text Box 394360">
          <a:extLst>
            <a:ext uri="{FF2B5EF4-FFF2-40B4-BE49-F238E27FC236}">
              <a16:creationId xmlns="" xmlns:a16="http://schemas.microsoft.com/office/drawing/2014/main" id="{00000000-0008-0000-0000-00006E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07" name="Text Box 394744">
          <a:extLst>
            <a:ext uri="{FF2B5EF4-FFF2-40B4-BE49-F238E27FC236}">
              <a16:creationId xmlns="" xmlns:a16="http://schemas.microsoft.com/office/drawing/2014/main" id="{00000000-0008-0000-0000-00006F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08" name="Text Box 394360">
          <a:extLst>
            <a:ext uri="{FF2B5EF4-FFF2-40B4-BE49-F238E27FC236}">
              <a16:creationId xmlns="" xmlns:a16="http://schemas.microsoft.com/office/drawing/2014/main" id="{00000000-0008-0000-0000-000070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09" name="Text Box 394744">
          <a:extLst>
            <a:ext uri="{FF2B5EF4-FFF2-40B4-BE49-F238E27FC236}">
              <a16:creationId xmlns="" xmlns:a16="http://schemas.microsoft.com/office/drawing/2014/main" id="{00000000-0008-0000-0000-000071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10" name="Text Box 394360">
          <a:extLst>
            <a:ext uri="{FF2B5EF4-FFF2-40B4-BE49-F238E27FC236}">
              <a16:creationId xmlns="" xmlns:a16="http://schemas.microsoft.com/office/drawing/2014/main" id="{00000000-0008-0000-0000-000072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11" name="Text Box 394744">
          <a:extLst>
            <a:ext uri="{FF2B5EF4-FFF2-40B4-BE49-F238E27FC236}">
              <a16:creationId xmlns="" xmlns:a16="http://schemas.microsoft.com/office/drawing/2014/main" id="{00000000-0008-0000-0000-000073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12" name="Text Box 394360">
          <a:extLst>
            <a:ext uri="{FF2B5EF4-FFF2-40B4-BE49-F238E27FC236}">
              <a16:creationId xmlns="" xmlns:a16="http://schemas.microsoft.com/office/drawing/2014/main" id="{00000000-0008-0000-0000-000074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13" name="Text Box 394744">
          <a:extLst>
            <a:ext uri="{FF2B5EF4-FFF2-40B4-BE49-F238E27FC236}">
              <a16:creationId xmlns="" xmlns:a16="http://schemas.microsoft.com/office/drawing/2014/main" id="{00000000-0008-0000-0000-000075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14" name="Text Box 394360">
          <a:extLst>
            <a:ext uri="{FF2B5EF4-FFF2-40B4-BE49-F238E27FC236}">
              <a16:creationId xmlns="" xmlns:a16="http://schemas.microsoft.com/office/drawing/2014/main" id="{00000000-0008-0000-0000-000076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15" name="Text Box 394744">
          <a:extLst>
            <a:ext uri="{FF2B5EF4-FFF2-40B4-BE49-F238E27FC236}">
              <a16:creationId xmlns="" xmlns:a16="http://schemas.microsoft.com/office/drawing/2014/main" id="{00000000-0008-0000-0000-000077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16" name="Text Box 394360">
          <a:extLst>
            <a:ext uri="{FF2B5EF4-FFF2-40B4-BE49-F238E27FC236}">
              <a16:creationId xmlns="" xmlns:a16="http://schemas.microsoft.com/office/drawing/2014/main" id="{00000000-0008-0000-0000-000078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17" name="Text Box 394744">
          <a:extLst>
            <a:ext uri="{FF2B5EF4-FFF2-40B4-BE49-F238E27FC236}">
              <a16:creationId xmlns="" xmlns:a16="http://schemas.microsoft.com/office/drawing/2014/main" id="{00000000-0008-0000-0000-000079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18" name="Text Box 394360">
          <a:extLst>
            <a:ext uri="{FF2B5EF4-FFF2-40B4-BE49-F238E27FC236}">
              <a16:creationId xmlns="" xmlns:a16="http://schemas.microsoft.com/office/drawing/2014/main" id="{00000000-0008-0000-0000-00007A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19" name="Text Box 394744">
          <a:extLst>
            <a:ext uri="{FF2B5EF4-FFF2-40B4-BE49-F238E27FC236}">
              <a16:creationId xmlns="" xmlns:a16="http://schemas.microsoft.com/office/drawing/2014/main" id="{00000000-0008-0000-0000-00007B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20" name="Text Box 394360">
          <a:extLst>
            <a:ext uri="{FF2B5EF4-FFF2-40B4-BE49-F238E27FC236}">
              <a16:creationId xmlns="" xmlns:a16="http://schemas.microsoft.com/office/drawing/2014/main" id="{00000000-0008-0000-0000-00007C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21" name="Text Box 394744">
          <a:extLst>
            <a:ext uri="{FF2B5EF4-FFF2-40B4-BE49-F238E27FC236}">
              <a16:creationId xmlns="" xmlns:a16="http://schemas.microsoft.com/office/drawing/2014/main" id="{00000000-0008-0000-0000-00007D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22" name="Text Box 394360">
          <a:extLst>
            <a:ext uri="{FF2B5EF4-FFF2-40B4-BE49-F238E27FC236}">
              <a16:creationId xmlns="" xmlns:a16="http://schemas.microsoft.com/office/drawing/2014/main" id="{00000000-0008-0000-0000-00007E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23" name="Text Box 394744">
          <a:extLst>
            <a:ext uri="{FF2B5EF4-FFF2-40B4-BE49-F238E27FC236}">
              <a16:creationId xmlns="" xmlns:a16="http://schemas.microsoft.com/office/drawing/2014/main" id="{00000000-0008-0000-0000-00007F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24"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25"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26"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27"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28"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29"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30"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31"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32"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33"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34"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35"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36"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37"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38"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39"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40"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41"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42"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43"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44"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45"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46"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47"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848"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849"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850"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851"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852"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7853"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54"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55"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56"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57"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58"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59"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60"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61"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62"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63"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64"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65"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66"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67"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68"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69"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70"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71"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72"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73"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74"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75"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76"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77"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78"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79"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80"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81"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82"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83"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84"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85"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86"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87"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88"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89"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90"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91"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92"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93"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94"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895"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96"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97"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98"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899"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00"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01"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02"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03"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04"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05"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06"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07"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08"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09"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10"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11"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12"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13"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14"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15"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16"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17"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18"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19"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20"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21"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22"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23"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24"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25"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26" name="Text Box 394744">
          <a:extLst>
            <a:ext uri="{FF2B5EF4-FFF2-40B4-BE49-F238E27FC236}">
              <a16:creationId xmlns="" xmlns:a16="http://schemas.microsoft.com/office/drawing/2014/main" id="{00000000-0008-0000-0000-0000E6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27" name="Text Box 394360">
          <a:extLst>
            <a:ext uri="{FF2B5EF4-FFF2-40B4-BE49-F238E27FC236}">
              <a16:creationId xmlns="" xmlns:a16="http://schemas.microsoft.com/office/drawing/2014/main" id="{00000000-0008-0000-0000-0000E7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28" name="Text Box 394744">
          <a:extLst>
            <a:ext uri="{FF2B5EF4-FFF2-40B4-BE49-F238E27FC236}">
              <a16:creationId xmlns="" xmlns:a16="http://schemas.microsoft.com/office/drawing/2014/main" id="{00000000-0008-0000-0000-0000E8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29" name="Text Box 394360">
          <a:extLst>
            <a:ext uri="{FF2B5EF4-FFF2-40B4-BE49-F238E27FC236}">
              <a16:creationId xmlns="" xmlns:a16="http://schemas.microsoft.com/office/drawing/2014/main" id="{00000000-0008-0000-0000-0000E9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30" name="Text Box 394744">
          <a:extLst>
            <a:ext uri="{FF2B5EF4-FFF2-40B4-BE49-F238E27FC236}">
              <a16:creationId xmlns="" xmlns:a16="http://schemas.microsoft.com/office/drawing/2014/main" id="{00000000-0008-0000-0000-0000EA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31" name="Text Box 394360">
          <a:extLst>
            <a:ext uri="{FF2B5EF4-FFF2-40B4-BE49-F238E27FC236}">
              <a16:creationId xmlns="" xmlns:a16="http://schemas.microsoft.com/office/drawing/2014/main" id="{00000000-0008-0000-0000-0000EB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32" name="Text Box 394744">
          <a:extLst>
            <a:ext uri="{FF2B5EF4-FFF2-40B4-BE49-F238E27FC236}">
              <a16:creationId xmlns="" xmlns:a16="http://schemas.microsoft.com/office/drawing/2014/main" id="{00000000-0008-0000-0000-0000EC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33" name="Text Box 394360">
          <a:extLst>
            <a:ext uri="{FF2B5EF4-FFF2-40B4-BE49-F238E27FC236}">
              <a16:creationId xmlns="" xmlns:a16="http://schemas.microsoft.com/office/drawing/2014/main" id="{00000000-0008-0000-0000-0000ED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34" name="Text Box 394744">
          <a:extLst>
            <a:ext uri="{FF2B5EF4-FFF2-40B4-BE49-F238E27FC236}">
              <a16:creationId xmlns="" xmlns:a16="http://schemas.microsoft.com/office/drawing/2014/main" id="{00000000-0008-0000-0000-0000EE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35" name="Text Box 394360">
          <a:extLst>
            <a:ext uri="{FF2B5EF4-FFF2-40B4-BE49-F238E27FC236}">
              <a16:creationId xmlns="" xmlns:a16="http://schemas.microsoft.com/office/drawing/2014/main" id="{00000000-0008-0000-0000-0000EF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36" name="Text Box 394744">
          <a:extLst>
            <a:ext uri="{FF2B5EF4-FFF2-40B4-BE49-F238E27FC236}">
              <a16:creationId xmlns="" xmlns:a16="http://schemas.microsoft.com/office/drawing/2014/main" id="{00000000-0008-0000-0000-0000F0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37" name="Text Box 394360">
          <a:extLst>
            <a:ext uri="{FF2B5EF4-FFF2-40B4-BE49-F238E27FC236}">
              <a16:creationId xmlns="" xmlns:a16="http://schemas.microsoft.com/office/drawing/2014/main" id="{00000000-0008-0000-0000-0000F1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38" name="Text Box 394744">
          <a:extLst>
            <a:ext uri="{FF2B5EF4-FFF2-40B4-BE49-F238E27FC236}">
              <a16:creationId xmlns="" xmlns:a16="http://schemas.microsoft.com/office/drawing/2014/main" id="{00000000-0008-0000-0000-0000F2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39" name="Text Box 394360">
          <a:extLst>
            <a:ext uri="{FF2B5EF4-FFF2-40B4-BE49-F238E27FC236}">
              <a16:creationId xmlns="" xmlns:a16="http://schemas.microsoft.com/office/drawing/2014/main" id="{00000000-0008-0000-0000-0000F3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40" name="Text Box 394744">
          <a:extLst>
            <a:ext uri="{FF2B5EF4-FFF2-40B4-BE49-F238E27FC236}">
              <a16:creationId xmlns="" xmlns:a16="http://schemas.microsoft.com/office/drawing/2014/main" id="{00000000-0008-0000-0000-0000F4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41" name="Text Box 394360">
          <a:extLst>
            <a:ext uri="{FF2B5EF4-FFF2-40B4-BE49-F238E27FC236}">
              <a16:creationId xmlns="" xmlns:a16="http://schemas.microsoft.com/office/drawing/2014/main" id="{00000000-0008-0000-0000-0000F5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42" name="Text Box 394744">
          <a:extLst>
            <a:ext uri="{FF2B5EF4-FFF2-40B4-BE49-F238E27FC236}">
              <a16:creationId xmlns="" xmlns:a16="http://schemas.microsoft.com/office/drawing/2014/main" id="{00000000-0008-0000-0000-0000F6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43" name="Text Box 394360">
          <a:extLst>
            <a:ext uri="{FF2B5EF4-FFF2-40B4-BE49-F238E27FC236}">
              <a16:creationId xmlns="" xmlns:a16="http://schemas.microsoft.com/office/drawing/2014/main" id="{00000000-0008-0000-0000-0000F7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44" name="Text Box 394744">
          <a:extLst>
            <a:ext uri="{FF2B5EF4-FFF2-40B4-BE49-F238E27FC236}">
              <a16:creationId xmlns="" xmlns:a16="http://schemas.microsoft.com/office/drawing/2014/main" id="{00000000-0008-0000-0000-0000F8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45" name="Text Box 394360">
          <a:extLst>
            <a:ext uri="{FF2B5EF4-FFF2-40B4-BE49-F238E27FC236}">
              <a16:creationId xmlns="" xmlns:a16="http://schemas.microsoft.com/office/drawing/2014/main" id="{00000000-0008-0000-0000-0000F9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46" name="Text Box 394744">
          <a:extLst>
            <a:ext uri="{FF2B5EF4-FFF2-40B4-BE49-F238E27FC236}">
              <a16:creationId xmlns="" xmlns:a16="http://schemas.microsoft.com/office/drawing/2014/main" id="{00000000-0008-0000-0000-0000FA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47" name="Text Box 394360">
          <a:extLst>
            <a:ext uri="{FF2B5EF4-FFF2-40B4-BE49-F238E27FC236}">
              <a16:creationId xmlns="" xmlns:a16="http://schemas.microsoft.com/office/drawing/2014/main" id="{00000000-0008-0000-0000-0000FB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48" name="Text Box 394744">
          <a:extLst>
            <a:ext uri="{FF2B5EF4-FFF2-40B4-BE49-F238E27FC236}">
              <a16:creationId xmlns="" xmlns:a16="http://schemas.microsoft.com/office/drawing/2014/main" id="{00000000-0008-0000-0000-0000FC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49"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50"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51"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52"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53"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54"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55"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56"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57"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58"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59"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60"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61"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62"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63"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64"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65"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66"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67"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68"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69"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70"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71"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72"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73"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74"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75"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76"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77"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78"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79"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80"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81"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82"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83"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84"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85"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86"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87"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88"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89"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90"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91"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92"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93"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94"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95"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7996"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97"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98"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7999"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00"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01"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02"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03"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04"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05"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06"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07"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08"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09"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10"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11"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12"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13"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14"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15"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16"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17"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18"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19"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20"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21"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22"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23"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24"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25"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26"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27"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28"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29"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30"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31"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32"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33"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34"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35"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36"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37"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38"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39"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40"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41"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42"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43"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44"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8045"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8046"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8047"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8048"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8049"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8050"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51"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52"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53"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54"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55"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56"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57"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58"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59"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60"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61"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62"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63"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64"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65"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66"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67"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68"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69"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70"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71"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72"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73"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74"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75"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76"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77"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78"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79"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80"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81"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82"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83"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84"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85"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86"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87"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88"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89"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90"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91"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92"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93"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94"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95"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96"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97"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098"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099"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00"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01"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02"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03"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04"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05"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06"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07"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08"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09"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10"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11"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12"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13"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14"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15"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16"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17"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18"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19"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20"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21"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22"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23"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24"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25"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26"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27"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28"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29"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30"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31"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32"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33"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34"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35"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36"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37"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38"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39"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40"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41"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42"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43"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44"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45"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46"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8147"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8148"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8149"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8150"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8151"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0"/>
    <xdr:sp macro="" textlink="">
      <xdr:nvSpPr>
        <xdr:cNvPr id="18152"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2667000" y="515112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53"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54"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55"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56"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57"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58"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59"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60"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61"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62"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63"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64"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65"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66"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67"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68"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69"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70"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71"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72"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73"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74"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75"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76"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77"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78"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79"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80"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81"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82"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83"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84"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85"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86"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87"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88"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89"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90"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91"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92"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93"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194"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95"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96"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97"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98"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199"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00"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01"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02"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03"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04"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05"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06"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07"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08"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09"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10"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11"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12"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13"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14"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15"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16"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17"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18"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19"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20"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21"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22"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23"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24"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25"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26"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27"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28"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29"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30"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31"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32"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33"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34"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35"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36"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37"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38"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39"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40"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41"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2326"/>
    <xdr:sp macro="" textlink="">
      <xdr:nvSpPr>
        <xdr:cNvPr id="18242"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2667000" y="515112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43"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44"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45"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46"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47"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129</xdr:row>
      <xdr:rowOff>0</xdr:rowOff>
    </xdr:from>
    <xdr:ext cx="57150" cy="81461"/>
    <xdr:sp macro="" textlink="">
      <xdr:nvSpPr>
        <xdr:cNvPr id="18248"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2667000" y="515112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0"/>
    <xdr:sp macro="" textlink="">
      <xdr:nvSpPr>
        <xdr:cNvPr id="18249" name="Text Box 394360">
          <a:extLst>
            <a:ext uri="{FF2B5EF4-FFF2-40B4-BE49-F238E27FC236}">
              <a16:creationId xmlns="" xmlns:a16="http://schemas.microsoft.com/office/drawing/2014/main" id="{00000000-0008-0000-0000-0000A8090000}"/>
            </a:ext>
          </a:extLst>
        </xdr:cNvPr>
        <xdr:cNvSpPr txBox="1">
          <a:spLocks noChangeArrowheads="1"/>
        </xdr:cNvSpPr>
      </xdr:nvSpPr>
      <xdr:spPr bwMode="auto">
        <a:xfrm>
          <a:off x="899583" y="4868015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0"/>
    <xdr:sp macro="" textlink="">
      <xdr:nvSpPr>
        <xdr:cNvPr id="18250" name="Text Box 394744">
          <a:extLst>
            <a:ext uri="{FF2B5EF4-FFF2-40B4-BE49-F238E27FC236}">
              <a16:creationId xmlns="" xmlns:a16="http://schemas.microsoft.com/office/drawing/2014/main" id="{00000000-0008-0000-0000-0000A9090000}"/>
            </a:ext>
          </a:extLst>
        </xdr:cNvPr>
        <xdr:cNvSpPr txBox="1">
          <a:spLocks noChangeArrowheads="1"/>
        </xdr:cNvSpPr>
      </xdr:nvSpPr>
      <xdr:spPr bwMode="auto">
        <a:xfrm>
          <a:off x="899583" y="4868015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0"/>
    <xdr:sp macro="" textlink="">
      <xdr:nvSpPr>
        <xdr:cNvPr id="18251" name="Text Box 394360">
          <a:extLst>
            <a:ext uri="{FF2B5EF4-FFF2-40B4-BE49-F238E27FC236}">
              <a16:creationId xmlns="" xmlns:a16="http://schemas.microsoft.com/office/drawing/2014/main" id="{00000000-0008-0000-0000-0000AA090000}"/>
            </a:ext>
          </a:extLst>
        </xdr:cNvPr>
        <xdr:cNvSpPr txBox="1">
          <a:spLocks noChangeArrowheads="1"/>
        </xdr:cNvSpPr>
      </xdr:nvSpPr>
      <xdr:spPr bwMode="auto">
        <a:xfrm>
          <a:off x="899583" y="4868015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0"/>
    <xdr:sp macro="" textlink="">
      <xdr:nvSpPr>
        <xdr:cNvPr id="18252" name="Text Box 394744">
          <a:extLst>
            <a:ext uri="{FF2B5EF4-FFF2-40B4-BE49-F238E27FC236}">
              <a16:creationId xmlns="" xmlns:a16="http://schemas.microsoft.com/office/drawing/2014/main" id="{00000000-0008-0000-0000-0000AB090000}"/>
            </a:ext>
          </a:extLst>
        </xdr:cNvPr>
        <xdr:cNvSpPr txBox="1">
          <a:spLocks noChangeArrowheads="1"/>
        </xdr:cNvSpPr>
      </xdr:nvSpPr>
      <xdr:spPr bwMode="auto">
        <a:xfrm>
          <a:off x="899583" y="4868015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0"/>
    <xdr:sp macro="" textlink="">
      <xdr:nvSpPr>
        <xdr:cNvPr id="18253" name="Text Box 394360">
          <a:extLst>
            <a:ext uri="{FF2B5EF4-FFF2-40B4-BE49-F238E27FC236}">
              <a16:creationId xmlns="" xmlns:a16="http://schemas.microsoft.com/office/drawing/2014/main" id="{00000000-0008-0000-0000-0000AC090000}"/>
            </a:ext>
          </a:extLst>
        </xdr:cNvPr>
        <xdr:cNvSpPr txBox="1">
          <a:spLocks noChangeArrowheads="1"/>
        </xdr:cNvSpPr>
      </xdr:nvSpPr>
      <xdr:spPr bwMode="auto">
        <a:xfrm>
          <a:off x="899583" y="4868015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0"/>
    <xdr:sp macro="" textlink="">
      <xdr:nvSpPr>
        <xdr:cNvPr id="18254" name="Text Box 394744">
          <a:extLst>
            <a:ext uri="{FF2B5EF4-FFF2-40B4-BE49-F238E27FC236}">
              <a16:creationId xmlns="" xmlns:a16="http://schemas.microsoft.com/office/drawing/2014/main" id="{00000000-0008-0000-0000-0000AD090000}"/>
            </a:ext>
          </a:extLst>
        </xdr:cNvPr>
        <xdr:cNvSpPr txBox="1">
          <a:spLocks noChangeArrowheads="1"/>
        </xdr:cNvSpPr>
      </xdr:nvSpPr>
      <xdr:spPr bwMode="auto">
        <a:xfrm>
          <a:off x="899583" y="4868015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55" name="Text Box 394360">
          <a:extLst>
            <a:ext uri="{FF2B5EF4-FFF2-40B4-BE49-F238E27FC236}">
              <a16:creationId xmlns="" xmlns:a16="http://schemas.microsoft.com/office/drawing/2014/main" id="{00000000-0008-0000-0000-0000AE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56" name="Text Box 394744">
          <a:extLst>
            <a:ext uri="{FF2B5EF4-FFF2-40B4-BE49-F238E27FC236}">
              <a16:creationId xmlns="" xmlns:a16="http://schemas.microsoft.com/office/drawing/2014/main" id="{00000000-0008-0000-0000-0000AF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57" name="Text Box 394360">
          <a:extLst>
            <a:ext uri="{FF2B5EF4-FFF2-40B4-BE49-F238E27FC236}">
              <a16:creationId xmlns="" xmlns:a16="http://schemas.microsoft.com/office/drawing/2014/main" id="{00000000-0008-0000-0000-0000B0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58" name="Text Box 394744">
          <a:extLst>
            <a:ext uri="{FF2B5EF4-FFF2-40B4-BE49-F238E27FC236}">
              <a16:creationId xmlns="" xmlns:a16="http://schemas.microsoft.com/office/drawing/2014/main" id="{00000000-0008-0000-0000-0000B1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59" name="Text Box 394360">
          <a:extLst>
            <a:ext uri="{FF2B5EF4-FFF2-40B4-BE49-F238E27FC236}">
              <a16:creationId xmlns="" xmlns:a16="http://schemas.microsoft.com/office/drawing/2014/main" id="{00000000-0008-0000-0000-0000B2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60" name="Text Box 394744">
          <a:extLst>
            <a:ext uri="{FF2B5EF4-FFF2-40B4-BE49-F238E27FC236}">
              <a16:creationId xmlns="" xmlns:a16="http://schemas.microsoft.com/office/drawing/2014/main" id="{00000000-0008-0000-0000-0000B3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61" name="Text Box 394360">
          <a:extLst>
            <a:ext uri="{FF2B5EF4-FFF2-40B4-BE49-F238E27FC236}">
              <a16:creationId xmlns="" xmlns:a16="http://schemas.microsoft.com/office/drawing/2014/main" id="{00000000-0008-0000-0000-0000B4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62" name="Text Box 394744">
          <a:extLst>
            <a:ext uri="{FF2B5EF4-FFF2-40B4-BE49-F238E27FC236}">
              <a16:creationId xmlns="" xmlns:a16="http://schemas.microsoft.com/office/drawing/2014/main" id="{00000000-0008-0000-0000-0000B5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63" name="Text Box 394360">
          <a:extLst>
            <a:ext uri="{FF2B5EF4-FFF2-40B4-BE49-F238E27FC236}">
              <a16:creationId xmlns="" xmlns:a16="http://schemas.microsoft.com/office/drawing/2014/main" id="{00000000-0008-0000-0000-0000B6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64" name="Text Box 394744">
          <a:extLst>
            <a:ext uri="{FF2B5EF4-FFF2-40B4-BE49-F238E27FC236}">
              <a16:creationId xmlns="" xmlns:a16="http://schemas.microsoft.com/office/drawing/2014/main" id="{00000000-0008-0000-0000-0000B7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65" name="Text Box 394360">
          <a:extLst>
            <a:ext uri="{FF2B5EF4-FFF2-40B4-BE49-F238E27FC236}">
              <a16:creationId xmlns="" xmlns:a16="http://schemas.microsoft.com/office/drawing/2014/main" id="{00000000-0008-0000-0000-0000B8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66" name="Text Box 394744">
          <a:extLst>
            <a:ext uri="{FF2B5EF4-FFF2-40B4-BE49-F238E27FC236}">
              <a16:creationId xmlns="" xmlns:a16="http://schemas.microsoft.com/office/drawing/2014/main" id="{00000000-0008-0000-0000-0000B9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67" name="Text Box 394360">
          <a:extLst>
            <a:ext uri="{FF2B5EF4-FFF2-40B4-BE49-F238E27FC236}">
              <a16:creationId xmlns="" xmlns:a16="http://schemas.microsoft.com/office/drawing/2014/main" id="{00000000-0008-0000-0000-0000BA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68" name="Text Box 394744">
          <a:extLst>
            <a:ext uri="{FF2B5EF4-FFF2-40B4-BE49-F238E27FC236}">
              <a16:creationId xmlns="" xmlns:a16="http://schemas.microsoft.com/office/drawing/2014/main" id="{00000000-0008-0000-0000-0000BB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69" name="Text Box 394360">
          <a:extLst>
            <a:ext uri="{FF2B5EF4-FFF2-40B4-BE49-F238E27FC236}">
              <a16:creationId xmlns="" xmlns:a16="http://schemas.microsoft.com/office/drawing/2014/main" id="{00000000-0008-0000-0000-0000BC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70" name="Text Box 394744">
          <a:extLst>
            <a:ext uri="{FF2B5EF4-FFF2-40B4-BE49-F238E27FC236}">
              <a16:creationId xmlns="" xmlns:a16="http://schemas.microsoft.com/office/drawing/2014/main" id="{00000000-0008-0000-0000-0000BD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71" name="Text Box 394360">
          <a:extLst>
            <a:ext uri="{FF2B5EF4-FFF2-40B4-BE49-F238E27FC236}">
              <a16:creationId xmlns="" xmlns:a16="http://schemas.microsoft.com/office/drawing/2014/main" id="{00000000-0008-0000-0000-0000BE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72" name="Text Box 394744">
          <a:extLst>
            <a:ext uri="{FF2B5EF4-FFF2-40B4-BE49-F238E27FC236}">
              <a16:creationId xmlns="" xmlns:a16="http://schemas.microsoft.com/office/drawing/2014/main" id="{00000000-0008-0000-0000-0000BF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73" name="Text Box 394360">
          <a:extLst>
            <a:ext uri="{FF2B5EF4-FFF2-40B4-BE49-F238E27FC236}">
              <a16:creationId xmlns="" xmlns:a16="http://schemas.microsoft.com/office/drawing/2014/main" id="{00000000-0008-0000-0000-0000C0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74" name="Text Box 394744">
          <a:extLst>
            <a:ext uri="{FF2B5EF4-FFF2-40B4-BE49-F238E27FC236}">
              <a16:creationId xmlns="" xmlns:a16="http://schemas.microsoft.com/office/drawing/2014/main" id="{00000000-0008-0000-0000-0000C1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75" name="Text Box 394360">
          <a:extLst>
            <a:ext uri="{FF2B5EF4-FFF2-40B4-BE49-F238E27FC236}">
              <a16:creationId xmlns="" xmlns:a16="http://schemas.microsoft.com/office/drawing/2014/main" id="{00000000-0008-0000-0000-0000C2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76" name="Text Box 394744">
          <a:extLst>
            <a:ext uri="{FF2B5EF4-FFF2-40B4-BE49-F238E27FC236}">
              <a16:creationId xmlns="" xmlns:a16="http://schemas.microsoft.com/office/drawing/2014/main" id="{00000000-0008-0000-0000-0000C3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77" name="Text Box 394360">
          <a:extLst>
            <a:ext uri="{FF2B5EF4-FFF2-40B4-BE49-F238E27FC236}">
              <a16:creationId xmlns="" xmlns:a16="http://schemas.microsoft.com/office/drawing/2014/main" id="{00000000-0008-0000-0000-0000C4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78" name="Text Box 394744">
          <a:extLst>
            <a:ext uri="{FF2B5EF4-FFF2-40B4-BE49-F238E27FC236}">
              <a16:creationId xmlns="" xmlns:a16="http://schemas.microsoft.com/office/drawing/2014/main" id="{00000000-0008-0000-0000-0000C5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79" name="Text Box 394360">
          <a:extLst>
            <a:ext uri="{FF2B5EF4-FFF2-40B4-BE49-F238E27FC236}">
              <a16:creationId xmlns="" xmlns:a16="http://schemas.microsoft.com/office/drawing/2014/main" id="{00000000-0008-0000-0000-0000C6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80" name="Text Box 394744">
          <a:extLst>
            <a:ext uri="{FF2B5EF4-FFF2-40B4-BE49-F238E27FC236}">
              <a16:creationId xmlns="" xmlns:a16="http://schemas.microsoft.com/office/drawing/2014/main" id="{00000000-0008-0000-0000-0000C7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81" name="Text Box 394360">
          <a:extLst>
            <a:ext uri="{FF2B5EF4-FFF2-40B4-BE49-F238E27FC236}">
              <a16:creationId xmlns="" xmlns:a16="http://schemas.microsoft.com/office/drawing/2014/main" id="{00000000-0008-0000-0000-0000C8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82" name="Text Box 394744">
          <a:extLst>
            <a:ext uri="{FF2B5EF4-FFF2-40B4-BE49-F238E27FC236}">
              <a16:creationId xmlns="" xmlns:a16="http://schemas.microsoft.com/office/drawing/2014/main" id="{00000000-0008-0000-0000-0000C9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83" name="Text Box 394360">
          <a:extLst>
            <a:ext uri="{FF2B5EF4-FFF2-40B4-BE49-F238E27FC236}">
              <a16:creationId xmlns="" xmlns:a16="http://schemas.microsoft.com/office/drawing/2014/main" id="{00000000-0008-0000-0000-0000CA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84" name="Text Box 394744">
          <a:extLst>
            <a:ext uri="{FF2B5EF4-FFF2-40B4-BE49-F238E27FC236}">
              <a16:creationId xmlns="" xmlns:a16="http://schemas.microsoft.com/office/drawing/2014/main" id="{00000000-0008-0000-0000-0000CB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85" name="Text Box 394360">
          <a:extLst>
            <a:ext uri="{FF2B5EF4-FFF2-40B4-BE49-F238E27FC236}">
              <a16:creationId xmlns="" xmlns:a16="http://schemas.microsoft.com/office/drawing/2014/main" id="{00000000-0008-0000-0000-0000CC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86" name="Text Box 394744">
          <a:extLst>
            <a:ext uri="{FF2B5EF4-FFF2-40B4-BE49-F238E27FC236}">
              <a16:creationId xmlns="" xmlns:a16="http://schemas.microsoft.com/office/drawing/2014/main" id="{00000000-0008-0000-0000-0000CD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87" name="Text Box 394360">
          <a:extLst>
            <a:ext uri="{FF2B5EF4-FFF2-40B4-BE49-F238E27FC236}">
              <a16:creationId xmlns="" xmlns:a16="http://schemas.microsoft.com/office/drawing/2014/main" id="{00000000-0008-0000-0000-0000CE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88" name="Text Box 394744">
          <a:extLst>
            <a:ext uri="{FF2B5EF4-FFF2-40B4-BE49-F238E27FC236}">
              <a16:creationId xmlns="" xmlns:a16="http://schemas.microsoft.com/office/drawing/2014/main" id="{00000000-0008-0000-0000-0000CF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89" name="Text Box 394360">
          <a:extLst>
            <a:ext uri="{FF2B5EF4-FFF2-40B4-BE49-F238E27FC236}">
              <a16:creationId xmlns="" xmlns:a16="http://schemas.microsoft.com/office/drawing/2014/main" id="{00000000-0008-0000-0000-0000D0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90" name="Text Box 394744">
          <a:extLst>
            <a:ext uri="{FF2B5EF4-FFF2-40B4-BE49-F238E27FC236}">
              <a16:creationId xmlns="" xmlns:a16="http://schemas.microsoft.com/office/drawing/2014/main" id="{00000000-0008-0000-0000-0000D1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91" name="Text Box 394360">
          <a:extLst>
            <a:ext uri="{FF2B5EF4-FFF2-40B4-BE49-F238E27FC236}">
              <a16:creationId xmlns="" xmlns:a16="http://schemas.microsoft.com/office/drawing/2014/main" id="{00000000-0008-0000-0000-0000D2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92" name="Text Box 394744">
          <a:extLst>
            <a:ext uri="{FF2B5EF4-FFF2-40B4-BE49-F238E27FC236}">
              <a16:creationId xmlns="" xmlns:a16="http://schemas.microsoft.com/office/drawing/2014/main" id="{00000000-0008-0000-0000-0000D3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93" name="Text Box 394360">
          <a:extLst>
            <a:ext uri="{FF2B5EF4-FFF2-40B4-BE49-F238E27FC236}">
              <a16:creationId xmlns="" xmlns:a16="http://schemas.microsoft.com/office/drawing/2014/main" id="{00000000-0008-0000-0000-0000D4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94" name="Text Box 394744">
          <a:extLst>
            <a:ext uri="{FF2B5EF4-FFF2-40B4-BE49-F238E27FC236}">
              <a16:creationId xmlns="" xmlns:a16="http://schemas.microsoft.com/office/drawing/2014/main" id="{00000000-0008-0000-0000-0000D5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95" name="Text Box 394360">
          <a:extLst>
            <a:ext uri="{FF2B5EF4-FFF2-40B4-BE49-F238E27FC236}">
              <a16:creationId xmlns="" xmlns:a16="http://schemas.microsoft.com/office/drawing/2014/main" id="{00000000-0008-0000-0000-0000D6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296" name="Text Box 394744">
          <a:extLst>
            <a:ext uri="{FF2B5EF4-FFF2-40B4-BE49-F238E27FC236}">
              <a16:creationId xmlns="" xmlns:a16="http://schemas.microsoft.com/office/drawing/2014/main" id="{00000000-0008-0000-0000-0000D7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97" name="Text Box 394360">
          <a:extLst>
            <a:ext uri="{FF2B5EF4-FFF2-40B4-BE49-F238E27FC236}">
              <a16:creationId xmlns="" xmlns:a16="http://schemas.microsoft.com/office/drawing/2014/main" id="{00000000-0008-0000-0000-0000D8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98" name="Text Box 394744">
          <a:extLst>
            <a:ext uri="{FF2B5EF4-FFF2-40B4-BE49-F238E27FC236}">
              <a16:creationId xmlns="" xmlns:a16="http://schemas.microsoft.com/office/drawing/2014/main" id="{00000000-0008-0000-0000-0000D9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299" name="Text Box 394360">
          <a:extLst>
            <a:ext uri="{FF2B5EF4-FFF2-40B4-BE49-F238E27FC236}">
              <a16:creationId xmlns="" xmlns:a16="http://schemas.microsoft.com/office/drawing/2014/main" id="{00000000-0008-0000-0000-0000DA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300" name="Text Box 394744">
          <a:extLst>
            <a:ext uri="{FF2B5EF4-FFF2-40B4-BE49-F238E27FC236}">
              <a16:creationId xmlns="" xmlns:a16="http://schemas.microsoft.com/office/drawing/2014/main" id="{00000000-0008-0000-0000-0000DB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301" name="Text Box 394360">
          <a:extLst>
            <a:ext uri="{FF2B5EF4-FFF2-40B4-BE49-F238E27FC236}">
              <a16:creationId xmlns="" xmlns:a16="http://schemas.microsoft.com/office/drawing/2014/main" id="{00000000-0008-0000-0000-0000DC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302" name="Text Box 394744">
          <a:extLst>
            <a:ext uri="{FF2B5EF4-FFF2-40B4-BE49-F238E27FC236}">
              <a16:creationId xmlns="" xmlns:a16="http://schemas.microsoft.com/office/drawing/2014/main" id="{00000000-0008-0000-0000-0000DD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303" name="Text Box 394360">
          <a:extLst>
            <a:ext uri="{FF2B5EF4-FFF2-40B4-BE49-F238E27FC236}">
              <a16:creationId xmlns="" xmlns:a16="http://schemas.microsoft.com/office/drawing/2014/main" id="{00000000-0008-0000-0000-0000DE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304" name="Text Box 394744">
          <a:extLst>
            <a:ext uri="{FF2B5EF4-FFF2-40B4-BE49-F238E27FC236}">
              <a16:creationId xmlns="" xmlns:a16="http://schemas.microsoft.com/office/drawing/2014/main" id="{00000000-0008-0000-0000-0000DF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305" name="Text Box 394360">
          <a:extLst>
            <a:ext uri="{FF2B5EF4-FFF2-40B4-BE49-F238E27FC236}">
              <a16:creationId xmlns="" xmlns:a16="http://schemas.microsoft.com/office/drawing/2014/main" id="{00000000-0008-0000-0000-0000E0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306" name="Text Box 394744">
          <a:extLst>
            <a:ext uri="{FF2B5EF4-FFF2-40B4-BE49-F238E27FC236}">
              <a16:creationId xmlns="" xmlns:a16="http://schemas.microsoft.com/office/drawing/2014/main" id="{00000000-0008-0000-0000-0000E1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307" name="Text Box 394360">
          <a:extLst>
            <a:ext uri="{FF2B5EF4-FFF2-40B4-BE49-F238E27FC236}">
              <a16:creationId xmlns="" xmlns:a16="http://schemas.microsoft.com/office/drawing/2014/main" id="{00000000-0008-0000-0000-0000E2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308" name="Text Box 394744">
          <a:extLst>
            <a:ext uri="{FF2B5EF4-FFF2-40B4-BE49-F238E27FC236}">
              <a16:creationId xmlns="" xmlns:a16="http://schemas.microsoft.com/office/drawing/2014/main" id="{00000000-0008-0000-0000-0000E3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309" name="Text Box 394360">
          <a:extLst>
            <a:ext uri="{FF2B5EF4-FFF2-40B4-BE49-F238E27FC236}">
              <a16:creationId xmlns="" xmlns:a16="http://schemas.microsoft.com/office/drawing/2014/main" id="{00000000-0008-0000-0000-0000E4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310" name="Text Box 394744">
          <a:extLst>
            <a:ext uri="{FF2B5EF4-FFF2-40B4-BE49-F238E27FC236}">
              <a16:creationId xmlns="" xmlns:a16="http://schemas.microsoft.com/office/drawing/2014/main" id="{00000000-0008-0000-0000-0000E5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311" name="Text Box 394360">
          <a:extLst>
            <a:ext uri="{FF2B5EF4-FFF2-40B4-BE49-F238E27FC236}">
              <a16:creationId xmlns="" xmlns:a16="http://schemas.microsoft.com/office/drawing/2014/main" id="{00000000-0008-0000-0000-0000E6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312" name="Text Box 394744">
          <a:extLst>
            <a:ext uri="{FF2B5EF4-FFF2-40B4-BE49-F238E27FC236}">
              <a16:creationId xmlns="" xmlns:a16="http://schemas.microsoft.com/office/drawing/2014/main" id="{00000000-0008-0000-0000-0000E7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313" name="Text Box 394360">
          <a:extLst>
            <a:ext uri="{FF2B5EF4-FFF2-40B4-BE49-F238E27FC236}">
              <a16:creationId xmlns="" xmlns:a16="http://schemas.microsoft.com/office/drawing/2014/main" id="{00000000-0008-0000-0000-0000E8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314" name="Text Box 394744">
          <a:extLst>
            <a:ext uri="{FF2B5EF4-FFF2-40B4-BE49-F238E27FC236}">
              <a16:creationId xmlns="" xmlns:a16="http://schemas.microsoft.com/office/drawing/2014/main" id="{00000000-0008-0000-0000-0000E9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315" name="Text Box 394360">
          <a:extLst>
            <a:ext uri="{FF2B5EF4-FFF2-40B4-BE49-F238E27FC236}">
              <a16:creationId xmlns="" xmlns:a16="http://schemas.microsoft.com/office/drawing/2014/main" id="{00000000-0008-0000-0000-0000EA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316" name="Text Box 394744">
          <a:extLst>
            <a:ext uri="{FF2B5EF4-FFF2-40B4-BE49-F238E27FC236}">
              <a16:creationId xmlns="" xmlns:a16="http://schemas.microsoft.com/office/drawing/2014/main" id="{00000000-0008-0000-0000-0000EB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317" name="Text Box 394360">
          <a:extLst>
            <a:ext uri="{FF2B5EF4-FFF2-40B4-BE49-F238E27FC236}">
              <a16:creationId xmlns="" xmlns:a16="http://schemas.microsoft.com/office/drawing/2014/main" id="{00000000-0008-0000-0000-0000EC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318" name="Text Box 394744">
          <a:extLst>
            <a:ext uri="{FF2B5EF4-FFF2-40B4-BE49-F238E27FC236}">
              <a16:creationId xmlns="" xmlns:a16="http://schemas.microsoft.com/office/drawing/2014/main" id="{00000000-0008-0000-0000-0000ED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319" name="Text Box 394360">
          <a:extLst>
            <a:ext uri="{FF2B5EF4-FFF2-40B4-BE49-F238E27FC236}">
              <a16:creationId xmlns="" xmlns:a16="http://schemas.microsoft.com/office/drawing/2014/main" id="{00000000-0008-0000-0000-0000EE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320" name="Text Box 394744">
          <a:extLst>
            <a:ext uri="{FF2B5EF4-FFF2-40B4-BE49-F238E27FC236}">
              <a16:creationId xmlns="" xmlns:a16="http://schemas.microsoft.com/office/drawing/2014/main" id="{00000000-0008-0000-0000-0000EF09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321" name="Text Box 394360">
          <a:extLst>
            <a:ext uri="{FF2B5EF4-FFF2-40B4-BE49-F238E27FC236}">
              <a16:creationId xmlns="" xmlns:a16="http://schemas.microsoft.com/office/drawing/2014/main" id="{00000000-0008-0000-0000-0000F0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322" name="Text Box 394744">
          <a:extLst>
            <a:ext uri="{FF2B5EF4-FFF2-40B4-BE49-F238E27FC236}">
              <a16:creationId xmlns="" xmlns:a16="http://schemas.microsoft.com/office/drawing/2014/main" id="{00000000-0008-0000-0000-0000F1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323" name="Text Box 394360">
          <a:extLst>
            <a:ext uri="{FF2B5EF4-FFF2-40B4-BE49-F238E27FC236}">
              <a16:creationId xmlns="" xmlns:a16="http://schemas.microsoft.com/office/drawing/2014/main" id="{00000000-0008-0000-0000-0000F2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324" name="Text Box 394744">
          <a:extLst>
            <a:ext uri="{FF2B5EF4-FFF2-40B4-BE49-F238E27FC236}">
              <a16:creationId xmlns="" xmlns:a16="http://schemas.microsoft.com/office/drawing/2014/main" id="{00000000-0008-0000-0000-0000F3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325" name="Text Box 394360">
          <a:extLst>
            <a:ext uri="{FF2B5EF4-FFF2-40B4-BE49-F238E27FC236}">
              <a16:creationId xmlns="" xmlns:a16="http://schemas.microsoft.com/office/drawing/2014/main" id="{00000000-0008-0000-0000-0000F4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326" name="Text Box 394744">
          <a:extLst>
            <a:ext uri="{FF2B5EF4-FFF2-40B4-BE49-F238E27FC236}">
              <a16:creationId xmlns="" xmlns:a16="http://schemas.microsoft.com/office/drawing/2014/main" id="{00000000-0008-0000-0000-0000F509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0"/>
    <xdr:sp macro="" textlink="">
      <xdr:nvSpPr>
        <xdr:cNvPr id="18327" name="Text Box 394360">
          <a:extLst>
            <a:ext uri="{FF2B5EF4-FFF2-40B4-BE49-F238E27FC236}">
              <a16:creationId xmlns="" xmlns:a16="http://schemas.microsoft.com/office/drawing/2014/main" id="{00000000-0008-0000-0000-0000F6090000}"/>
            </a:ext>
          </a:extLst>
        </xdr:cNvPr>
        <xdr:cNvSpPr txBox="1">
          <a:spLocks noChangeArrowheads="1"/>
        </xdr:cNvSpPr>
      </xdr:nvSpPr>
      <xdr:spPr bwMode="auto">
        <a:xfrm>
          <a:off x="899583" y="48683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0"/>
    <xdr:sp macro="" textlink="">
      <xdr:nvSpPr>
        <xdr:cNvPr id="18328" name="Text Box 394744">
          <a:extLst>
            <a:ext uri="{FF2B5EF4-FFF2-40B4-BE49-F238E27FC236}">
              <a16:creationId xmlns="" xmlns:a16="http://schemas.microsoft.com/office/drawing/2014/main" id="{00000000-0008-0000-0000-0000F7090000}"/>
            </a:ext>
          </a:extLst>
        </xdr:cNvPr>
        <xdr:cNvSpPr txBox="1">
          <a:spLocks noChangeArrowheads="1"/>
        </xdr:cNvSpPr>
      </xdr:nvSpPr>
      <xdr:spPr bwMode="auto">
        <a:xfrm>
          <a:off x="899583" y="48683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0"/>
    <xdr:sp macro="" textlink="">
      <xdr:nvSpPr>
        <xdr:cNvPr id="18329" name="Text Box 394360">
          <a:extLst>
            <a:ext uri="{FF2B5EF4-FFF2-40B4-BE49-F238E27FC236}">
              <a16:creationId xmlns="" xmlns:a16="http://schemas.microsoft.com/office/drawing/2014/main" id="{00000000-0008-0000-0000-0000F8090000}"/>
            </a:ext>
          </a:extLst>
        </xdr:cNvPr>
        <xdr:cNvSpPr txBox="1">
          <a:spLocks noChangeArrowheads="1"/>
        </xdr:cNvSpPr>
      </xdr:nvSpPr>
      <xdr:spPr bwMode="auto">
        <a:xfrm>
          <a:off x="899583" y="48683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0"/>
    <xdr:sp macro="" textlink="">
      <xdr:nvSpPr>
        <xdr:cNvPr id="18330" name="Text Box 394744">
          <a:extLst>
            <a:ext uri="{FF2B5EF4-FFF2-40B4-BE49-F238E27FC236}">
              <a16:creationId xmlns="" xmlns:a16="http://schemas.microsoft.com/office/drawing/2014/main" id="{00000000-0008-0000-0000-0000F9090000}"/>
            </a:ext>
          </a:extLst>
        </xdr:cNvPr>
        <xdr:cNvSpPr txBox="1">
          <a:spLocks noChangeArrowheads="1"/>
        </xdr:cNvSpPr>
      </xdr:nvSpPr>
      <xdr:spPr bwMode="auto">
        <a:xfrm>
          <a:off x="899583" y="48683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0"/>
    <xdr:sp macro="" textlink="">
      <xdr:nvSpPr>
        <xdr:cNvPr id="18331" name="Text Box 394360">
          <a:extLst>
            <a:ext uri="{FF2B5EF4-FFF2-40B4-BE49-F238E27FC236}">
              <a16:creationId xmlns="" xmlns:a16="http://schemas.microsoft.com/office/drawing/2014/main" id="{00000000-0008-0000-0000-0000FA090000}"/>
            </a:ext>
          </a:extLst>
        </xdr:cNvPr>
        <xdr:cNvSpPr txBox="1">
          <a:spLocks noChangeArrowheads="1"/>
        </xdr:cNvSpPr>
      </xdr:nvSpPr>
      <xdr:spPr bwMode="auto">
        <a:xfrm>
          <a:off x="899583" y="48683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0"/>
    <xdr:sp macro="" textlink="">
      <xdr:nvSpPr>
        <xdr:cNvPr id="18332" name="Text Box 394744">
          <a:extLst>
            <a:ext uri="{FF2B5EF4-FFF2-40B4-BE49-F238E27FC236}">
              <a16:creationId xmlns="" xmlns:a16="http://schemas.microsoft.com/office/drawing/2014/main" id="{00000000-0008-0000-0000-0000FB090000}"/>
            </a:ext>
          </a:extLst>
        </xdr:cNvPr>
        <xdr:cNvSpPr txBox="1">
          <a:spLocks noChangeArrowheads="1"/>
        </xdr:cNvSpPr>
      </xdr:nvSpPr>
      <xdr:spPr bwMode="auto">
        <a:xfrm>
          <a:off x="899583" y="48683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33" name="Text Box 394360">
          <a:extLst>
            <a:ext uri="{FF2B5EF4-FFF2-40B4-BE49-F238E27FC236}">
              <a16:creationId xmlns="" xmlns:a16="http://schemas.microsoft.com/office/drawing/2014/main" id="{00000000-0008-0000-0000-0000FC09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34" name="Text Box 394744">
          <a:extLst>
            <a:ext uri="{FF2B5EF4-FFF2-40B4-BE49-F238E27FC236}">
              <a16:creationId xmlns="" xmlns:a16="http://schemas.microsoft.com/office/drawing/2014/main" id="{00000000-0008-0000-0000-0000FD09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35" name="Text Box 394360">
          <a:extLst>
            <a:ext uri="{FF2B5EF4-FFF2-40B4-BE49-F238E27FC236}">
              <a16:creationId xmlns="" xmlns:a16="http://schemas.microsoft.com/office/drawing/2014/main" id="{00000000-0008-0000-0000-0000FE09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36" name="Text Box 394744">
          <a:extLst>
            <a:ext uri="{FF2B5EF4-FFF2-40B4-BE49-F238E27FC236}">
              <a16:creationId xmlns="" xmlns:a16="http://schemas.microsoft.com/office/drawing/2014/main" id="{00000000-0008-0000-0000-0000FF09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37" name="Text Box 394360">
          <a:extLst>
            <a:ext uri="{FF2B5EF4-FFF2-40B4-BE49-F238E27FC236}">
              <a16:creationId xmlns="" xmlns:a16="http://schemas.microsoft.com/office/drawing/2014/main" id="{00000000-0008-0000-0000-000000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38" name="Text Box 394744">
          <a:extLst>
            <a:ext uri="{FF2B5EF4-FFF2-40B4-BE49-F238E27FC236}">
              <a16:creationId xmlns="" xmlns:a16="http://schemas.microsoft.com/office/drawing/2014/main" id="{00000000-0008-0000-0000-000001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39" name="Text Box 394360">
          <a:extLst>
            <a:ext uri="{FF2B5EF4-FFF2-40B4-BE49-F238E27FC236}">
              <a16:creationId xmlns="" xmlns:a16="http://schemas.microsoft.com/office/drawing/2014/main" id="{00000000-0008-0000-0000-000002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40" name="Text Box 394744">
          <a:extLst>
            <a:ext uri="{FF2B5EF4-FFF2-40B4-BE49-F238E27FC236}">
              <a16:creationId xmlns="" xmlns:a16="http://schemas.microsoft.com/office/drawing/2014/main" id="{00000000-0008-0000-0000-000003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41" name="Text Box 394360">
          <a:extLst>
            <a:ext uri="{FF2B5EF4-FFF2-40B4-BE49-F238E27FC236}">
              <a16:creationId xmlns="" xmlns:a16="http://schemas.microsoft.com/office/drawing/2014/main" id="{00000000-0008-0000-0000-000004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42" name="Text Box 394744">
          <a:extLst>
            <a:ext uri="{FF2B5EF4-FFF2-40B4-BE49-F238E27FC236}">
              <a16:creationId xmlns="" xmlns:a16="http://schemas.microsoft.com/office/drawing/2014/main" id="{00000000-0008-0000-0000-000005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43" name="Text Box 394360">
          <a:extLst>
            <a:ext uri="{FF2B5EF4-FFF2-40B4-BE49-F238E27FC236}">
              <a16:creationId xmlns="" xmlns:a16="http://schemas.microsoft.com/office/drawing/2014/main" id="{00000000-0008-0000-0000-000006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44" name="Text Box 394744">
          <a:extLst>
            <a:ext uri="{FF2B5EF4-FFF2-40B4-BE49-F238E27FC236}">
              <a16:creationId xmlns="" xmlns:a16="http://schemas.microsoft.com/office/drawing/2014/main" id="{00000000-0008-0000-0000-000007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45" name="Text Box 394360">
          <a:extLst>
            <a:ext uri="{FF2B5EF4-FFF2-40B4-BE49-F238E27FC236}">
              <a16:creationId xmlns="" xmlns:a16="http://schemas.microsoft.com/office/drawing/2014/main" id="{00000000-0008-0000-0000-000008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46" name="Text Box 394744">
          <a:extLst>
            <a:ext uri="{FF2B5EF4-FFF2-40B4-BE49-F238E27FC236}">
              <a16:creationId xmlns="" xmlns:a16="http://schemas.microsoft.com/office/drawing/2014/main" id="{00000000-0008-0000-0000-000009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47" name="Text Box 394360">
          <a:extLst>
            <a:ext uri="{FF2B5EF4-FFF2-40B4-BE49-F238E27FC236}">
              <a16:creationId xmlns="" xmlns:a16="http://schemas.microsoft.com/office/drawing/2014/main" id="{00000000-0008-0000-0000-00000A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48" name="Text Box 394744">
          <a:extLst>
            <a:ext uri="{FF2B5EF4-FFF2-40B4-BE49-F238E27FC236}">
              <a16:creationId xmlns="" xmlns:a16="http://schemas.microsoft.com/office/drawing/2014/main" id="{00000000-0008-0000-0000-00000B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49" name="Text Box 394360">
          <a:extLst>
            <a:ext uri="{FF2B5EF4-FFF2-40B4-BE49-F238E27FC236}">
              <a16:creationId xmlns="" xmlns:a16="http://schemas.microsoft.com/office/drawing/2014/main" id="{00000000-0008-0000-0000-00000C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50" name="Text Box 394744">
          <a:extLst>
            <a:ext uri="{FF2B5EF4-FFF2-40B4-BE49-F238E27FC236}">
              <a16:creationId xmlns="" xmlns:a16="http://schemas.microsoft.com/office/drawing/2014/main" id="{00000000-0008-0000-0000-00000D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51" name="Text Box 394360">
          <a:extLst>
            <a:ext uri="{FF2B5EF4-FFF2-40B4-BE49-F238E27FC236}">
              <a16:creationId xmlns="" xmlns:a16="http://schemas.microsoft.com/office/drawing/2014/main" id="{00000000-0008-0000-0000-00000E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52" name="Text Box 394744">
          <a:extLst>
            <a:ext uri="{FF2B5EF4-FFF2-40B4-BE49-F238E27FC236}">
              <a16:creationId xmlns="" xmlns:a16="http://schemas.microsoft.com/office/drawing/2014/main" id="{00000000-0008-0000-0000-00000F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53" name="Text Box 394360">
          <a:extLst>
            <a:ext uri="{FF2B5EF4-FFF2-40B4-BE49-F238E27FC236}">
              <a16:creationId xmlns="" xmlns:a16="http://schemas.microsoft.com/office/drawing/2014/main" id="{00000000-0008-0000-0000-000010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54" name="Text Box 394744">
          <a:extLst>
            <a:ext uri="{FF2B5EF4-FFF2-40B4-BE49-F238E27FC236}">
              <a16:creationId xmlns="" xmlns:a16="http://schemas.microsoft.com/office/drawing/2014/main" id="{00000000-0008-0000-0000-000011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55" name="Text Box 394360">
          <a:extLst>
            <a:ext uri="{FF2B5EF4-FFF2-40B4-BE49-F238E27FC236}">
              <a16:creationId xmlns="" xmlns:a16="http://schemas.microsoft.com/office/drawing/2014/main" id="{00000000-0008-0000-0000-000012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56" name="Text Box 394744">
          <a:extLst>
            <a:ext uri="{FF2B5EF4-FFF2-40B4-BE49-F238E27FC236}">
              <a16:creationId xmlns="" xmlns:a16="http://schemas.microsoft.com/office/drawing/2014/main" id="{00000000-0008-0000-0000-000013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57" name="Text Box 394360">
          <a:extLst>
            <a:ext uri="{FF2B5EF4-FFF2-40B4-BE49-F238E27FC236}">
              <a16:creationId xmlns="" xmlns:a16="http://schemas.microsoft.com/office/drawing/2014/main" id="{00000000-0008-0000-0000-000014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58" name="Text Box 394744">
          <a:extLst>
            <a:ext uri="{FF2B5EF4-FFF2-40B4-BE49-F238E27FC236}">
              <a16:creationId xmlns="" xmlns:a16="http://schemas.microsoft.com/office/drawing/2014/main" id="{00000000-0008-0000-0000-000015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59" name="Text Box 394360">
          <a:extLst>
            <a:ext uri="{FF2B5EF4-FFF2-40B4-BE49-F238E27FC236}">
              <a16:creationId xmlns="" xmlns:a16="http://schemas.microsoft.com/office/drawing/2014/main" id="{00000000-0008-0000-0000-000016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60" name="Text Box 394744">
          <a:extLst>
            <a:ext uri="{FF2B5EF4-FFF2-40B4-BE49-F238E27FC236}">
              <a16:creationId xmlns="" xmlns:a16="http://schemas.microsoft.com/office/drawing/2014/main" id="{00000000-0008-0000-0000-000017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61" name="Text Box 394360">
          <a:extLst>
            <a:ext uri="{FF2B5EF4-FFF2-40B4-BE49-F238E27FC236}">
              <a16:creationId xmlns="" xmlns:a16="http://schemas.microsoft.com/office/drawing/2014/main" id="{00000000-0008-0000-0000-000018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62" name="Text Box 394744">
          <a:extLst>
            <a:ext uri="{FF2B5EF4-FFF2-40B4-BE49-F238E27FC236}">
              <a16:creationId xmlns="" xmlns:a16="http://schemas.microsoft.com/office/drawing/2014/main" id="{00000000-0008-0000-0000-000019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63" name="Text Box 394360">
          <a:extLst>
            <a:ext uri="{FF2B5EF4-FFF2-40B4-BE49-F238E27FC236}">
              <a16:creationId xmlns="" xmlns:a16="http://schemas.microsoft.com/office/drawing/2014/main" id="{00000000-0008-0000-0000-00001A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64" name="Text Box 394744">
          <a:extLst>
            <a:ext uri="{FF2B5EF4-FFF2-40B4-BE49-F238E27FC236}">
              <a16:creationId xmlns="" xmlns:a16="http://schemas.microsoft.com/office/drawing/2014/main" id="{00000000-0008-0000-0000-00001B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65" name="Text Box 394360">
          <a:extLst>
            <a:ext uri="{FF2B5EF4-FFF2-40B4-BE49-F238E27FC236}">
              <a16:creationId xmlns="" xmlns:a16="http://schemas.microsoft.com/office/drawing/2014/main" id="{00000000-0008-0000-0000-00001C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66" name="Text Box 394744">
          <a:extLst>
            <a:ext uri="{FF2B5EF4-FFF2-40B4-BE49-F238E27FC236}">
              <a16:creationId xmlns="" xmlns:a16="http://schemas.microsoft.com/office/drawing/2014/main" id="{00000000-0008-0000-0000-00001D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67" name="Text Box 394360">
          <a:extLst>
            <a:ext uri="{FF2B5EF4-FFF2-40B4-BE49-F238E27FC236}">
              <a16:creationId xmlns="" xmlns:a16="http://schemas.microsoft.com/office/drawing/2014/main" id="{00000000-0008-0000-0000-00001E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68" name="Text Box 394744">
          <a:extLst>
            <a:ext uri="{FF2B5EF4-FFF2-40B4-BE49-F238E27FC236}">
              <a16:creationId xmlns="" xmlns:a16="http://schemas.microsoft.com/office/drawing/2014/main" id="{00000000-0008-0000-0000-00001F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69" name="Text Box 394360">
          <a:extLst>
            <a:ext uri="{FF2B5EF4-FFF2-40B4-BE49-F238E27FC236}">
              <a16:creationId xmlns="" xmlns:a16="http://schemas.microsoft.com/office/drawing/2014/main" id="{00000000-0008-0000-0000-000020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70" name="Text Box 394744">
          <a:extLst>
            <a:ext uri="{FF2B5EF4-FFF2-40B4-BE49-F238E27FC236}">
              <a16:creationId xmlns="" xmlns:a16="http://schemas.microsoft.com/office/drawing/2014/main" id="{00000000-0008-0000-0000-000021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71" name="Text Box 394360">
          <a:extLst>
            <a:ext uri="{FF2B5EF4-FFF2-40B4-BE49-F238E27FC236}">
              <a16:creationId xmlns="" xmlns:a16="http://schemas.microsoft.com/office/drawing/2014/main" id="{00000000-0008-0000-0000-000022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72" name="Text Box 394744">
          <a:extLst>
            <a:ext uri="{FF2B5EF4-FFF2-40B4-BE49-F238E27FC236}">
              <a16:creationId xmlns="" xmlns:a16="http://schemas.microsoft.com/office/drawing/2014/main" id="{00000000-0008-0000-0000-000023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73" name="Text Box 394360">
          <a:extLst>
            <a:ext uri="{FF2B5EF4-FFF2-40B4-BE49-F238E27FC236}">
              <a16:creationId xmlns="" xmlns:a16="http://schemas.microsoft.com/office/drawing/2014/main" id="{00000000-0008-0000-0000-000024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74" name="Text Box 394744">
          <a:extLst>
            <a:ext uri="{FF2B5EF4-FFF2-40B4-BE49-F238E27FC236}">
              <a16:creationId xmlns="" xmlns:a16="http://schemas.microsoft.com/office/drawing/2014/main" id="{00000000-0008-0000-0000-000025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75" name="Text Box 394360">
          <a:extLst>
            <a:ext uri="{FF2B5EF4-FFF2-40B4-BE49-F238E27FC236}">
              <a16:creationId xmlns="" xmlns:a16="http://schemas.microsoft.com/office/drawing/2014/main" id="{00000000-0008-0000-0000-000026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76" name="Text Box 394744">
          <a:extLst>
            <a:ext uri="{FF2B5EF4-FFF2-40B4-BE49-F238E27FC236}">
              <a16:creationId xmlns="" xmlns:a16="http://schemas.microsoft.com/office/drawing/2014/main" id="{00000000-0008-0000-0000-000027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77" name="Text Box 394360">
          <a:extLst>
            <a:ext uri="{FF2B5EF4-FFF2-40B4-BE49-F238E27FC236}">
              <a16:creationId xmlns="" xmlns:a16="http://schemas.microsoft.com/office/drawing/2014/main" id="{00000000-0008-0000-0000-000028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78" name="Text Box 394744">
          <a:extLst>
            <a:ext uri="{FF2B5EF4-FFF2-40B4-BE49-F238E27FC236}">
              <a16:creationId xmlns="" xmlns:a16="http://schemas.microsoft.com/office/drawing/2014/main" id="{00000000-0008-0000-0000-000029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79" name="Text Box 394360">
          <a:extLst>
            <a:ext uri="{FF2B5EF4-FFF2-40B4-BE49-F238E27FC236}">
              <a16:creationId xmlns="" xmlns:a16="http://schemas.microsoft.com/office/drawing/2014/main" id="{00000000-0008-0000-0000-00002A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80" name="Text Box 394744">
          <a:extLst>
            <a:ext uri="{FF2B5EF4-FFF2-40B4-BE49-F238E27FC236}">
              <a16:creationId xmlns="" xmlns:a16="http://schemas.microsoft.com/office/drawing/2014/main" id="{00000000-0008-0000-0000-00002B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81" name="Text Box 394360">
          <a:extLst>
            <a:ext uri="{FF2B5EF4-FFF2-40B4-BE49-F238E27FC236}">
              <a16:creationId xmlns="" xmlns:a16="http://schemas.microsoft.com/office/drawing/2014/main" id="{00000000-0008-0000-0000-00002C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82" name="Text Box 394744">
          <a:extLst>
            <a:ext uri="{FF2B5EF4-FFF2-40B4-BE49-F238E27FC236}">
              <a16:creationId xmlns="" xmlns:a16="http://schemas.microsoft.com/office/drawing/2014/main" id="{00000000-0008-0000-0000-00002D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83" name="Text Box 394360">
          <a:extLst>
            <a:ext uri="{FF2B5EF4-FFF2-40B4-BE49-F238E27FC236}">
              <a16:creationId xmlns="" xmlns:a16="http://schemas.microsoft.com/office/drawing/2014/main" id="{00000000-0008-0000-0000-00002E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84" name="Text Box 394744">
          <a:extLst>
            <a:ext uri="{FF2B5EF4-FFF2-40B4-BE49-F238E27FC236}">
              <a16:creationId xmlns="" xmlns:a16="http://schemas.microsoft.com/office/drawing/2014/main" id="{00000000-0008-0000-0000-00002F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85" name="Text Box 394360">
          <a:extLst>
            <a:ext uri="{FF2B5EF4-FFF2-40B4-BE49-F238E27FC236}">
              <a16:creationId xmlns="" xmlns:a16="http://schemas.microsoft.com/office/drawing/2014/main" id="{00000000-0008-0000-0000-000030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86" name="Text Box 394744">
          <a:extLst>
            <a:ext uri="{FF2B5EF4-FFF2-40B4-BE49-F238E27FC236}">
              <a16:creationId xmlns="" xmlns:a16="http://schemas.microsoft.com/office/drawing/2014/main" id="{00000000-0008-0000-0000-000031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87" name="Text Box 394360">
          <a:extLst>
            <a:ext uri="{FF2B5EF4-FFF2-40B4-BE49-F238E27FC236}">
              <a16:creationId xmlns="" xmlns:a16="http://schemas.microsoft.com/office/drawing/2014/main" id="{00000000-0008-0000-0000-000032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88" name="Text Box 394744">
          <a:extLst>
            <a:ext uri="{FF2B5EF4-FFF2-40B4-BE49-F238E27FC236}">
              <a16:creationId xmlns="" xmlns:a16="http://schemas.microsoft.com/office/drawing/2014/main" id="{00000000-0008-0000-0000-000033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89" name="Text Box 394360">
          <a:extLst>
            <a:ext uri="{FF2B5EF4-FFF2-40B4-BE49-F238E27FC236}">
              <a16:creationId xmlns="" xmlns:a16="http://schemas.microsoft.com/office/drawing/2014/main" id="{00000000-0008-0000-0000-000034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90" name="Text Box 394744">
          <a:extLst>
            <a:ext uri="{FF2B5EF4-FFF2-40B4-BE49-F238E27FC236}">
              <a16:creationId xmlns="" xmlns:a16="http://schemas.microsoft.com/office/drawing/2014/main" id="{00000000-0008-0000-0000-000035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91" name="Text Box 394360">
          <a:extLst>
            <a:ext uri="{FF2B5EF4-FFF2-40B4-BE49-F238E27FC236}">
              <a16:creationId xmlns="" xmlns:a16="http://schemas.microsoft.com/office/drawing/2014/main" id="{00000000-0008-0000-0000-000036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92" name="Text Box 394744">
          <a:extLst>
            <a:ext uri="{FF2B5EF4-FFF2-40B4-BE49-F238E27FC236}">
              <a16:creationId xmlns="" xmlns:a16="http://schemas.microsoft.com/office/drawing/2014/main" id="{00000000-0008-0000-0000-000037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93" name="Text Box 394360">
          <a:extLst>
            <a:ext uri="{FF2B5EF4-FFF2-40B4-BE49-F238E27FC236}">
              <a16:creationId xmlns="" xmlns:a16="http://schemas.microsoft.com/office/drawing/2014/main" id="{00000000-0008-0000-0000-000038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94" name="Text Box 394744">
          <a:extLst>
            <a:ext uri="{FF2B5EF4-FFF2-40B4-BE49-F238E27FC236}">
              <a16:creationId xmlns="" xmlns:a16="http://schemas.microsoft.com/office/drawing/2014/main" id="{00000000-0008-0000-0000-000039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95" name="Text Box 394360">
          <a:extLst>
            <a:ext uri="{FF2B5EF4-FFF2-40B4-BE49-F238E27FC236}">
              <a16:creationId xmlns="" xmlns:a16="http://schemas.microsoft.com/office/drawing/2014/main" id="{00000000-0008-0000-0000-00003A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96" name="Text Box 394744">
          <a:extLst>
            <a:ext uri="{FF2B5EF4-FFF2-40B4-BE49-F238E27FC236}">
              <a16:creationId xmlns="" xmlns:a16="http://schemas.microsoft.com/office/drawing/2014/main" id="{00000000-0008-0000-0000-00003B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97" name="Text Box 394360">
          <a:extLst>
            <a:ext uri="{FF2B5EF4-FFF2-40B4-BE49-F238E27FC236}">
              <a16:creationId xmlns="" xmlns:a16="http://schemas.microsoft.com/office/drawing/2014/main" id="{00000000-0008-0000-0000-00003C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398" name="Text Box 394744">
          <a:extLst>
            <a:ext uri="{FF2B5EF4-FFF2-40B4-BE49-F238E27FC236}">
              <a16:creationId xmlns="" xmlns:a16="http://schemas.microsoft.com/office/drawing/2014/main" id="{00000000-0008-0000-0000-00003D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399" name="Text Box 394360">
          <a:extLst>
            <a:ext uri="{FF2B5EF4-FFF2-40B4-BE49-F238E27FC236}">
              <a16:creationId xmlns="" xmlns:a16="http://schemas.microsoft.com/office/drawing/2014/main" id="{00000000-0008-0000-0000-00003E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400" name="Text Box 394744">
          <a:extLst>
            <a:ext uri="{FF2B5EF4-FFF2-40B4-BE49-F238E27FC236}">
              <a16:creationId xmlns="" xmlns:a16="http://schemas.microsoft.com/office/drawing/2014/main" id="{00000000-0008-0000-0000-00003F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401" name="Text Box 394360">
          <a:extLst>
            <a:ext uri="{FF2B5EF4-FFF2-40B4-BE49-F238E27FC236}">
              <a16:creationId xmlns="" xmlns:a16="http://schemas.microsoft.com/office/drawing/2014/main" id="{00000000-0008-0000-0000-000040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402" name="Text Box 394744">
          <a:extLst>
            <a:ext uri="{FF2B5EF4-FFF2-40B4-BE49-F238E27FC236}">
              <a16:creationId xmlns="" xmlns:a16="http://schemas.microsoft.com/office/drawing/2014/main" id="{00000000-0008-0000-0000-000041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403" name="Text Box 394360">
          <a:extLst>
            <a:ext uri="{FF2B5EF4-FFF2-40B4-BE49-F238E27FC236}">
              <a16:creationId xmlns="" xmlns:a16="http://schemas.microsoft.com/office/drawing/2014/main" id="{00000000-0008-0000-0000-000042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404" name="Text Box 394744">
          <a:extLst>
            <a:ext uri="{FF2B5EF4-FFF2-40B4-BE49-F238E27FC236}">
              <a16:creationId xmlns="" xmlns:a16="http://schemas.microsoft.com/office/drawing/2014/main" id="{00000000-0008-0000-0000-000043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05" name="Text Box 394360">
          <a:extLst>
            <a:ext uri="{FF2B5EF4-FFF2-40B4-BE49-F238E27FC236}">
              <a16:creationId xmlns="" xmlns:a16="http://schemas.microsoft.com/office/drawing/2014/main" id="{00000000-0008-0000-0000-000044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06" name="Text Box 394744">
          <a:extLst>
            <a:ext uri="{FF2B5EF4-FFF2-40B4-BE49-F238E27FC236}">
              <a16:creationId xmlns="" xmlns:a16="http://schemas.microsoft.com/office/drawing/2014/main" id="{00000000-0008-0000-0000-000045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07" name="Text Box 394360">
          <a:extLst>
            <a:ext uri="{FF2B5EF4-FFF2-40B4-BE49-F238E27FC236}">
              <a16:creationId xmlns="" xmlns:a16="http://schemas.microsoft.com/office/drawing/2014/main" id="{00000000-0008-0000-0000-000046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08" name="Text Box 394744">
          <a:extLst>
            <a:ext uri="{FF2B5EF4-FFF2-40B4-BE49-F238E27FC236}">
              <a16:creationId xmlns="" xmlns:a16="http://schemas.microsoft.com/office/drawing/2014/main" id="{00000000-0008-0000-0000-000047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09" name="Text Box 394360">
          <a:extLst>
            <a:ext uri="{FF2B5EF4-FFF2-40B4-BE49-F238E27FC236}">
              <a16:creationId xmlns="" xmlns:a16="http://schemas.microsoft.com/office/drawing/2014/main" id="{00000000-0008-0000-0000-000048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10" name="Text Box 394744">
          <a:extLst>
            <a:ext uri="{FF2B5EF4-FFF2-40B4-BE49-F238E27FC236}">
              <a16:creationId xmlns="" xmlns:a16="http://schemas.microsoft.com/office/drawing/2014/main" id="{00000000-0008-0000-0000-000049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11" name="Text Box 394360">
          <a:extLst>
            <a:ext uri="{FF2B5EF4-FFF2-40B4-BE49-F238E27FC236}">
              <a16:creationId xmlns="" xmlns:a16="http://schemas.microsoft.com/office/drawing/2014/main" id="{00000000-0008-0000-0000-00004A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12" name="Text Box 394744">
          <a:extLst>
            <a:ext uri="{FF2B5EF4-FFF2-40B4-BE49-F238E27FC236}">
              <a16:creationId xmlns="" xmlns:a16="http://schemas.microsoft.com/office/drawing/2014/main" id="{00000000-0008-0000-0000-00004B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13" name="Text Box 394360">
          <a:extLst>
            <a:ext uri="{FF2B5EF4-FFF2-40B4-BE49-F238E27FC236}">
              <a16:creationId xmlns="" xmlns:a16="http://schemas.microsoft.com/office/drawing/2014/main" id="{00000000-0008-0000-0000-00004C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14" name="Text Box 394744">
          <a:extLst>
            <a:ext uri="{FF2B5EF4-FFF2-40B4-BE49-F238E27FC236}">
              <a16:creationId xmlns="" xmlns:a16="http://schemas.microsoft.com/office/drawing/2014/main" id="{00000000-0008-0000-0000-00004D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15" name="Text Box 394360">
          <a:extLst>
            <a:ext uri="{FF2B5EF4-FFF2-40B4-BE49-F238E27FC236}">
              <a16:creationId xmlns="" xmlns:a16="http://schemas.microsoft.com/office/drawing/2014/main" id="{00000000-0008-0000-0000-00004E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16" name="Text Box 394744">
          <a:extLst>
            <a:ext uri="{FF2B5EF4-FFF2-40B4-BE49-F238E27FC236}">
              <a16:creationId xmlns="" xmlns:a16="http://schemas.microsoft.com/office/drawing/2014/main" id="{00000000-0008-0000-0000-00004F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17" name="Text Box 394360">
          <a:extLst>
            <a:ext uri="{FF2B5EF4-FFF2-40B4-BE49-F238E27FC236}">
              <a16:creationId xmlns="" xmlns:a16="http://schemas.microsoft.com/office/drawing/2014/main" id="{00000000-0008-0000-0000-000050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18" name="Text Box 394744">
          <a:extLst>
            <a:ext uri="{FF2B5EF4-FFF2-40B4-BE49-F238E27FC236}">
              <a16:creationId xmlns="" xmlns:a16="http://schemas.microsoft.com/office/drawing/2014/main" id="{00000000-0008-0000-0000-000051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19" name="Text Box 394360">
          <a:extLst>
            <a:ext uri="{FF2B5EF4-FFF2-40B4-BE49-F238E27FC236}">
              <a16:creationId xmlns="" xmlns:a16="http://schemas.microsoft.com/office/drawing/2014/main" id="{00000000-0008-0000-0000-000052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20" name="Text Box 394744">
          <a:extLst>
            <a:ext uri="{FF2B5EF4-FFF2-40B4-BE49-F238E27FC236}">
              <a16:creationId xmlns="" xmlns:a16="http://schemas.microsoft.com/office/drawing/2014/main" id="{00000000-0008-0000-0000-000053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21" name="Text Box 394360">
          <a:extLst>
            <a:ext uri="{FF2B5EF4-FFF2-40B4-BE49-F238E27FC236}">
              <a16:creationId xmlns="" xmlns:a16="http://schemas.microsoft.com/office/drawing/2014/main" id="{00000000-0008-0000-0000-000054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22" name="Text Box 394744">
          <a:extLst>
            <a:ext uri="{FF2B5EF4-FFF2-40B4-BE49-F238E27FC236}">
              <a16:creationId xmlns="" xmlns:a16="http://schemas.microsoft.com/office/drawing/2014/main" id="{00000000-0008-0000-0000-000055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23" name="Text Box 394360">
          <a:extLst>
            <a:ext uri="{FF2B5EF4-FFF2-40B4-BE49-F238E27FC236}">
              <a16:creationId xmlns="" xmlns:a16="http://schemas.microsoft.com/office/drawing/2014/main" id="{00000000-0008-0000-0000-000056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24" name="Text Box 394744">
          <a:extLst>
            <a:ext uri="{FF2B5EF4-FFF2-40B4-BE49-F238E27FC236}">
              <a16:creationId xmlns="" xmlns:a16="http://schemas.microsoft.com/office/drawing/2014/main" id="{00000000-0008-0000-0000-000057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25" name="Text Box 394360">
          <a:extLst>
            <a:ext uri="{FF2B5EF4-FFF2-40B4-BE49-F238E27FC236}">
              <a16:creationId xmlns="" xmlns:a16="http://schemas.microsoft.com/office/drawing/2014/main" id="{00000000-0008-0000-0000-000058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26" name="Text Box 394744">
          <a:extLst>
            <a:ext uri="{FF2B5EF4-FFF2-40B4-BE49-F238E27FC236}">
              <a16:creationId xmlns="" xmlns:a16="http://schemas.microsoft.com/office/drawing/2014/main" id="{00000000-0008-0000-0000-000059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27" name="Text Box 394360">
          <a:extLst>
            <a:ext uri="{FF2B5EF4-FFF2-40B4-BE49-F238E27FC236}">
              <a16:creationId xmlns="" xmlns:a16="http://schemas.microsoft.com/office/drawing/2014/main" id="{00000000-0008-0000-0000-00005A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28" name="Text Box 394744">
          <a:extLst>
            <a:ext uri="{FF2B5EF4-FFF2-40B4-BE49-F238E27FC236}">
              <a16:creationId xmlns="" xmlns:a16="http://schemas.microsoft.com/office/drawing/2014/main" id="{00000000-0008-0000-0000-00005B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0"/>
    <xdr:sp macro="" textlink="">
      <xdr:nvSpPr>
        <xdr:cNvPr id="18429" name="Text Box 394360">
          <a:extLst>
            <a:ext uri="{FF2B5EF4-FFF2-40B4-BE49-F238E27FC236}">
              <a16:creationId xmlns="" xmlns:a16="http://schemas.microsoft.com/office/drawing/2014/main" id="{00000000-0008-0000-0000-00005C0A0000}"/>
            </a:ext>
          </a:extLst>
        </xdr:cNvPr>
        <xdr:cNvSpPr txBox="1">
          <a:spLocks noChangeArrowheads="1"/>
        </xdr:cNvSpPr>
      </xdr:nvSpPr>
      <xdr:spPr bwMode="auto">
        <a:xfrm>
          <a:off x="899583" y="4868015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0"/>
    <xdr:sp macro="" textlink="">
      <xdr:nvSpPr>
        <xdr:cNvPr id="18430" name="Text Box 394744">
          <a:extLst>
            <a:ext uri="{FF2B5EF4-FFF2-40B4-BE49-F238E27FC236}">
              <a16:creationId xmlns="" xmlns:a16="http://schemas.microsoft.com/office/drawing/2014/main" id="{00000000-0008-0000-0000-00005D0A0000}"/>
            </a:ext>
          </a:extLst>
        </xdr:cNvPr>
        <xdr:cNvSpPr txBox="1">
          <a:spLocks noChangeArrowheads="1"/>
        </xdr:cNvSpPr>
      </xdr:nvSpPr>
      <xdr:spPr bwMode="auto">
        <a:xfrm>
          <a:off x="899583" y="4868015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0"/>
    <xdr:sp macro="" textlink="">
      <xdr:nvSpPr>
        <xdr:cNvPr id="18431" name="Text Box 394360">
          <a:extLst>
            <a:ext uri="{FF2B5EF4-FFF2-40B4-BE49-F238E27FC236}">
              <a16:creationId xmlns="" xmlns:a16="http://schemas.microsoft.com/office/drawing/2014/main" id="{00000000-0008-0000-0000-00005E0A0000}"/>
            </a:ext>
          </a:extLst>
        </xdr:cNvPr>
        <xdr:cNvSpPr txBox="1">
          <a:spLocks noChangeArrowheads="1"/>
        </xdr:cNvSpPr>
      </xdr:nvSpPr>
      <xdr:spPr bwMode="auto">
        <a:xfrm>
          <a:off x="899583" y="4868015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0"/>
    <xdr:sp macro="" textlink="">
      <xdr:nvSpPr>
        <xdr:cNvPr id="18432" name="Text Box 394744">
          <a:extLst>
            <a:ext uri="{FF2B5EF4-FFF2-40B4-BE49-F238E27FC236}">
              <a16:creationId xmlns="" xmlns:a16="http://schemas.microsoft.com/office/drawing/2014/main" id="{00000000-0008-0000-0000-00005F0A0000}"/>
            </a:ext>
          </a:extLst>
        </xdr:cNvPr>
        <xdr:cNvSpPr txBox="1">
          <a:spLocks noChangeArrowheads="1"/>
        </xdr:cNvSpPr>
      </xdr:nvSpPr>
      <xdr:spPr bwMode="auto">
        <a:xfrm>
          <a:off x="899583" y="4868015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0"/>
    <xdr:sp macro="" textlink="">
      <xdr:nvSpPr>
        <xdr:cNvPr id="18433" name="Text Box 394360">
          <a:extLst>
            <a:ext uri="{FF2B5EF4-FFF2-40B4-BE49-F238E27FC236}">
              <a16:creationId xmlns="" xmlns:a16="http://schemas.microsoft.com/office/drawing/2014/main" id="{00000000-0008-0000-0000-0000600A0000}"/>
            </a:ext>
          </a:extLst>
        </xdr:cNvPr>
        <xdr:cNvSpPr txBox="1">
          <a:spLocks noChangeArrowheads="1"/>
        </xdr:cNvSpPr>
      </xdr:nvSpPr>
      <xdr:spPr bwMode="auto">
        <a:xfrm>
          <a:off x="899583" y="4868015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0"/>
    <xdr:sp macro="" textlink="">
      <xdr:nvSpPr>
        <xdr:cNvPr id="18434" name="Text Box 394744">
          <a:extLst>
            <a:ext uri="{FF2B5EF4-FFF2-40B4-BE49-F238E27FC236}">
              <a16:creationId xmlns="" xmlns:a16="http://schemas.microsoft.com/office/drawing/2014/main" id="{00000000-0008-0000-0000-0000610A0000}"/>
            </a:ext>
          </a:extLst>
        </xdr:cNvPr>
        <xdr:cNvSpPr txBox="1">
          <a:spLocks noChangeArrowheads="1"/>
        </xdr:cNvSpPr>
      </xdr:nvSpPr>
      <xdr:spPr bwMode="auto">
        <a:xfrm>
          <a:off x="899583" y="4868015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35" name="Text Box 394360">
          <a:extLst>
            <a:ext uri="{FF2B5EF4-FFF2-40B4-BE49-F238E27FC236}">
              <a16:creationId xmlns="" xmlns:a16="http://schemas.microsoft.com/office/drawing/2014/main" id="{00000000-0008-0000-0000-000062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36" name="Text Box 394744">
          <a:extLst>
            <a:ext uri="{FF2B5EF4-FFF2-40B4-BE49-F238E27FC236}">
              <a16:creationId xmlns="" xmlns:a16="http://schemas.microsoft.com/office/drawing/2014/main" id="{00000000-0008-0000-0000-000063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37" name="Text Box 394360">
          <a:extLst>
            <a:ext uri="{FF2B5EF4-FFF2-40B4-BE49-F238E27FC236}">
              <a16:creationId xmlns="" xmlns:a16="http://schemas.microsoft.com/office/drawing/2014/main" id="{00000000-0008-0000-0000-000064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38" name="Text Box 394744">
          <a:extLst>
            <a:ext uri="{FF2B5EF4-FFF2-40B4-BE49-F238E27FC236}">
              <a16:creationId xmlns="" xmlns:a16="http://schemas.microsoft.com/office/drawing/2014/main" id="{00000000-0008-0000-0000-000065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39" name="Text Box 394360">
          <a:extLst>
            <a:ext uri="{FF2B5EF4-FFF2-40B4-BE49-F238E27FC236}">
              <a16:creationId xmlns="" xmlns:a16="http://schemas.microsoft.com/office/drawing/2014/main" id="{00000000-0008-0000-0000-000066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40" name="Text Box 394744">
          <a:extLst>
            <a:ext uri="{FF2B5EF4-FFF2-40B4-BE49-F238E27FC236}">
              <a16:creationId xmlns="" xmlns:a16="http://schemas.microsoft.com/office/drawing/2014/main" id="{00000000-0008-0000-0000-000067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41" name="Text Box 394360">
          <a:extLst>
            <a:ext uri="{FF2B5EF4-FFF2-40B4-BE49-F238E27FC236}">
              <a16:creationId xmlns="" xmlns:a16="http://schemas.microsoft.com/office/drawing/2014/main" id="{00000000-0008-0000-0000-000068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42" name="Text Box 394744">
          <a:extLst>
            <a:ext uri="{FF2B5EF4-FFF2-40B4-BE49-F238E27FC236}">
              <a16:creationId xmlns="" xmlns:a16="http://schemas.microsoft.com/office/drawing/2014/main" id="{00000000-0008-0000-0000-000069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43" name="Text Box 394360">
          <a:extLst>
            <a:ext uri="{FF2B5EF4-FFF2-40B4-BE49-F238E27FC236}">
              <a16:creationId xmlns="" xmlns:a16="http://schemas.microsoft.com/office/drawing/2014/main" id="{00000000-0008-0000-0000-00006A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44" name="Text Box 394744">
          <a:extLst>
            <a:ext uri="{FF2B5EF4-FFF2-40B4-BE49-F238E27FC236}">
              <a16:creationId xmlns="" xmlns:a16="http://schemas.microsoft.com/office/drawing/2014/main" id="{00000000-0008-0000-0000-00006B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45" name="Text Box 394360">
          <a:extLst>
            <a:ext uri="{FF2B5EF4-FFF2-40B4-BE49-F238E27FC236}">
              <a16:creationId xmlns="" xmlns:a16="http://schemas.microsoft.com/office/drawing/2014/main" id="{00000000-0008-0000-0000-00006C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46" name="Text Box 394744">
          <a:extLst>
            <a:ext uri="{FF2B5EF4-FFF2-40B4-BE49-F238E27FC236}">
              <a16:creationId xmlns="" xmlns:a16="http://schemas.microsoft.com/office/drawing/2014/main" id="{00000000-0008-0000-0000-00006D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47" name="Text Box 394360">
          <a:extLst>
            <a:ext uri="{FF2B5EF4-FFF2-40B4-BE49-F238E27FC236}">
              <a16:creationId xmlns="" xmlns:a16="http://schemas.microsoft.com/office/drawing/2014/main" id="{00000000-0008-0000-0000-00006E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48" name="Text Box 394744">
          <a:extLst>
            <a:ext uri="{FF2B5EF4-FFF2-40B4-BE49-F238E27FC236}">
              <a16:creationId xmlns="" xmlns:a16="http://schemas.microsoft.com/office/drawing/2014/main" id="{00000000-0008-0000-0000-00006F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49" name="Text Box 394360">
          <a:extLst>
            <a:ext uri="{FF2B5EF4-FFF2-40B4-BE49-F238E27FC236}">
              <a16:creationId xmlns="" xmlns:a16="http://schemas.microsoft.com/office/drawing/2014/main" id="{00000000-0008-0000-0000-000070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50" name="Text Box 394744">
          <a:extLst>
            <a:ext uri="{FF2B5EF4-FFF2-40B4-BE49-F238E27FC236}">
              <a16:creationId xmlns="" xmlns:a16="http://schemas.microsoft.com/office/drawing/2014/main" id="{00000000-0008-0000-0000-000071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51" name="Text Box 394360">
          <a:extLst>
            <a:ext uri="{FF2B5EF4-FFF2-40B4-BE49-F238E27FC236}">
              <a16:creationId xmlns="" xmlns:a16="http://schemas.microsoft.com/office/drawing/2014/main" id="{00000000-0008-0000-0000-000072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52" name="Text Box 394744">
          <a:extLst>
            <a:ext uri="{FF2B5EF4-FFF2-40B4-BE49-F238E27FC236}">
              <a16:creationId xmlns="" xmlns:a16="http://schemas.microsoft.com/office/drawing/2014/main" id="{00000000-0008-0000-0000-000073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53" name="Text Box 394360">
          <a:extLst>
            <a:ext uri="{FF2B5EF4-FFF2-40B4-BE49-F238E27FC236}">
              <a16:creationId xmlns="" xmlns:a16="http://schemas.microsoft.com/office/drawing/2014/main" id="{00000000-0008-0000-0000-000074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54" name="Text Box 394744">
          <a:extLst>
            <a:ext uri="{FF2B5EF4-FFF2-40B4-BE49-F238E27FC236}">
              <a16:creationId xmlns="" xmlns:a16="http://schemas.microsoft.com/office/drawing/2014/main" id="{00000000-0008-0000-0000-000075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55" name="Text Box 394360">
          <a:extLst>
            <a:ext uri="{FF2B5EF4-FFF2-40B4-BE49-F238E27FC236}">
              <a16:creationId xmlns="" xmlns:a16="http://schemas.microsoft.com/office/drawing/2014/main" id="{00000000-0008-0000-0000-000076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56" name="Text Box 394744">
          <a:extLst>
            <a:ext uri="{FF2B5EF4-FFF2-40B4-BE49-F238E27FC236}">
              <a16:creationId xmlns="" xmlns:a16="http://schemas.microsoft.com/office/drawing/2014/main" id="{00000000-0008-0000-0000-000077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57" name="Text Box 394360">
          <a:extLst>
            <a:ext uri="{FF2B5EF4-FFF2-40B4-BE49-F238E27FC236}">
              <a16:creationId xmlns="" xmlns:a16="http://schemas.microsoft.com/office/drawing/2014/main" id="{00000000-0008-0000-0000-000078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58" name="Text Box 394744">
          <a:extLst>
            <a:ext uri="{FF2B5EF4-FFF2-40B4-BE49-F238E27FC236}">
              <a16:creationId xmlns="" xmlns:a16="http://schemas.microsoft.com/office/drawing/2014/main" id="{00000000-0008-0000-0000-000079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59" name="Text Box 394360">
          <a:extLst>
            <a:ext uri="{FF2B5EF4-FFF2-40B4-BE49-F238E27FC236}">
              <a16:creationId xmlns="" xmlns:a16="http://schemas.microsoft.com/office/drawing/2014/main" id="{00000000-0008-0000-0000-00007A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60" name="Text Box 394744">
          <a:extLst>
            <a:ext uri="{FF2B5EF4-FFF2-40B4-BE49-F238E27FC236}">
              <a16:creationId xmlns="" xmlns:a16="http://schemas.microsoft.com/office/drawing/2014/main" id="{00000000-0008-0000-0000-00007B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61" name="Text Box 394360">
          <a:extLst>
            <a:ext uri="{FF2B5EF4-FFF2-40B4-BE49-F238E27FC236}">
              <a16:creationId xmlns="" xmlns:a16="http://schemas.microsoft.com/office/drawing/2014/main" id="{00000000-0008-0000-0000-00007C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62" name="Text Box 394744">
          <a:extLst>
            <a:ext uri="{FF2B5EF4-FFF2-40B4-BE49-F238E27FC236}">
              <a16:creationId xmlns="" xmlns:a16="http://schemas.microsoft.com/office/drawing/2014/main" id="{00000000-0008-0000-0000-00007D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63" name="Text Box 394360">
          <a:extLst>
            <a:ext uri="{FF2B5EF4-FFF2-40B4-BE49-F238E27FC236}">
              <a16:creationId xmlns="" xmlns:a16="http://schemas.microsoft.com/office/drawing/2014/main" id="{00000000-0008-0000-0000-00007E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64" name="Text Box 394744">
          <a:extLst>
            <a:ext uri="{FF2B5EF4-FFF2-40B4-BE49-F238E27FC236}">
              <a16:creationId xmlns="" xmlns:a16="http://schemas.microsoft.com/office/drawing/2014/main" id="{00000000-0008-0000-0000-00007F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65" name="Text Box 394360">
          <a:extLst>
            <a:ext uri="{FF2B5EF4-FFF2-40B4-BE49-F238E27FC236}">
              <a16:creationId xmlns="" xmlns:a16="http://schemas.microsoft.com/office/drawing/2014/main" id="{00000000-0008-0000-0000-000080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66" name="Text Box 394744">
          <a:extLst>
            <a:ext uri="{FF2B5EF4-FFF2-40B4-BE49-F238E27FC236}">
              <a16:creationId xmlns="" xmlns:a16="http://schemas.microsoft.com/office/drawing/2014/main" id="{00000000-0008-0000-0000-000081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67" name="Text Box 394360">
          <a:extLst>
            <a:ext uri="{FF2B5EF4-FFF2-40B4-BE49-F238E27FC236}">
              <a16:creationId xmlns="" xmlns:a16="http://schemas.microsoft.com/office/drawing/2014/main" id="{00000000-0008-0000-0000-000082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68" name="Text Box 394744">
          <a:extLst>
            <a:ext uri="{FF2B5EF4-FFF2-40B4-BE49-F238E27FC236}">
              <a16:creationId xmlns="" xmlns:a16="http://schemas.microsoft.com/office/drawing/2014/main" id="{00000000-0008-0000-0000-000083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69" name="Text Box 394360">
          <a:extLst>
            <a:ext uri="{FF2B5EF4-FFF2-40B4-BE49-F238E27FC236}">
              <a16:creationId xmlns="" xmlns:a16="http://schemas.microsoft.com/office/drawing/2014/main" id="{00000000-0008-0000-0000-000084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70" name="Text Box 394744">
          <a:extLst>
            <a:ext uri="{FF2B5EF4-FFF2-40B4-BE49-F238E27FC236}">
              <a16:creationId xmlns="" xmlns:a16="http://schemas.microsoft.com/office/drawing/2014/main" id="{00000000-0008-0000-0000-000085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71" name="Text Box 394360">
          <a:extLst>
            <a:ext uri="{FF2B5EF4-FFF2-40B4-BE49-F238E27FC236}">
              <a16:creationId xmlns="" xmlns:a16="http://schemas.microsoft.com/office/drawing/2014/main" id="{00000000-0008-0000-0000-000086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72" name="Text Box 394744">
          <a:extLst>
            <a:ext uri="{FF2B5EF4-FFF2-40B4-BE49-F238E27FC236}">
              <a16:creationId xmlns="" xmlns:a16="http://schemas.microsoft.com/office/drawing/2014/main" id="{00000000-0008-0000-0000-000087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73" name="Text Box 394360">
          <a:extLst>
            <a:ext uri="{FF2B5EF4-FFF2-40B4-BE49-F238E27FC236}">
              <a16:creationId xmlns="" xmlns:a16="http://schemas.microsoft.com/office/drawing/2014/main" id="{00000000-0008-0000-0000-000088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74" name="Text Box 394744">
          <a:extLst>
            <a:ext uri="{FF2B5EF4-FFF2-40B4-BE49-F238E27FC236}">
              <a16:creationId xmlns="" xmlns:a16="http://schemas.microsoft.com/office/drawing/2014/main" id="{00000000-0008-0000-0000-000089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75" name="Text Box 394360">
          <a:extLst>
            <a:ext uri="{FF2B5EF4-FFF2-40B4-BE49-F238E27FC236}">
              <a16:creationId xmlns="" xmlns:a16="http://schemas.microsoft.com/office/drawing/2014/main" id="{00000000-0008-0000-0000-00008A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76" name="Text Box 394744">
          <a:extLst>
            <a:ext uri="{FF2B5EF4-FFF2-40B4-BE49-F238E27FC236}">
              <a16:creationId xmlns="" xmlns:a16="http://schemas.microsoft.com/office/drawing/2014/main" id="{00000000-0008-0000-0000-00008B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77" name="Text Box 394360">
          <a:extLst>
            <a:ext uri="{FF2B5EF4-FFF2-40B4-BE49-F238E27FC236}">
              <a16:creationId xmlns="" xmlns:a16="http://schemas.microsoft.com/office/drawing/2014/main" id="{00000000-0008-0000-0000-00008C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78" name="Text Box 394744">
          <a:extLst>
            <a:ext uri="{FF2B5EF4-FFF2-40B4-BE49-F238E27FC236}">
              <a16:creationId xmlns="" xmlns:a16="http://schemas.microsoft.com/office/drawing/2014/main" id="{00000000-0008-0000-0000-00008D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79" name="Text Box 394360">
          <a:extLst>
            <a:ext uri="{FF2B5EF4-FFF2-40B4-BE49-F238E27FC236}">
              <a16:creationId xmlns="" xmlns:a16="http://schemas.microsoft.com/office/drawing/2014/main" id="{00000000-0008-0000-0000-00008E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80" name="Text Box 394744">
          <a:extLst>
            <a:ext uri="{FF2B5EF4-FFF2-40B4-BE49-F238E27FC236}">
              <a16:creationId xmlns="" xmlns:a16="http://schemas.microsoft.com/office/drawing/2014/main" id="{00000000-0008-0000-0000-00008F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81" name="Text Box 394360">
          <a:extLst>
            <a:ext uri="{FF2B5EF4-FFF2-40B4-BE49-F238E27FC236}">
              <a16:creationId xmlns="" xmlns:a16="http://schemas.microsoft.com/office/drawing/2014/main" id="{00000000-0008-0000-0000-000090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82" name="Text Box 394744">
          <a:extLst>
            <a:ext uri="{FF2B5EF4-FFF2-40B4-BE49-F238E27FC236}">
              <a16:creationId xmlns="" xmlns:a16="http://schemas.microsoft.com/office/drawing/2014/main" id="{00000000-0008-0000-0000-000091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83" name="Text Box 394360">
          <a:extLst>
            <a:ext uri="{FF2B5EF4-FFF2-40B4-BE49-F238E27FC236}">
              <a16:creationId xmlns="" xmlns:a16="http://schemas.microsoft.com/office/drawing/2014/main" id="{00000000-0008-0000-0000-000092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84" name="Text Box 394744">
          <a:extLst>
            <a:ext uri="{FF2B5EF4-FFF2-40B4-BE49-F238E27FC236}">
              <a16:creationId xmlns="" xmlns:a16="http://schemas.microsoft.com/office/drawing/2014/main" id="{00000000-0008-0000-0000-000093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85" name="Text Box 394360">
          <a:extLst>
            <a:ext uri="{FF2B5EF4-FFF2-40B4-BE49-F238E27FC236}">
              <a16:creationId xmlns="" xmlns:a16="http://schemas.microsoft.com/office/drawing/2014/main" id="{00000000-0008-0000-0000-000094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86" name="Text Box 394744">
          <a:extLst>
            <a:ext uri="{FF2B5EF4-FFF2-40B4-BE49-F238E27FC236}">
              <a16:creationId xmlns="" xmlns:a16="http://schemas.microsoft.com/office/drawing/2014/main" id="{00000000-0008-0000-0000-000095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87" name="Text Box 394360">
          <a:extLst>
            <a:ext uri="{FF2B5EF4-FFF2-40B4-BE49-F238E27FC236}">
              <a16:creationId xmlns="" xmlns:a16="http://schemas.microsoft.com/office/drawing/2014/main" id="{00000000-0008-0000-0000-000096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88" name="Text Box 394744">
          <a:extLst>
            <a:ext uri="{FF2B5EF4-FFF2-40B4-BE49-F238E27FC236}">
              <a16:creationId xmlns="" xmlns:a16="http://schemas.microsoft.com/office/drawing/2014/main" id="{00000000-0008-0000-0000-000097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89" name="Text Box 394360">
          <a:extLst>
            <a:ext uri="{FF2B5EF4-FFF2-40B4-BE49-F238E27FC236}">
              <a16:creationId xmlns="" xmlns:a16="http://schemas.microsoft.com/office/drawing/2014/main" id="{00000000-0008-0000-0000-000098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90" name="Text Box 394744">
          <a:extLst>
            <a:ext uri="{FF2B5EF4-FFF2-40B4-BE49-F238E27FC236}">
              <a16:creationId xmlns="" xmlns:a16="http://schemas.microsoft.com/office/drawing/2014/main" id="{00000000-0008-0000-0000-000099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91" name="Text Box 394360">
          <a:extLst>
            <a:ext uri="{FF2B5EF4-FFF2-40B4-BE49-F238E27FC236}">
              <a16:creationId xmlns="" xmlns:a16="http://schemas.microsoft.com/office/drawing/2014/main" id="{00000000-0008-0000-0000-00009A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92" name="Text Box 394744">
          <a:extLst>
            <a:ext uri="{FF2B5EF4-FFF2-40B4-BE49-F238E27FC236}">
              <a16:creationId xmlns="" xmlns:a16="http://schemas.microsoft.com/office/drawing/2014/main" id="{00000000-0008-0000-0000-00009B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93" name="Text Box 394360">
          <a:extLst>
            <a:ext uri="{FF2B5EF4-FFF2-40B4-BE49-F238E27FC236}">
              <a16:creationId xmlns="" xmlns:a16="http://schemas.microsoft.com/office/drawing/2014/main" id="{00000000-0008-0000-0000-00009C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494" name="Text Box 394744">
          <a:extLst>
            <a:ext uri="{FF2B5EF4-FFF2-40B4-BE49-F238E27FC236}">
              <a16:creationId xmlns="" xmlns:a16="http://schemas.microsoft.com/office/drawing/2014/main" id="{00000000-0008-0000-0000-00009D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95" name="Text Box 394360">
          <a:extLst>
            <a:ext uri="{FF2B5EF4-FFF2-40B4-BE49-F238E27FC236}">
              <a16:creationId xmlns="" xmlns:a16="http://schemas.microsoft.com/office/drawing/2014/main" id="{00000000-0008-0000-0000-00009E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96" name="Text Box 394744">
          <a:extLst>
            <a:ext uri="{FF2B5EF4-FFF2-40B4-BE49-F238E27FC236}">
              <a16:creationId xmlns="" xmlns:a16="http://schemas.microsoft.com/office/drawing/2014/main" id="{00000000-0008-0000-0000-00009F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97" name="Text Box 394360">
          <a:extLst>
            <a:ext uri="{FF2B5EF4-FFF2-40B4-BE49-F238E27FC236}">
              <a16:creationId xmlns="" xmlns:a16="http://schemas.microsoft.com/office/drawing/2014/main" id="{00000000-0008-0000-0000-0000A0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98" name="Text Box 394744">
          <a:extLst>
            <a:ext uri="{FF2B5EF4-FFF2-40B4-BE49-F238E27FC236}">
              <a16:creationId xmlns="" xmlns:a16="http://schemas.microsoft.com/office/drawing/2014/main" id="{00000000-0008-0000-0000-0000A1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499" name="Text Box 394360">
          <a:extLst>
            <a:ext uri="{FF2B5EF4-FFF2-40B4-BE49-F238E27FC236}">
              <a16:creationId xmlns="" xmlns:a16="http://schemas.microsoft.com/office/drawing/2014/main" id="{00000000-0008-0000-0000-0000A2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500" name="Text Box 394744">
          <a:extLst>
            <a:ext uri="{FF2B5EF4-FFF2-40B4-BE49-F238E27FC236}">
              <a16:creationId xmlns="" xmlns:a16="http://schemas.microsoft.com/office/drawing/2014/main" id="{00000000-0008-0000-0000-0000A3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01" name="Text Box 394360">
          <a:extLst>
            <a:ext uri="{FF2B5EF4-FFF2-40B4-BE49-F238E27FC236}">
              <a16:creationId xmlns="" xmlns:a16="http://schemas.microsoft.com/office/drawing/2014/main" id="{00000000-0008-0000-0000-0000A4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02" name="Text Box 394744">
          <a:extLst>
            <a:ext uri="{FF2B5EF4-FFF2-40B4-BE49-F238E27FC236}">
              <a16:creationId xmlns="" xmlns:a16="http://schemas.microsoft.com/office/drawing/2014/main" id="{00000000-0008-0000-0000-0000A5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03" name="Text Box 394360">
          <a:extLst>
            <a:ext uri="{FF2B5EF4-FFF2-40B4-BE49-F238E27FC236}">
              <a16:creationId xmlns="" xmlns:a16="http://schemas.microsoft.com/office/drawing/2014/main" id="{00000000-0008-0000-0000-0000A6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04" name="Text Box 394744">
          <a:extLst>
            <a:ext uri="{FF2B5EF4-FFF2-40B4-BE49-F238E27FC236}">
              <a16:creationId xmlns="" xmlns:a16="http://schemas.microsoft.com/office/drawing/2014/main" id="{00000000-0008-0000-0000-0000A7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05" name="Text Box 394360">
          <a:extLst>
            <a:ext uri="{FF2B5EF4-FFF2-40B4-BE49-F238E27FC236}">
              <a16:creationId xmlns="" xmlns:a16="http://schemas.microsoft.com/office/drawing/2014/main" id="{00000000-0008-0000-0000-0000A8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06" name="Text Box 394744">
          <a:extLst>
            <a:ext uri="{FF2B5EF4-FFF2-40B4-BE49-F238E27FC236}">
              <a16:creationId xmlns="" xmlns:a16="http://schemas.microsoft.com/office/drawing/2014/main" id="{00000000-0008-0000-0000-0000A9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507" name="Text Box 394744">
          <a:extLst>
            <a:ext uri="{FF2B5EF4-FFF2-40B4-BE49-F238E27FC236}">
              <a16:creationId xmlns="" xmlns:a16="http://schemas.microsoft.com/office/drawing/2014/main" id="{00000000-0008-0000-0000-0000AA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508" name="Text Box 394360">
          <a:extLst>
            <a:ext uri="{FF2B5EF4-FFF2-40B4-BE49-F238E27FC236}">
              <a16:creationId xmlns="" xmlns:a16="http://schemas.microsoft.com/office/drawing/2014/main" id="{00000000-0008-0000-0000-0000AB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509" name="Text Box 394744">
          <a:extLst>
            <a:ext uri="{FF2B5EF4-FFF2-40B4-BE49-F238E27FC236}">
              <a16:creationId xmlns="" xmlns:a16="http://schemas.microsoft.com/office/drawing/2014/main" id="{00000000-0008-0000-0000-0000AC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510" name="Text Box 394360">
          <a:extLst>
            <a:ext uri="{FF2B5EF4-FFF2-40B4-BE49-F238E27FC236}">
              <a16:creationId xmlns="" xmlns:a16="http://schemas.microsoft.com/office/drawing/2014/main" id="{00000000-0008-0000-0000-0000AD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511" name="Text Box 394744">
          <a:extLst>
            <a:ext uri="{FF2B5EF4-FFF2-40B4-BE49-F238E27FC236}">
              <a16:creationId xmlns="" xmlns:a16="http://schemas.microsoft.com/office/drawing/2014/main" id="{00000000-0008-0000-0000-0000AE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512" name="Text Box 394360">
          <a:extLst>
            <a:ext uri="{FF2B5EF4-FFF2-40B4-BE49-F238E27FC236}">
              <a16:creationId xmlns="" xmlns:a16="http://schemas.microsoft.com/office/drawing/2014/main" id="{00000000-0008-0000-0000-0000AF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513" name="Text Box 394744">
          <a:extLst>
            <a:ext uri="{FF2B5EF4-FFF2-40B4-BE49-F238E27FC236}">
              <a16:creationId xmlns="" xmlns:a16="http://schemas.microsoft.com/office/drawing/2014/main" id="{00000000-0008-0000-0000-0000B0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514" name="Text Box 394360">
          <a:extLst>
            <a:ext uri="{FF2B5EF4-FFF2-40B4-BE49-F238E27FC236}">
              <a16:creationId xmlns="" xmlns:a16="http://schemas.microsoft.com/office/drawing/2014/main" id="{00000000-0008-0000-0000-0000B1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515" name="Text Box 394744">
          <a:extLst>
            <a:ext uri="{FF2B5EF4-FFF2-40B4-BE49-F238E27FC236}">
              <a16:creationId xmlns="" xmlns:a16="http://schemas.microsoft.com/office/drawing/2014/main" id="{00000000-0008-0000-0000-0000B2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516" name="Text Box 394360">
          <a:extLst>
            <a:ext uri="{FF2B5EF4-FFF2-40B4-BE49-F238E27FC236}">
              <a16:creationId xmlns="" xmlns:a16="http://schemas.microsoft.com/office/drawing/2014/main" id="{00000000-0008-0000-0000-0000B3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517" name="Text Box 394744">
          <a:extLst>
            <a:ext uri="{FF2B5EF4-FFF2-40B4-BE49-F238E27FC236}">
              <a16:creationId xmlns="" xmlns:a16="http://schemas.microsoft.com/office/drawing/2014/main" id="{00000000-0008-0000-0000-0000B4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518" name="Text Box 394360">
          <a:extLst>
            <a:ext uri="{FF2B5EF4-FFF2-40B4-BE49-F238E27FC236}">
              <a16:creationId xmlns="" xmlns:a16="http://schemas.microsoft.com/office/drawing/2014/main" id="{00000000-0008-0000-0000-0000B5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519" name="Text Box 394744">
          <a:extLst>
            <a:ext uri="{FF2B5EF4-FFF2-40B4-BE49-F238E27FC236}">
              <a16:creationId xmlns="" xmlns:a16="http://schemas.microsoft.com/office/drawing/2014/main" id="{00000000-0008-0000-0000-0000B6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520" name="Text Box 394360">
          <a:extLst>
            <a:ext uri="{FF2B5EF4-FFF2-40B4-BE49-F238E27FC236}">
              <a16:creationId xmlns="" xmlns:a16="http://schemas.microsoft.com/office/drawing/2014/main" id="{00000000-0008-0000-0000-0000B7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521" name="Text Box 394744">
          <a:extLst>
            <a:ext uri="{FF2B5EF4-FFF2-40B4-BE49-F238E27FC236}">
              <a16:creationId xmlns="" xmlns:a16="http://schemas.microsoft.com/office/drawing/2014/main" id="{00000000-0008-0000-0000-0000B8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522" name="Text Box 394360">
          <a:extLst>
            <a:ext uri="{FF2B5EF4-FFF2-40B4-BE49-F238E27FC236}">
              <a16:creationId xmlns="" xmlns:a16="http://schemas.microsoft.com/office/drawing/2014/main" id="{00000000-0008-0000-0000-0000B9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2326"/>
    <xdr:sp macro="" textlink="">
      <xdr:nvSpPr>
        <xdr:cNvPr id="18523" name="Text Box 394744">
          <a:extLst>
            <a:ext uri="{FF2B5EF4-FFF2-40B4-BE49-F238E27FC236}">
              <a16:creationId xmlns="" xmlns:a16="http://schemas.microsoft.com/office/drawing/2014/main" id="{00000000-0008-0000-0000-0000BA0A0000}"/>
            </a:ext>
          </a:extLst>
        </xdr:cNvPr>
        <xdr:cNvSpPr txBox="1">
          <a:spLocks noChangeArrowheads="1"/>
        </xdr:cNvSpPr>
      </xdr:nvSpPr>
      <xdr:spPr bwMode="auto">
        <a:xfrm>
          <a:off x="899583" y="48683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524" name="Text Box 394360">
          <a:extLst>
            <a:ext uri="{FF2B5EF4-FFF2-40B4-BE49-F238E27FC236}">
              <a16:creationId xmlns="" xmlns:a16="http://schemas.microsoft.com/office/drawing/2014/main" id="{00000000-0008-0000-0000-0000BB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525" name="Text Box 394744">
          <a:extLst>
            <a:ext uri="{FF2B5EF4-FFF2-40B4-BE49-F238E27FC236}">
              <a16:creationId xmlns="" xmlns:a16="http://schemas.microsoft.com/office/drawing/2014/main" id="{00000000-0008-0000-0000-0000BC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526" name="Text Box 394360">
          <a:extLst>
            <a:ext uri="{FF2B5EF4-FFF2-40B4-BE49-F238E27FC236}">
              <a16:creationId xmlns="" xmlns:a16="http://schemas.microsoft.com/office/drawing/2014/main" id="{00000000-0008-0000-0000-0000BD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527" name="Text Box 394744">
          <a:extLst>
            <a:ext uri="{FF2B5EF4-FFF2-40B4-BE49-F238E27FC236}">
              <a16:creationId xmlns="" xmlns:a16="http://schemas.microsoft.com/office/drawing/2014/main" id="{00000000-0008-0000-0000-0000BE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528" name="Text Box 394360">
          <a:extLst>
            <a:ext uri="{FF2B5EF4-FFF2-40B4-BE49-F238E27FC236}">
              <a16:creationId xmlns="" xmlns:a16="http://schemas.microsoft.com/office/drawing/2014/main" id="{00000000-0008-0000-0000-0000BF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0</xdr:rowOff>
    </xdr:from>
    <xdr:ext cx="57150" cy="81461"/>
    <xdr:sp macro="" textlink="">
      <xdr:nvSpPr>
        <xdr:cNvPr id="18529" name="Text Box 394744">
          <a:extLst>
            <a:ext uri="{FF2B5EF4-FFF2-40B4-BE49-F238E27FC236}">
              <a16:creationId xmlns="" xmlns:a16="http://schemas.microsoft.com/office/drawing/2014/main" id="{00000000-0008-0000-0000-0000C00A0000}"/>
            </a:ext>
          </a:extLst>
        </xdr:cNvPr>
        <xdr:cNvSpPr txBox="1">
          <a:spLocks noChangeArrowheads="1"/>
        </xdr:cNvSpPr>
      </xdr:nvSpPr>
      <xdr:spPr bwMode="auto">
        <a:xfrm>
          <a:off x="899583" y="48683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530" name="Text Box 394360">
          <a:extLst>
            <a:ext uri="{FF2B5EF4-FFF2-40B4-BE49-F238E27FC236}">
              <a16:creationId xmlns="" xmlns:a16="http://schemas.microsoft.com/office/drawing/2014/main" id="{00000000-0008-0000-0000-0000C1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531" name="Text Box 394744">
          <a:extLst>
            <a:ext uri="{FF2B5EF4-FFF2-40B4-BE49-F238E27FC236}">
              <a16:creationId xmlns="" xmlns:a16="http://schemas.microsoft.com/office/drawing/2014/main" id="{00000000-0008-0000-0000-0000C2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532" name="Text Box 394360">
          <a:extLst>
            <a:ext uri="{FF2B5EF4-FFF2-40B4-BE49-F238E27FC236}">
              <a16:creationId xmlns="" xmlns:a16="http://schemas.microsoft.com/office/drawing/2014/main" id="{00000000-0008-0000-0000-0000C3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533" name="Text Box 394744">
          <a:extLst>
            <a:ext uri="{FF2B5EF4-FFF2-40B4-BE49-F238E27FC236}">
              <a16:creationId xmlns="" xmlns:a16="http://schemas.microsoft.com/office/drawing/2014/main" id="{00000000-0008-0000-0000-0000C4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534" name="Text Box 394360">
          <a:extLst>
            <a:ext uri="{FF2B5EF4-FFF2-40B4-BE49-F238E27FC236}">
              <a16:creationId xmlns="" xmlns:a16="http://schemas.microsoft.com/office/drawing/2014/main" id="{00000000-0008-0000-0000-0000C5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535" name="Text Box 394744">
          <a:extLst>
            <a:ext uri="{FF2B5EF4-FFF2-40B4-BE49-F238E27FC236}">
              <a16:creationId xmlns="" xmlns:a16="http://schemas.microsoft.com/office/drawing/2014/main" id="{00000000-0008-0000-0000-0000C6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36" name="Text Box 394360">
          <a:extLst>
            <a:ext uri="{FF2B5EF4-FFF2-40B4-BE49-F238E27FC236}">
              <a16:creationId xmlns="" xmlns:a16="http://schemas.microsoft.com/office/drawing/2014/main" id="{00000000-0008-0000-0000-0000C7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37" name="Text Box 394744">
          <a:extLst>
            <a:ext uri="{FF2B5EF4-FFF2-40B4-BE49-F238E27FC236}">
              <a16:creationId xmlns="" xmlns:a16="http://schemas.microsoft.com/office/drawing/2014/main" id="{00000000-0008-0000-0000-0000C8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38" name="Text Box 394360">
          <a:extLst>
            <a:ext uri="{FF2B5EF4-FFF2-40B4-BE49-F238E27FC236}">
              <a16:creationId xmlns="" xmlns:a16="http://schemas.microsoft.com/office/drawing/2014/main" id="{00000000-0008-0000-0000-0000C9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39" name="Text Box 394744">
          <a:extLst>
            <a:ext uri="{FF2B5EF4-FFF2-40B4-BE49-F238E27FC236}">
              <a16:creationId xmlns="" xmlns:a16="http://schemas.microsoft.com/office/drawing/2014/main" id="{00000000-0008-0000-0000-0000CA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40" name="Text Box 394360">
          <a:extLst>
            <a:ext uri="{FF2B5EF4-FFF2-40B4-BE49-F238E27FC236}">
              <a16:creationId xmlns="" xmlns:a16="http://schemas.microsoft.com/office/drawing/2014/main" id="{00000000-0008-0000-0000-0000CB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41" name="Text Box 394744">
          <a:extLst>
            <a:ext uri="{FF2B5EF4-FFF2-40B4-BE49-F238E27FC236}">
              <a16:creationId xmlns="" xmlns:a16="http://schemas.microsoft.com/office/drawing/2014/main" id="{00000000-0008-0000-0000-0000CC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542" name="Text Box 394360">
          <a:extLst>
            <a:ext uri="{FF2B5EF4-FFF2-40B4-BE49-F238E27FC236}">
              <a16:creationId xmlns="" xmlns:a16="http://schemas.microsoft.com/office/drawing/2014/main" id="{00000000-0008-0000-0000-0000CD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543" name="Text Box 394744">
          <a:extLst>
            <a:ext uri="{FF2B5EF4-FFF2-40B4-BE49-F238E27FC236}">
              <a16:creationId xmlns="" xmlns:a16="http://schemas.microsoft.com/office/drawing/2014/main" id="{00000000-0008-0000-0000-0000CE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544" name="Text Box 394360">
          <a:extLst>
            <a:ext uri="{FF2B5EF4-FFF2-40B4-BE49-F238E27FC236}">
              <a16:creationId xmlns="" xmlns:a16="http://schemas.microsoft.com/office/drawing/2014/main" id="{00000000-0008-0000-0000-0000CF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545" name="Text Box 394744">
          <a:extLst>
            <a:ext uri="{FF2B5EF4-FFF2-40B4-BE49-F238E27FC236}">
              <a16:creationId xmlns="" xmlns:a16="http://schemas.microsoft.com/office/drawing/2014/main" id="{00000000-0008-0000-0000-0000D0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546" name="Text Box 394360">
          <a:extLst>
            <a:ext uri="{FF2B5EF4-FFF2-40B4-BE49-F238E27FC236}">
              <a16:creationId xmlns="" xmlns:a16="http://schemas.microsoft.com/office/drawing/2014/main" id="{00000000-0008-0000-0000-0000D1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2326"/>
    <xdr:sp macro="" textlink="">
      <xdr:nvSpPr>
        <xdr:cNvPr id="18547" name="Text Box 394744">
          <a:extLst>
            <a:ext uri="{FF2B5EF4-FFF2-40B4-BE49-F238E27FC236}">
              <a16:creationId xmlns="" xmlns:a16="http://schemas.microsoft.com/office/drawing/2014/main" id="{00000000-0008-0000-0000-0000D20A0000}"/>
            </a:ext>
          </a:extLst>
        </xdr:cNvPr>
        <xdr:cNvSpPr txBox="1">
          <a:spLocks noChangeArrowheads="1"/>
        </xdr:cNvSpPr>
      </xdr:nvSpPr>
      <xdr:spPr bwMode="auto">
        <a:xfrm>
          <a:off x="899583" y="4868015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48" name="Text Box 394360">
          <a:extLst>
            <a:ext uri="{FF2B5EF4-FFF2-40B4-BE49-F238E27FC236}">
              <a16:creationId xmlns="" xmlns:a16="http://schemas.microsoft.com/office/drawing/2014/main" id="{00000000-0008-0000-0000-0000D3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49" name="Text Box 394744">
          <a:extLst>
            <a:ext uri="{FF2B5EF4-FFF2-40B4-BE49-F238E27FC236}">
              <a16:creationId xmlns="" xmlns:a16="http://schemas.microsoft.com/office/drawing/2014/main" id="{00000000-0008-0000-0000-0000D4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50" name="Text Box 394360">
          <a:extLst>
            <a:ext uri="{FF2B5EF4-FFF2-40B4-BE49-F238E27FC236}">
              <a16:creationId xmlns="" xmlns:a16="http://schemas.microsoft.com/office/drawing/2014/main" id="{00000000-0008-0000-0000-0000D5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51" name="Text Box 394744">
          <a:extLst>
            <a:ext uri="{FF2B5EF4-FFF2-40B4-BE49-F238E27FC236}">
              <a16:creationId xmlns="" xmlns:a16="http://schemas.microsoft.com/office/drawing/2014/main" id="{00000000-0008-0000-0000-0000D6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52" name="Text Box 394360">
          <a:extLst>
            <a:ext uri="{FF2B5EF4-FFF2-40B4-BE49-F238E27FC236}">
              <a16:creationId xmlns="" xmlns:a16="http://schemas.microsoft.com/office/drawing/2014/main" id="{00000000-0008-0000-0000-0000D7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145</xdr:row>
      <xdr:rowOff>1990725</xdr:rowOff>
    </xdr:from>
    <xdr:ext cx="57150" cy="81461"/>
    <xdr:sp macro="" textlink="">
      <xdr:nvSpPr>
        <xdr:cNvPr id="18553" name="Text Box 394744">
          <a:extLst>
            <a:ext uri="{FF2B5EF4-FFF2-40B4-BE49-F238E27FC236}">
              <a16:creationId xmlns="" xmlns:a16="http://schemas.microsoft.com/office/drawing/2014/main" id="{00000000-0008-0000-0000-0000D80A0000}"/>
            </a:ext>
          </a:extLst>
        </xdr:cNvPr>
        <xdr:cNvSpPr txBox="1">
          <a:spLocks noChangeArrowheads="1"/>
        </xdr:cNvSpPr>
      </xdr:nvSpPr>
      <xdr:spPr bwMode="auto">
        <a:xfrm>
          <a:off x="899583" y="4868015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0"/>
    <xdr:sp macro="" textlink="">
      <xdr:nvSpPr>
        <xdr:cNvPr id="18554" name="Text Box 394360">
          <a:extLst>
            <a:ext uri="{FF2B5EF4-FFF2-40B4-BE49-F238E27FC236}">
              <a16:creationId xmlns="" xmlns:a16="http://schemas.microsoft.com/office/drawing/2014/main" id="{00000000-0008-0000-0000-0000B3030000}"/>
            </a:ext>
          </a:extLst>
        </xdr:cNvPr>
        <xdr:cNvSpPr txBox="1">
          <a:spLocks noChangeArrowheads="1"/>
        </xdr:cNvSpPr>
      </xdr:nvSpPr>
      <xdr:spPr bwMode="auto">
        <a:xfrm>
          <a:off x="899583" y="59547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0"/>
    <xdr:sp macro="" textlink="">
      <xdr:nvSpPr>
        <xdr:cNvPr id="18555" name="Text Box 394744">
          <a:extLst>
            <a:ext uri="{FF2B5EF4-FFF2-40B4-BE49-F238E27FC236}">
              <a16:creationId xmlns="" xmlns:a16="http://schemas.microsoft.com/office/drawing/2014/main" id="{00000000-0008-0000-0000-0000B4030000}"/>
            </a:ext>
          </a:extLst>
        </xdr:cNvPr>
        <xdr:cNvSpPr txBox="1">
          <a:spLocks noChangeArrowheads="1"/>
        </xdr:cNvSpPr>
      </xdr:nvSpPr>
      <xdr:spPr bwMode="auto">
        <a:xfrm>
          <a:off x="899583" y="59547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0"/>
    <xdr:sp macro="" textlink="">
      <xdr:nvSpPr>
        <xdr:cNvPr id="18556" name="Text Box 394360">
          <a:extLst>
            <a:ext uri="{FF2B5EF4-FFF2-40B4-BE49-F238E27FC236}">
              <a16:creationId xmlns="" xmlns:a16="http://schemas.microsoft.com/office/drawing/2014/main" id="{00000000-0008-0000-0000-0000B5030000}"/>
            </a:ext>
          </a:extLst>
        </xdr:cNvPr>
        <xdr:cNvSpPr txBox="1">
          <a:spLocks noChangeArrowheads="1"/>
        </xdr:cNvSpPr>
      </xdr:nvSpPr>
      <xdr:spPr bwMode="auto">
        <a:xfrm>
          <a:off x="899583" y="59547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0"/>
    <xdr:sp macro="" textlink="">
      <xdr:nvSpPr>
        <xdr:cNvPr id="18557" name="Text Box 394744">
          <a:extLst>
            <a:ext uri="{FF2B5EF4-FFF2-40B4-BE49-F238E27FC236}">
              <a16:creationId xmlns="" xmlns:a16="http://schemas.microsoft.com/office/drawing/2014/main" id="{00000000-0008-0000-0000-0000B6030000}"/>
            </a:ext>
          </a:extLst>
        </xdr:cNvPr>
        <xdr:cNvSpPr txBox="1">
          <a:spLocks noChangeArrowheads="1"/>
        </xdr:cNvSpPr>
      </xdr:nvSpPr>
      <xdr:spPr bwMode="auto">
        <a:xfrm>
          <a:off x="899583" y="59547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0"/>
    <xdr:sp macro="" textlink="">
      <xdr:nvSpPr>
        <xdr:cNvPr id="18558" name="Text Box 394360">
          <a:extLst>
            <a:ext uri="{FF2B5EF4-FFF2-40B4-BE49-F238E27FC236}">
              <a16:creationId xmlns="" xmlns:a16="http://schemas.microsoft.com/office/drawing/2014/main" id="{00000000-0008-0000-0000-0000B7030000}"/>
            </a:ext>
          </a:extLst>
        </xdr:cNvPr>
        <xdr:cNvSpPr txBox="1">
          <a:spLocks noChangeArrowheads="1"/>
        </xdr:cNvSpPr>
      </xdr:nvSpPr>
      <xdr:spPr bwMode="auto">
        <a:xfrm>
          <a:off x="899583" y="59547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0"/>
    <xdr:sp macro="" textlink="">
      <xdr:nvSpPr>
        <xdr:cNvPr id="18559" name="Text Box 394744">
          <a:extLst>
            <a:ext uri="{FF2B5EF4-FFF2-40B4-BE49-F238E27FC236}">
              <a16:creationId xmlns="" xmlns:a16="http://schemas.microsoft.com/office/drawing/2014/main" id="{00000000-0008-0000-0000-0000B8030000}"/>
            </a:ext>
          </a:extLst>
        </xdr:cNvPr>
        <xdr:cNvSpPr txBox="1">
          <a:spLocks noChangeArrowheads="1"/>
        </xdr:cNvSpPr>
      </xdr:nvSpPr>
      <xdr:spPr bwMode="auto">
        <a:xfrm>
          <a:off x="899583" y="59547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60" name="Text Box 394360">
          <a:extLst>
            <a:ext uri="{FF2B5EF4-FFF2-40B4-BE49-F238E27FC236}">
              <a16:creationId xmlns="" xmlns:a16="http://schemas.microsoft.com/office/drawing/2014/main" id="{00000000-0008-0000-0000-0000B9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61" name="Text Box 394744">
          <a:extLst>
            <a:ext uri="{FF2B5EF4-FFF2-40B4-BE49-F238E27FC236}">
              <a16:creationId xmlns="" xmlns:a16="http://schemas.microsoft.com/office/drawing/2014/main" id="{00000000-0008-0000-0000-0000BA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62" name="Text Box 394360">
          <a:extLst>
            <a:ext uri="{FF2B5EF4-FFF2-40B4-BE49-F238E27FC236}">
              <a16:creationId xmlns="" xmlns:a16="http://schemas.microsoft.com/office/drawing/2014/main" id="{00000000-0008-0000-0000-0000BB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63" name="Text Box 394744">
          <a:extLst>
            <a:ext uri="{FF2B5EF4-FFF2-40B4-BE49-F238E27FC236}">
              <a16:creationId xmlns="" xmlns:a16="http://schemas.microsoft.com/office/drawing/2014/main" id="{00000000-0008-0000-0000-0000BC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64" name="Text Box 394360">
          <a:extLst>
            <a:ext uri="{FF2B5EF4-FFF2-40B4-BE49-F238E27FC236}">
              <a16:creationId xmlns="" xmlns:a16="http://schemas.microsoft.com/office/drawing/2014/main" id="{00000000-0008-0000-0000-0000BD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65" name="Text Box 394744">
          <a:extLst>
            <a:ext uri="{FF2B5EF4-FFF2-40B4-BE49-F238E27FC236}">
              <a16:creationId xmlns="" xmlns:a16="http://schemas.microsoft.com/office/drawing/2014/main" id="{00000000-0008-0000-0000-0000BE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66" name="Text Box 394360">
          <a:extLst>
            <a:ext uri="{FF2B5EF4-FFF2-40B4-BE49-F238E27FC236}">
              <a16:creationId xmlns="" xmlns:a16="http://schemas.microsoft.com/office/drawing/2014/main" id="{00000000-0008-0000-0000-0000BF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67" name="Text Box 394744">
          <a:extLst>
            <a:ext uri="{FF2B5EF4-FFF2-40B4-BE49-F238E27FC236}">
              <a16:creationId xmlns="" xmlns:a16="http://schemas.microsoft.com/office/drawing/2014/main" id="{00000000-0008-0000-0000-0000C0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68" name="Text Box 394360">
          <a:extLst>
            <a:ext uri="{FF2B5EF4-FFF2-40B4-BE49-F238E27FC236}">
              <a16:creationId xmlns="" xmlns:a16="http://schemas.microsoft.com/office/drawing/2014/main" id="{00000000-0008-0000-0000-0000C1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69" name="Text Box 394744">
          <a:extLst>
            <a:ext uri="{FF2B5EF4-FFF2-40B4-BE49-F238E27FC236}">
              <a16:creationId xmlns="" xmlns:a16="http://schemas.microsoft.com/office/drawing/2014/main" id="{00000000-0008-0000-0000-0000C2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70" name="Text Box 394360">
          <a:extLst>
            <a:ext uri="{FF2B5EF4-FFF2-40B4-BE49-F238E27FC236}">
              <a16:creationId xmlns="" xmlns:a16="http://schemas.microsoft.com/office/drawing/2014/main" id="{00000000-0008-0000-0000-0000C3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71" name="Text Box 394744">
          <a:extLst>
            <a:ext uri="{FF2B5EF4-FFF2-40B4-BE49-F238E27FC236}">
              <a16:creationId xmlns="" xmlns:a16="http://schemas.microsoft.com/office/drawing/2014/main" id="{00000000-0008-0000-0000-0000C4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72" name="Text Box 394360">
          <a:extLst>
            <a:ext uri="{FF2B5EF4-FFF2-40B4-BE49-F238E27FC236}">
              <a16:creationId xmlns="" xmlns:a16="http://schemas.microsoft.com/office/drawing/2014/main" id="{00000000-0008-0000-0000-0000C5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73" name="Text Box 394744">
          <a:extLst>
            <a:ext uri="{FF2B5EF4-FFF2-40B4-BE49-F238E27FC236}">
              <a16:creationId xmlns="" xmlns:a16="http://schemas.microsoft.com/office/drawing/2014/main" id="{00000000-0008-0000-0000-0000C6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74" name="Text Box 394360">
          <a:extLst>
            <a:ext uri="{FF2B5EF4-FFF2-40B4-BE49-F238E27FC236}">
              <a16:creationId xmlns="" xmlns:a16="http://schemas.microsoft.com/office/drawing/2014/main" id="{00000000-0008-0000-0000-0000C7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75" name="Text Box 394744">
          <a:extLst>
            <a:ext uri="{FF2B5EF4-FFF2-40B4-BE49-F238E27FC236}">
              <a16:creationId xmlns="" xmlns:a16="http://schemas.microsoft.com/office/drawing/2014/main" id="{00000000-0008-0000-0000-0000C8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76" name="Text Box 394360">
          <a:extLst>
            <a:ext uri="{FF2B5EF4-FFF2-40B4-BE49-F238E27FC236}">
              <a16:creationId xmlns="" xmlns:a16="http://schemas.microsoft.com/office/drawing/2014/main" id="{00000000-0008-0000-0000-0000C9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77" name="Text Box 394744">
          <a:extLst>
            <a:ext uri="{FF2B5EF4-FFF2-40B4-BE49-F238E27FC236}">
              <a16:creationId xmlns="" xmlns:a16="http://schemas.microsoft.com/office/drawing/2014/main" id="{00000000-0008-0000-0000-0000CA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78" name="Text Box 394360">
          <a:extLst>
            <a:ext uri="{FF2B5EF4-FFF2-40B4-BE49-F238E27FC236}">
              <a16:creationId xmlns="" xmlns:a16="http://schemas.microsoft.com/office/drawing/2014/main" id="{00000000-0008-0000-0000-0000CB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79" name="Text Box 394744">
          <a:extLst>
            <a:ext uri="{FF2B5EF4-FFF2-40B4-BE49-F238E27FC236}">
              <a16:creationId xmlns="" xmlns:a16="http://schemas.microsoft.com/office/drawing/2014/main" id="{00000000-0008-0000-0000-0000CC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80" name="Text Box 394360">
          <a:extLst>
            <a:ext uri="{FF2B5EF4-FFF2-40B4-BE49-F238E27FC236}">
              <a16:creationId xmlns="" xmlns:a16="http://schemas.microsoft.com/office/drawing/2014/main" id="{00000000-0008-0000-0000-0000CD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81" name="Text Box 394744">
          <a:extLst>
            <a:ext uri="{FF2B5EF4-FFF2-40B4-BE49-F238E27FC236}">
              <a16:creationId xmlns="" xmlns:a16="http://schemas.microsoft.com/office/drawing/2014/main" id="{00000000-0008-0000-0000-0000CE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82" name="Text Box 394360">
          <a:extLst>
            <a:ext uri="{FF2B5EF4-FFF2-40B4-BE49-F238E27FC236}">
              <a16:creationId xmlns="" xmlns:a16="http://schemas.microsoft.com/office/drawing/2014/main" id="{00000000-0008-0000-0000-0000CF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83" name="Text Box 394744">
          <a:extLst>
            <a:ext uri="{FF2B5EF4-FFF2-40B4-BE49-F238E27FC236}">
              <a16:creationId xmlns="" xmlns:a16="http://schemas.microsoft.com/office/drawing/2014/main" id="{00000000-0008-0000-0000-0000D0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84" name="Text Box 394360">
          <a:extLst>
            <a:ext uri="{FF2B5EF4-FFF2-40B4-BE49-F238E27FC236}">
              <a16:creationId xmlns="" xmlns:a16="http://schemas.microsoft.com/office/drawing/2014/main" id="{00000000-0008-0000-0000-0000D1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85" name="Text Box 394744">
          <a:extLst>
            <a:ext uri="{FF2B5EF4-FFF2-40B4-BE49-F238E27FC236}">
              <a16:creationId xmlns="" xmlns:a16="http://schemas.microsoft.com/office/drawing/2014/main" id="{00000000-0008-0000-0000-0000D2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86" name="Text Box 394360">
          <a:extLst>
            <a:ext uri="{FF2B5EF4-FFF2-40B4-BE49-F238E27FC236}">
              <a16:creationId xmlns="" xmlns:a16="http://schemas.microsoft.com/office/drawing/2014/main" id="{00000000-0008-0000-0000-0000D3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87" name="Text Box 394744">
          <a:extLst>
            <a:ext uri="{FF2B5EF4-FFF2-40B4-BE49-F238E27FC236}">
              <a16:creationId xmlns="" xmlns:a16="http://schemas.microsoft.com/office/drawing/2014/main" id="{00000000-0008-0000-0000-0000D4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88" name="Text Box 394360">
          <a:extLst>
            <a:ext uri="{FF2B5EF4-FFF2-40B4-BE49-F238E27FC236}">
              <a16:creationId xmlns="" xmlns:a16="http://schemas.microsoft.com/office/drawing/2014/main" id="{00000000-0008-0000-0000-0000D5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89" name="Text Box 394744">
          <a:extLst>
            <a:ext uri="{FF2B5EF4-FFF2-40B4-BE49-F238E27FC236}">
              <a16:creationId xmlns="" xmlns:a16="http://schemas.microsoft.com/office/drawing/2014/main" id="{00000000-0008-0000-0000-0000D6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90" name="Text Box 394360">
          <a:extLst>
            <a:ext uri="{FF2B5EF4-FFF2-40B4-BE49-F238E27FC236}">
              <a16:creationId xmlns="" xmlns:a16="http://schemas.microsoft.com/office/drawing/2014/main" id="{00000000-0008-0000-0000-0000D7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91" name="Text Box 394744">
          <a:extLst>
            <a:ext uri="{FF2B5EF4-FFF2-40B4-BE49-F238E27FC236}">
              <a16:creationId xmlns="" xmlns:a16="http://schemas.microsoft.com/office/drawing/2014/main" id="{00000000-0008-0000-0000-0000D8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92" name="Text Box 394360">
          <a:extLst>
            <a:ext uri="{FF2B5EF4-FFF2-40B4-BE49-F238E27FC236}">
              <a16:creationId xmlns="" xmlns:a16="http://schemas.microsoft.com/office/drawing/2014/main" id="{00000000-0008-0000-0000-0000D9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93" name="Text Box 394744">
          <a:extLst>
            <a:ext uri="{FF2B5EF4-FFF2-40B4-BE49-F238E27FC236}">
              <a16:creationId xmlns="" xmlns:a16="http://schemas.microsoft.com/office/drawing/2014/main" id="{00000000-0008-0000-0000-0000DA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94" name="Text Box 394360">
          <a:extLst>
            <a:ext uri="{FF2B5EF4-FFF2-40B4-BE49-F238E27FC236}">
              <a16:creationId xmlns="" xmlns:a16="http://schemas.microsoft.com/office/drawing/2014/main" id="{00000000-0008-0000-0000-0000DB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595" name="Text Box 394744">
          <a:extLst>
            <a:ext uri="{FF2B5EF4-FFF2-40B4-BE49-F238E27FC236}">
              <a16:creationId xmlns="" xmlns:a16="http://schemas.microsoft.com/office/drawing/2014/main" id="{00000000-0008-0000-0000-0000DC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96" name="Text Box 394360">
          <a:extLst>
            <a:ext uri="{FF2B5EF4-FFF2-40B4-BE49-F238E27FC236}">
              <a16:creationId xmlns="" xmlns:a16="http://schemas.microsoft.com/office/drawing/2014/main" id="{00000000-0008-0000-0000-0000DD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97" name="Text Box 394744">
          <a:extLst>
            <a:ext uri="{FF2B5EF4-FFF2-40B4-BE49-F238E27FC236}">
              <a16:creationId xmlns="" xmlns:a16="http://schemas.microsoft.com/office/drawing/2014/main" id="{00000000-0008-0000-0000-0000DE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98" name="Text Box 394360">
          <a:extLst>
            <a:ext uri="{FF2B5EF4-FFF2-40B4-BE49-F238E27FC236}">
              <a16:creationId xmlns="" xmlns:a16="http://schemas.microsoft.com/office/drawing/2014/main" id="{00000000-0008-0000-0000-0000DF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599" name="Text Box 394744">
          <a:extLst>
            <a:ext uri="{FF2B5EF4-FFF2-40B4-BE49-F238E27FC236}">
              <a16:creationId xmlns="" xmlns:a16="http://schemas.microsoft.com/office/drawing/2014/main" id="{00000000-0008-0000-0000-0000E0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00" name="Text Box 394360">
          <a:extLst>
            <a:ext uri="{FF2B5EF4-FFF2-40B4-BE49-F238E27FC236}">
              <a16:creationId xmlns="" xmlns:a16="http://schemas.microsoft.com/office/drawing/2014/main" id="{00000000-0008-0000-0000-0000E1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01" name="Text Box 394744">
          <a:extLst>
            <a:ext uri="{FF2B5EF4-FFF2-40B4-BE49-F238E27FC236}">
              <a16:creationId xmlns="" xmlns:a16="http://schemas.microsoft.com/office/drawing/2014/main" id="{00000000-0008-0000-0000-0000E2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02" name="Text Box 394360">
          <a:extLst>
            <a:ext uri="{FF2B5EF4-FFF2-40B4-BE49-F238E27FC236}">
              <a16:creationId xmlns="" xmlns:a16="http://schemas.microsoft.com/office/drawing/2014/main" id="{00000000-0008-0000-0000-0000E3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03" name="Text Box 394744">
          <a:extLst>
            <a:ext uri="{FF2B5EF4-FFF2-40B4-BE49-F238E27FC236}">
              <a16:creationId xmlns="" xmlns:a16="http://schemas.microsoft.com/office/drawing/2014/main" id="{00000000-0008-0000-0000-0000E4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04" name="Text Box 394360">
          <a:extLst>
            <a:ext uri="{FF2B5EF4-FFF2-40B4-BE49-F238E27FC236}">
              <a16:creationId xmlns="" xmlns:a16="http://schemas.microsoft.com/office/drawing/2014/main" id="{00000000-0008-0000-0000-0000E5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05" name="Text Box 394744">
          <a:extLst>
            <a:ext uri="{FF2B5EF4-FFF2-40B4-BE49-F238E27FC236}">
              <a16:creationId xmlns="" xmlns:a16="http://schemas.microsoft.com/office/drawing/2014/main" id="{00000000-0008-0000-0000-0000E6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06" name="Text Box 394360">
          <a:extLst>
            <a:ext uri="{FF2B5EF4-FFF2-40B4-BE49-F238E27FC236}">
              <a16:creationId xmlns="" xmlns:a16="http://schemas.microsoft.com/office/drawing/2014/main" id="{00000000-0008-0000-0000-0000E7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07" name="Text Box 394744">
          <a:extLst>
            <a:ext uri="{FF2B5EF4-FFF2-40B4-BE49-F238E27FC236}">
              <a16:creationId xmlns="" xmlns:a16="http://schemas.microsoft.com/office/drawing/2014/main" id="{00000000-0008-0000-0000-0000E8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08" name="Text Box 394360">
          <a:extLst>
            <a:ext uri="{FF2B5EF4-FFF2-40B4-BE49-F238E27FC236}">
              <a16:creationId xmlns="" xmlns:a16="http://schemas.microsoft.com/office/drawing/2014/main" id="{00000000-0008-0000-0000-0000E9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09" name="Text Box 394744">
          <a:extLst>
            <a:ext uri="{FF2B5EF4-FFF2-40B4-BE49-F238E27FC236}">
              <a16:creationId xmlns="" xmlns:a16="http://schemas.microsoft.com/office/drawing/2014/main" id="{00000000-0008-0000-0000-0000EA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10" name="Text Box 394360">
          <a:extLst>
            <a:ext uri="{FF2B5EF4-FFF2-40B4-BE49-F238E27FC236}">
              <a16:creationId xmlns="" xmlns:a16="http://schemas.microsoft.com/office/drawing/2014/main" id="{00000000-0008-0000-0000-0000EB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11" name="Text Box 394744">
          <a:extLst>
            <a:ext uri="{FF2B5EF4-FFF2-40B4-BE49-F238E27FC236}">
              <a16:creationId xmlns="" xmlns:a16="http://schemas.microsoft.com/office/drawing/2014/main" id="{00000000-0008-0000-0000-0000EC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12" name="Text Box 394360">
          <a:extLst>
            <a:ext uri="{FF2B5EF4-FFF2-40B4-BE49-F238E27FC236}">
              <a16:creationId xmlns="" xmlns:a16="http://schemas.microsoft.com/office/drawing/2014/main" id="{00000000-0008-0000-0000-0000ED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13" name="Text Box 394744">
          <a:extLst>
            <a:ext uri="{FF2B5EF4-FFF2-40B4-BE49-F238E27FC236}">
              <a16:creationId xmlns="" xmlns:a16="http://schemas.microsoft.com/office/drawing/2014/main" id="{00000000-0008-0000-0000-0000EE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14" name="Text Box 394360">
          <a:extLst>
            <a:ext uri="{FF2B5EF4-FFF2-40B4-BE49-F238E27FC236}">
              <a16:creationId xmlns="" xmlns:a16="http://schemas.microsoft.com/office/drawing/2014/main" id="{00000000-0008-0000-0000-0000EF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15" name="Text Box 394744">
          <a:extLst>
            <a:ext uri="{FF2B5EF4-FFF2-40B4-BE49-F238E27FC236}">
              <a16:creationId xmlns="" xmlns:a16="http://schemas.microsoft.com/office/drawing/2014/main" id="{00000000-0008-0000-0000-0000F0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16" name="Text Box 394360">
          <a:extLst>
            <a:ext uri="{FF2B5EF4-FFF2-40B4-BE49-F238E27FC236}">
              <a16:creationId xmlns="" xmlns:a16="http://schemas.microsoft.com/office/drawing/2014/main" id="{00000000-0008-0000-0000-0000F1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17" name="Text Box 394744">
          <a:extLst>
            <a:ext uri="{FF2B5EF4-FFF2-40B4-BE49-F238E27FC236}">
              <a16:creationId xmlns="" xmlns:a16="http://schemas.microsoft.com/office/drawing/2014/main" id="{00000000-0008-0000-0000-0000F2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18" name="Text Box 394360">
          <a:extLst>
            <a:ext uri="{FF2B5EF4-FFF2-40B4-BE49-F238E27FC236}">
              <a16:creationId xmlns="" xmlns:a16="http://schemas.microsoft.com/office/drawing/2014/main" id="{00000000-0008-0000-0000-0000F3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19" name="Text Box 394744">
          <a:extLst>
            <a:ext uri="{FF2B5EF4-FFF2-40B4-BE49-F238E27FC236}">
              <a16:creationId xmlns="" xmlns:a16="http://schemas.microsoft.com/office/drawing/2014/main" id="{00000000-0008-0000-0000-0000F4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20" name="Text Box 394360">
          <a:extLst>
            <a:ext uri="{FF2B5EF4-FFF2-40B4-BE49-F238E27FC236}">
              <a16:creationId xmlns="" xmlns:a16="http://schemas.microsoft.com/office/drawing/2014/main" id="{00000000-0008-0000-0000-0000F5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21" name="Text Box 394744">
          <a:extLst>
            <a:ext uri="{FF2B5EF4-FFF2-40B4-BE49-F238E27FC236}">
              <a16:creationId xmlns="" xmlns:a16="http://schemas.microsoft.com/office/drawing/2014/main" id="{00000000-0008-0000-0000-0000F6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22" name="Text Box 394360">
          <a:extLst>
            <a:ext uri="{FF2B5EF4-FFF2-40B4-BE49-F238E27FC236}">
              <a16:creationId xmlns="" xmlns:a16="http://schemas.microsoft.com/office/drawing/2014/main" id="{00000000-0008-0000-0000-0000F7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23" name="Text Box 394744">
          <a:extLst>
            <a:ext uri="{FF2B5EF4-FFF2-40B4-BE49-F238E27FC236}">
              <a16:creationId xmlns="" xmlns:a16="http://schemas.microsoft.com/office/drawing/2014/main" id="{00000000-0008-0000-0000-0000F8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24" name="Text Box 394360">
          <a:extLst>
            <a:ext uri="{FF2B5EF4-FFF2-40B4-BE49-F238E27FC236}">
              <a16:creationId xmlns="" xmlns:a16="http://schemas.microsoft.com/office/drawing/2014/main" id="{00000000-0008-0000-0000-0000F9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25" name="Text Box 394744">
          <a:extLst>
            <a:ext uri="{FF2B5EF4-FFF2-40B4-BE49-F238E27FC236}">
              <a16:creationId xmlns="" xmlns:a16="http://schemas.microsoft.com/office/drawing/2014/main" id="{00000000-0008-0000-0000-0000FA03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26" name="Text Box 394360">
          <a:extLst>
            <a:ext uri="{FF2B5EF4-FFF2-40B4-BE49-F238E27FC236}">
              <a16:creationId xmlns="" xmlns:a16="http://schemas.microsoft.com/office/drawing/2014/main" id="{00000000-0008-0000-0000-0000FB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27" name="Text Box 394744">
          <a:extLst>
            <a:ext uri="{FF2B5EF4-FFF2-40B4-BE49-F238E27FC236}">
              <a16:creationId xmlns="" xmlns:a16="http://schemas.microsoft.com/office/drawing/2014/main" id="{00000000-0008-0000-0000-0000FC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28" name="Text Box 394360">
          <a:extLst>
            <a:ext uri="{FF2B5EF4-FFF2-40B4-BE49-F238E27FC236}">
              <a16:creationId xmlns="" xmlns:a16="http://schemas.microsoft.com/office/drawing/2014/main" id="{00000000-0008-0000-0000-0000FD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29" name="Text Box 394744">
          <a:extLst>
            <a:ext uri="{FF2B5EF4-FFF2-40B4-BE49-F238E27FC236}">
              <a16:creationId xmlns="" xmlns:a16="http://schemas.microsoft.com/office/drawing/2014/main" id="{00000000-0008-0000-0000-0000FE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30" name="Text Box 394360">
          <a:extLst>
            <a:ext uri="{FF2B5EF4-FFF2-40B4-BE49-F238E27FC236}">
              <a16:creationId xmlns="" xmlns:a16="http://schemas.microsoft.com/office/drawing/2014/main" id="{00000000-0008-0000-0000-0000FF03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31" name="Text Box 394744">
          <a:extLst>
            <a:ext uri="{FF2B5EF4-FFF2-40B4-BE49-F238E27FC236}">
              <a16:creationId xmlns="" xmlns:a16="http://schemas.microsoft.com/office/drawing/2014/main" id="{00000000-0008-0000-0000-000000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32" name="Text Box 394360">
          <a:extLst>
            <a:ext uri="{FF2B5EF4-FFF2-40B4-BE49-F238E27FC236}">
              <a16:creationId xmlns="" xmlns:a16="http://schemas.microsoft.com/office/drawing/2014/main" id="{00000000-0008-0000-0000-00004F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33" name="Text Box 394744">
          <a:extLst>
            <a:ext uri="{FF2B5EF4-FFF2-40B4-BE49-F238E27FC236}">
              <a16:creationId xmlns="" xmlns:a16="http://schemas.microsoft.com/office/drawing/2014/main" id="{00000000-0008-0000-0000-000050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34" name="Text Box 394360">
          <a:extLst>
            <a:ext uri="{FF2B5EF4-FFF2-40B4-BE49-F238E27FC236}">
              <a16:creationId xmlns="" xmlns:a16="http://schemas.microsoft.com/office/drawing/2014/main" id="{00000000-0008-0000-0000-000051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35" name="Text Box 394744">
          <a:extLst>
            <a:ext uri="{FF2B5EF4-FFF2-40B4-BE49-F238E27FC236}">
              <a16:creationId xmlns="" xmlns:a16="http://schemas.microsoft.com/office/drawing/2014/main" id="{00000000-0008-0000-0000-000052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36" name="Text Box 394360">
          <a:extLst>
            <a:ext uri="{FF2B5EF4-FFF2-40B4-BE49-F238E27FC236}">
              <a16:creationId xmlns="" xmlns:a16="http://schemas.microsoft.com/office/drawing/2014/main" id="{00000000-0008-0000-0000-000053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37" name="Text Box 394744">
          <a:extLst>
            <a:ext uri="{FF2B5EF4-FFF2-40B4-BE49-F238E27FC236}">
              <a16:creationId xmlns="" xmlns:a16="http://schemas.microsoft.com/office/drawing/2014/main" id="{00000000-0008-0000-0000-000054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38" name="Text Box 394360">
          <a:extLst>
            <a:ext uri="{FF2B5EF4-FFF2-40B4-BE49-F238E27FC236}">
              <a16:creationId xmlns="" xmlns:a16="http://schemas.microsoft.com/office/drawing/2014/main" id="{00000000-0008-0000-0000-000055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39" name="Text Box 394744">
          <a:extLst>
            <a:ext uri="{FF2B5EF4-FFF2-40B4-BE49-F238E27FC236}">
              <a16:creationId xmlns="" xmlns:a16="http://schemas.microsoft.com/office/drawing/2014/main" id="{00000000-0008-0000-0000-000056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40" name="Text Box 394360">
          <a:extLst>
            <a:ext uri="{FF2B5EF4-FFF2-40B4-BE49-F238E27FC236}">
              <a16:creationId xmlns="" xmlns:a16="http://schemas.microsoft.com/office/drawing/2014/main" id="{00000000-0008-0000-0000-000057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41" name="Text Box 394744">
          <a:extLst>
            <a:ext uri="{FF2B5EF4-FFF2-40B4-BE49-F238E27FC236}">
              <a16:creationId xmlns="" xmlns:a16="http://schemas.microsoft.com/office/drawing/2014/main" id="{00000000-0008-0000-0000-000058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42" name="Text Box 394360">
          <a:extLst>
            <a:ext uri="{FF2B5EF4-FFF2-40B4-BE49-F238E27FC236}">
              <a16:creationId xmlns="" xmlns:a16="http://schemas.microsoft.com/office/drawing/2014/main" id="{00000000-0008-0000-0000-000059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43" name="Text Box 394744">
          <a:extLst>
            <a:ext uri="{FF2B5EF4-FFF2-40B4-BE49-F238E27FC236}">
              <a16:creationId xmlns="" xmlns:a16="http://schemas.microsoft.com/office/drawing/2014/main" id="{00000000-0008-0000-0000-00005A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44" name="Text Box 394360">
          <a:extLst>
            <a:ext uri="{FF2B5EF4-FFF2-40B4-BE49-F238E27FC236}">
              <a16:creationId xmlns="" xmlns:a16="http://schemas.microsoft.com/office/drawing/2014/main" id="{00000000-0008-0000-0000-00005B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45" name="Text Box 394744">
          <a:extLst>
            <a:ext uri="{FF2B5EF4-FFF2-40B4-BE49-F238E27FC236}">
              <a16:creationId xmlns="" xmlns:a16="http://schemas.microsoft.com/office/drawing/2014/main" id="{00000000-0008-0000-0000-00005C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46" name="Text Box 394360">
          <a:extLst>
            <a:ext uri="{FF2B5EF4-FFF2-40B4-BE49-F238E27FC236}">
              <a16:creationId xmlns="" xmlns:a16="http://schemas.microsoft.com/office/drawing/2014/main" id="{00000000-0008-0000-0000-00005D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47" name="Text Box 394744">
          <a:extLst>
            <a:ext uri="{FF2B5EF4-FFF2-40B4-BE49-F238E27FC236}">
              <a16:creationId xmlns="" xmlns:a16="http://schemas.microsoft.com/office/drawing/2014/main" id="{00000000-0008-0000-0000-00005E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48" name="Text Box 394360">
          <a:extLst>
            <a:ext uri="{FF2B5EF4-FFF2-40B4-BE49-F238E27FC236}">
              <a16:creationId xmlns="" xmlns:a16="http://schemas.microsoft.com/office/drawing/2014/main" id="{00000000-0008-0000-0000-00005F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49" name="Text Box 394744">
          <a:extLst>
            <a:ext uri="{FF2B5EF4-FFF2-40B4-BE49-F238E27FC236}">
              <a16:creationId xmlns="" xmlns:a16="http://schemas.microsoft.com/office/drawing/2014/main" id="{00000000-0008-0000-0000-000060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50" name="Text Box 394360">
          <a:extLst>
            <a:ext uri="{FF2B5EF4-FFF2-40B4-BE49-F238E27FC236}">
              <a16:creationId xmlns="" xmlns:a16="http://schemas.microsoft.com/office/drawing/2014/main" id="{00000000-0008-0000-0000-000061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51" name="Text Box 394744">
          <a:extLst>
            <a:ext uri="{FF2B5EF4-FFF2-40B4-BE49-F238E27FC236}">
              <a16:creationId xmlns="" xmlns:a16="http://schemas.microsoft.com/office/drawing/2014/main" id="{00000000-0008-0000-0000-000062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52" name="Text Box 394360">
          <a:extLst>
            <a:ext uri="{FF2B5EF4-FFF2-40B4-BE49-F238E27FC236}">
              <a16:creationId xmlns="" xmlns:a16="http://schemas.microsoft.com/office/drawing/2014/main" id="{00000000-0008-0000-0000-000063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53" name="Text Box 394744">
          <a:extLst>
            <a:ext uri="{FF2B5EF4-FFF2-40B4-BE49-F238E27FC236}">
              <a16:creationId xmlns="" xmlns:a16="http://schemas.microsoft.com/office/drawing/2014/main" id="{00000000-0008-0000-0000-000064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54" name="Text Box 394360">
          <a:extLst>
            <a:ext uri="{FF2B5EF4-FFF2-40B4-BE49-F238E27FC236}">
              <a16:creationId xmlns="" xmlns:a16="http://schemas.microsoft.com/office/drawing/2014/main" id="{00000000-0008-0000-0000-000065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55" name="Text Box 394744">
          <a:extLst>
            <a:ext uri="{FF2B5EF4-FFF2-40B4-BE49-F238E27FC236}">
              <a16:creationId xmlns="" xmlns:a16="http://schemas.microsoft.com/office/drawing/2014/main" id="{00000000-0008-0000-0000-000066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0"/>
    <xdr:sp macro="" textlink="">
      <xdr:nvSpPr>
        <xdr:cNvPr id="18656" name="Text Box 394360">
          <a:extLst>
            <a:ext uri="{FF2B5EF4-FFF2-40B4-BE49-F238E27FC236}">
              <a16:creationId xmlns="" xmlns:a16="http://schemas.microsoft.com/office/drawing/2014/main" id="{00000000-0008-0000-0000-000067040000}"/>
            </a:ext>
          </a:extLst>
        </xdr:cNvPr>
        <xdr:cNvSpPr txBox="1">
          <a:spLocks noChangeArrowheads="1"/>
        </xdr:cNvSpPr>
      </xdr:nvSpPr>
      <xdr:spPr bwMode="auto">
        <a:xfrm>
          <a:off x="899583" y="59547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0"/>
    <xdr:sp macro="" textlink="">
      <xdr:nvSpPr>
        <xdr:cNvPr id="18657" name="Text Box 394744">
          <a:extLst>
            <a:ext uri="{FF2B5EF4-FFF2-40B4-BE49-F238E27FC236}">
              <a16:creationId xmlns="" xmlns:a16="http://schemas.microsoft.com/office/drawing/2014/main" id="{00000000-0008-0000-0000-000068040000}"/>
            </a:ext>
          </a:extLst>
        </xdr:cNvPr>
        <xdr:cNvSpPr txBox="1">
          <a:spLocks noChangeArrowheads="1"/>
        </xdr:cNvSpPr>
      </xdr:nvSpPr>
      <xdr:spPr bwMode="auto">
        <a:xfrm>
          <a:off x="899583" y="59547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0"/>
    <xdr:sp macro="" textlink="">
      <xdr:nvSpPr>
        <xdr:cNvPr id="18658" name="Text Box 394360">
          <a:extLst>
            <a:ext uri="{FF2B5EF4-FFF2-40B4-BE49-F238E27FC236}">
              <a16:creationId xmlns="" xmlns:a16="http://schemas.microsoft.com/office/drawing/2014/main" id="{00000000-0008-0000-0000-000069040000}"/>
            </a:ext>
          </a:extLst>
        </xdr:cNvPr>
        <xdr:cNvSpPr txBox="1">
          <a:spLocks noChangeArrowheads="1"/>
        </xdr:cNvSpPr>
      </xdr:nvSpPr>
      <xdr:spPr bwMode="auto">
        <a:xfrm>
          <a:off x="899583" y="59547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0"/>
    <xdr:sp macro="" textlink="">
      <xdr:nvSpPr>
        <xdr:cNvPr id="18659" name="Text Box 394744">
          <a:extLst>
            <a:ext uri="{FF2B5EF4-FFF2-40B4-BE49-F238E27FC236}">
              <a16:creationId xmlns="" xmlns:a16="http://schemas.microsoft.com/office/drawing/2014/main" id="{00000000-0008-0000-0000-00006A040000}"/>
            </a:ext>
          </a:extLst>
        </xdr:cNvPr>
        <xdr:cNvSpPr txBox="1">
          <a:spLocks noChangeArrowheads="1"/>
        </xdr:cNvSpPr>
      </xdr:nvSpPr>
      <xdr:spPr bwMode="auto">
        <a:xfrm>
          <a:off x="899583" y="59547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0"/>
    <xdr:sp macro="" textlink="">
      <xdr:nvSpPr>
        <xdr:cNvPr id="18660" name="Text Box 394360">
          <a:extLst>
            <a:ext uri="{FF2B5EF4-FFF2-40B4-BE49-F238E27FC236}">
              <a16:creationId xmlns="" xmlns:a16="http://schemas.microsoft.com/office/drawing/2014/main" id="{00000000-0008-0000-0000-00006B040000}"/>
            </a:ext>
          </a:extLst>
        </xdr:cNvPr>
        <xdr:cNvSpPr txBox="1">
          <a:spLocks noChangeArrowheads="1"/>
        </xdr:cNvSpPr>
      </xdr:nvSpPr>
      <xdr:spPr bwMode="auto">
        <a:xfrm>
          <a:off x="899583" y="59547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0"/>
    <xdr:sp macro="" textlink="">
      <xdr:nvSpPr>
        <xdr:cNvPr id="18661" name="Text Box 394744">
          <a:extLst>
            <a:ext uri="{FF2B5EF4-FFF2-40B4-BE49-F238E27FC236}">
              <a16:creationId xmlns="" xmlns:a16="http://schemas.microsoft.com/office/drawing/2014/main" id="{00000000-0008-0000-0000-00006C040000}"/>
            </a:ext>
          </a:extLst>
        </xdr:cNvPr>
        <xdr:cNvSpPr txBox="1">
          <a:spLocks noChangeArrowheads="1"/>
        </xdr:cNvSpPr>
      </xdr:nvSpPr>
      <xdr:spPr bwMode="auto">
        <a:xfrm>
          <a:off x="899583" y="59547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62" name="Text Box 394360">
          <a:extLst>
            <a:ext uri="{FF2B5EF4-FFF2-40B4-BE49-F238E27FC236}">
              <a16:creationId xmlns="" xmlns:a16="http://schemas.microsoft.com/office/drawing/2014/main" id="{00000000-0008-0000-0000-00006D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63" name="Text Box 394744">
          <a:extLst>
            <a:ext uri="{FF2B5EF4-FFF2-40B4-BE49-F238E27FC236}">
              <a16:creationId xmlns="" xmlns:a16="http://schemas.microsoft.com/office/drawing/2014/main" id="{00000000-0008-0000-0000-00006E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64" name="Text Box 394360">
          <a:extLst>
            <a:ext uri="{FF2B5EF4-FFF2-40B4-BE49-F238E27FC236}">
              <a16:creationId xmlns="" xmlns:a16="http://schemas.microsoft.com/office/drawing/2014/main" id="{00000000-0008-0000-0000-00006F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65" name="Text Box 394744">
          <a:extLst>
            <a:ext uri="{FF2B5EF4-FFF2-40B4-BE49-F238E27FC236}">
              <a16:creationId xmlns="" xmlns:a16="http://schemas.microsoft.com/office/drawing/2014/main" id="{00000000-0008-0000-0000-000070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66" name="Text Box 394360">
          <a:extLst>
            <a:ext uri="{FF2B5EF4-FFF2-40B4-BE49-F238E27FC236}">
              <a16:creationId xmlns="" xmlns:a16="http://schemas.microsoft.com/office/drawing/2014/main" id="{00000000-0008-0000-0000-000071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67" name="Text Box 394744">
          <a:extLst>
            <a:ext uri="{FF2B5EF4-FFF2-40B4-BE49-F238E27FC236}">
              <a16:creationId xmlns="" xmlns:a16="http://schemas.microsoft.com/office/drawing/2014/main" id="{00000000-0008-0000-0000-000072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68" name="Text Box 394360">
          <a:extLst>
            <a:ext uri="{FF2B5EF4-FFF2-40B4-BE49-F238E27FC236}">
              <a16:creationId xmlns="" xmlns:a16="http://schemas.microsoft.com/office/drawing/2014/main" id="{00000000-0008-0000-0000-000073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69" name="Text Box 394744">
          <a:extLst>
            <a:ext uri="{FF2B5EF4-FFF2-40B4-BE49-F238E27FC236}">
              <a16:creationId xmlns="" xmlns:a16="http://schemas.microsoft.com/office/drawing/2014/main" id="{00000000-0008-0000-0000-000074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70" name="Text Box 394360">
          <a:extLst>
            <a:ext uri="{FF2B5EF4-FFF2-40B4-BE49-F238E27FC236}">
              <a16:creationId xmlns="" xmlns:a16="http://schemas.microsoft.com/office/drawing/2014/main" id="{00000000-0008-0000-0000-000075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71" name="Text Box 394744">
          <a:extLst>
            <a:ext uri="{FF2B5EF4-FFF2-40B4-BE49-F238E27FC236}">
              <a16:creationId xmlns="" xmlns:a16="http://schemas.microsoft.com/office/drawing/2014/main" id="{00000000-0008-0000-0000-000076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72" name="Text Box 394360">
          <a:extLst>
            <a:ext uri="{FF2B5EF4-FFF2-40B4-BE49-F238E27FC236}">
              <a16:creationId xmlns="" xmlns:a16="http://schemas.microsoft.com/office/drawing/2014/main" id="{00000000-0008-0000-0000-000077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73" name="Text Box 394744">
          <a:extLst>
            <a:ext uri="{FF2B5EF4-FFF2-40B4-BE49-F238E27FC236}">
              <a16:creationId xmlns="" xmlns:a16="http://schemas.microsoft.com/office/drawing/2014/main" id="{00000000-0008-0000-0000-000078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74" name="Text Box 394360">
          <a:extLst>
            <a:ext uri="{FF2B5EF4-FFF2-40B4-BE49-F238E27FC236}">
              <a16:creationId xmlns="" xmlns:a16="http://schemas.microsoft.com/office/drawing/2014/main" id="{00000000-0008-0000-0000-000079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75" name="Text Box 394744">
          <a:extLst>
            <a:ext uri="{FF2B5EF4-FFF2-40B4-BE49-F238E27FC236}">
              <a16:creationId xmlns="" xmlns:a16="http://schemas.microsoft.com/office/drawing/2014/main" id="{00000000-0008-0000-0000-00007A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76" name="Text Box 394360">
          <a:extLst>
            <a:ext uri="{FF2B5EF4-FFF2-40B4-BE49-F238E27FC236}">
              <a16:creationId xmlns="" xmlns:a16="http://schemas.microsoft.com/office/drawing/2014/main" id="{00000000-0008-0000-0000-00007B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77" name="Text Box 394744">
          <a:extLst>
            <a:ext uri="{FF2B5EF4-FFF2-40B4-BE49-F238E27FC236}">
              <a16:creationId xmlns="" xmlns:a16="http://schemas.microsoft.com/office/drawing/2014/main" id="{00000000-0008-0000-0000-00007C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78" name="Text Box 394360">
          <a:extLst>
            <a:ext uri="{FF2B5EF4-FFF2-40B4-BE49-F238E27FC236}">
              <a16:creationId xmlns="" xmlns:a16="http://schemas.microsoft.com/office/drawing/2014/main" id="{00000000-0008-0000-0000-00007D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79" name="Text Box 394744">
          <a:extLst>
            <a:ext uri="{FF2B5EF4-FFF2-40B4-BE49-F238E27FC236}">
              <a16:creationId xmlns="" xmlns:a16="http://schemas.microsoft.com/office/drawing/2014/main" id="{00000000-0008-0000-0000-00007E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80" name="Text Box 394360">
          <a:extLst>
            <a:ext uri="{FF2B5EF4-FFF2-40B4-BE49-F238E27FC236}">
              <a16:creationId xmlns="" xmlns:a16="http://schemas.microsoft.com/office/drawing/2014/main" id="{00000000-0008-0000-0000-00007F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81" name="Text Box 394744">
          <a:extLst>
            <a:ext uri="{FF2B5EF4-FFF2-40B4-BE49-F238E27FC236}">
              <a16:creationId xmlns="" xmlns:a16="http://schemas.microsoft.com/office/drawing/2014/main" id="{00000000-0008-0000-0000-000080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82" name="Text Box 394360">
          <a:extLst>
            <a:ext uri="{FF2B5EF4-FFF2-40B4-BE49-F238E27FC236}">
              <a16:creationId xmlns="" xmlns:a16="http://schemas.microsoft.com/office/drawing/2014/main" id="{00000000-0008-0000-0000-000081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83" name="Text Box 394744">
          <a:extLst>
            <a:ext uri="{FF2B5EF4-FFF2-40B4-BE49-F238E27FC236}">
              <a16:creationId xmlns="" xmlns:a16="http://schemas.microsoft.com/office/drawing/2014/main" id="{00000000-0008-0000-0000-000082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84" name="Text Box 394360">
          <a:extLst>
            <a:ext uri="{FF2B5EF4-FFF2-40B4-BE49-F238E27FC236}">
              <a16:creationId xmlns="" xmlns:a16="http://schemas.microsoft.com/office/drawing/2014/main" id="{00000000-0008-0000-0000-000083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85" name="Text Box 394744">
          <a:extLst>
            <a:ext uri="{FF2B5EF4-FFF2-40B4-BE49-F238E27FC236}">
              <a16:creationId xmlns="" xmlns:a16="http://schemas.microsoft.com/office/drawing/2014/main" id="{00000000-0008-0000-0000-000084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86" name="Text Box 394360">
          <a:extLst>
            <a:ext uri="{FF2B5EF4-FFF2-40B4-BE49-F238E27FC236}">
              <a16:creationId xmlns="" xmlns:a16="http://schemas.microsoft.com/office/drawing/2014/main" id="{00000000-0008-0000-0000-000085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87" name="Text Box 394744">
          <a:extLst>
            <a:ext uri="{FF2B5EF4-FFF2-40B4-BE49-F238E27FC236}">
              <a16:creationId xmlns="" xmlns:a16="http://schemas.microsoft.com/office/drawing/2014/main" id="{00000000-0008-0000-0000-000086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88" name="Text Box 394360">
          <a:extLst>
            <a:ext uri="{FF2B5EF4-FFF2-40B4-BE49-F238E27FC236}">
              <a16:creationId xmlns="" xmlns:a16="http://schemas.microsoft.com/office/drawing/2014/main" id="{00000000-0008-0000-0000-000087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89" name="Text Box 394744">
          <a:extLst>
            <a:ext uri="{FF2B5EF4-FFF2-40B4-BE49-F238E27FC236}">
              <a16:creationId xmlns="" xmlns:a16="http://schemas.microsoft.com/office/drawing/2014/main" id="{00000000-0008-0000-0000-000088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90" name="Text Box 394360">
          <a:extLst>
            <a:ext uri="{FF2B5EF4-FFF2-40B4-BE49-F238E27FC236}">
              <a16:creationId xmlns="" xmlns:a16="http://schemas.microsoft.com/office/drawing/2014/main" id="{00000000-0008-0000-0000-000089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91" name="Text Box 394744">
          <a:extLst>
            <a:ext uri="{FF2B5EF4-FFF2-40B4-BE49-F238E27FC236}">
              <a16:creationId xmlns="" xmlns:a16="http://schemas.microsoft.com/office/drawing/2014/main" id="{00000000-0008-0000-0000-00008A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92" name="Text Box 394360">
          <a:extLst>
            <a:ext uri="{FF2B5EF4-FFF2-40B4-BE49-F238E27FC236}">
              <a16:creationId xmlns="" xmlns:a16="http://schemas.microsoft.com/office/drawing/2014/main" id="{00000000-0008-0000-0000-00008B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93" name="Text Box 394744">
          <a:extLst>
            <a:ext uri="{FF2B5EF4-FFF2-40B4-BE49-F238E27FC236}">
              <a16:creationId xmlns="" xmlns:a16="http://schemas.microsoft.com/office/drawing/2014/main" id="{00000000-0008-0000-0000-00008C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94" name="Text Box 394360">
          <a:extLst>
            <a:ext uri="{FF2B5EF4-FFF2-40B4-BE49-F238E27FC236}">
              <a16:creationId xmlns="" xmlns:a16="http://schemas.microsoft.com/office/drawing/2014/main" id="{00000000-0008-0000-0000-00008D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95" name="Text Box 394744">
          <a:extLst>
            <a:ext uri="{FF2B5EF4-FFF2-40B4-BE49-F238E27FC236}">
              <a16:creationId xmlns="" xmlns:a16="http://schemas.microsoft.com/office/drawing/2014/main" id="{00000000-0008-0000-0000-00008E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96" name="Text Box 394360">
          <a:extLst>
            <a:ext uri="{FF2B5EF4-FFF2-40B4-BE49-F238E27FC236}">
              <a16:creationId xmlns="" xmlns:a16="http://schemas.microsoft.com/office/drawing/2014/main" id="{00000000-0008-0000-0000-00008F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697" name="Text Box 394744">
          <a:extLst>
            <a:ext uri="{FF2B5EF4-FFF2-40B4-BE49-F238E27FC236}">
              <a16:creationId xmlns="" xmlns:a16="http://schemas.microsoft.com/office/drawing/2014/main" id="{00000000-0008-0000-0000-000090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98" name="Text Box 394360">
          <a:extLst>
            <a:ext uri="{FF2B5EF4-FFF2-40B4-BE49-F238E27FC236}">
              <a16:creationId xmlns="" xmlns:a16="http://schemas.microsoft.com/office/drawing/2014/main" id="{00000000-0008-0000-0000-000091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699" name="Text Box 394744">
          <a:extLst>
            <a:ext uri="{FF2B5EF4-FFF2-40B4-BE49-F238E27FC236}">
              <a16:creationId xmlns="" xmlns:a16="http://schemas.microsoft.com/office/drawing/2014/main" id="{00000000-0008-0000-0000-000092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700" name="Text Box 394360">
          <a:extLst>
            <a:ext uri="{FF2B5EF4-FFF2-40B4-BE49-F238E27FC236}">
              <a16:creationId xmlns="" xmlns:a16="http://schemas.microsoft.com/office/drawing/2014/main" id="{00000000-0008-0000-0000-000093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701" name="Text Box 394744">
          <a:extLst>
            <a:ext uri="{FF2B5EF4-FFF2-40B4-BE49-F238E27FC236}">
              <a16:creationId xmlns="" xmlns:a16="http://schemas.microsoft.com/office/drawing/2014/main" id="{00000000-0008-0000-0000-000094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702" name="Text Box 394360">
          <a:extLst>
            <a:ext uri="{FF2B5EF4-FFF2-40B4-BE49-F238E27FC236}">
              <a16:creationId xmlns="" xmlns:a16="http://schemas.microsoft.com/office/drawing/2014/main" id="{00000000-0008-0000-0000-000095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703" name="Text Box 394744">
          <a:extLst>
            <a:ext uri="{FF2B5EF4-FFF2-40B4-BE49-F238E27FC236}">
              <a16:creationId xmlns="" xmlns:a16="http://schemas.microsoft.com/office/drawing/2014/main" id="{00000000-0008-0000-0000-000096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04" name="Text Box 394360">
          <a:extLst>
            <a:ext uri="{FF2B5EF4-FFF2-40B4-BE49-F238E27FC236}">
              <a16:creationId xmlns="" xmlns:a16="http://schemas.microsoft.com/office/drawing/2014/main" id="{00000000-0008-0000-0000-000097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05" name="Text Box 394744">
          <a:extLst>
            <a:ext uri="{FF2B5EF4-FFF2-40B4-BE49-F238E27FC236}">
              <a16:creationId xmlns="" xmlns:a16="http://schemas.microsoft.com/office/drawing/2014/main" id="{00000000-0008-0000-0000-000098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06" name="Text Box 394360">
          <a:extLst>
            <a:ext uri="{FF2B5EF4-FFF2-40B4-BE49-F238E27FC236}">
              <a16:creationId xmlns="" xmlns:a16="http://schemas.microsoft.com/office/drawing/2014/main" id="{00000000-0008-0000-0000-000099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07" name="Text Box 394744">
          <a:extLst>
            <a:ext uri="{FF2B5EF4-FFF2-40B4-BE49-F238E27FC236}">
              <a16:creationId xmlns="" xmlns:a16="http://schemas.microsoft.com/office/drawing/2014/main" id="{00000000-0008-0000-0000-00009A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08" name="Text Box 394360">
          <a:extLst>
            <a:ext uri="{FF2B5EF4-FFF2-40B4-BE49-F238E27FC236}">
              <a16:creationId xmlns="" xmlns:a16="http://schemas.microsoft.com/office/drawing/2014/main" id="{00000000-0008-0000-0000-00009B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09" name="Text Box 394744">
          <a:extLst>
            <a:ext uri="{FF2B5EF4-FFF2-40B4-BE49-F238E27FC236}">
              <a16:creationId xmlns="" xmlns:a16="http://schemas.microsoft.com/office/drawing/2014/main" id="{00000000-0008-0000-0000-00009C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710" name="Text Box 394360">
          <a:extLst>
            <a:ext uri="{FF2B5EF4-FFF2-40B4-BE49-F238E27FC236}">
              <a16:creationId xmlns="" xmlns:a16="http://schemas.microsoft.com/office/drawing/2014/main" id="{00000000-0008-0000-0000-00009D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711" name="Text Box 394744">
          <a:extLst>
            <a:ext uri="{FF2B5EF4-FFF2-40B4-BE49-F238E27FC236}">
              <a16:creationId xmlns="" xmlns:a16="http://schemas.microsoft.com/office/drawing/2014/main" id="{00000000-0008-0000-0000-00009E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712" name="Text Box 394360">
          <a:extLst>
            <a:ext uri="{FF2B5EF4-FFF2-40B4-BE49-F238E27FC236}">
              <a16:creationId xmlns="" xmlns:a16="http://schemas.microsoft.com/office/drawing/2014/main" id="{00000000-0008-0000-0000-00009F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713" name="Text Box 394744">
          <a:extLst>
            <a:ext uri="{FF2B5EF4-FFF2-40B4-BE49-F238E27FC236}">
              <a16:creationId xmlns="" xmlns:a16="http://schemas.microsoft.com/office/drawing/2014/main" id="{00000000-0008-0000-0000-0000A0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714" name="Text Box 394360">
          <a:extLst>
            <a:ext uri="{FF2B5EF4-FFF2-40B4-BE49-F238E27FC236}">
              <a16:creationId xmlns="" xmlns:a16="http://schemas.microsoft.com/office/drawing/2014/main" id="{00000000-0008-0000-0000-0000A1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715" name="Text Box 394744">
          <a:extLst>
            <a:ext uri="{FF2B5EF4-FFF2-40B4-BE49-F238E27FC236}">
              <a16:creationId xmlns="" xmlns:a16="http://schemas.microsoft.com/office/drawing/2014/main" id="{00000000-0008-0000-0000-0000A2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16" name="Text Box 394360">
          <a:extLst>
            <a:ext uri="{FF2B5EF4-FFF2-40B4-BE49-F238E27FC236}">
              <a16:creationId xmlns="" xmlns:a16="http://schemas.microsoft.com/office/drawing/2014/main" id="{00000000-0008-0000-0000-0000A3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17" name="Text Box 394744">
          <a:extLst>
            <a:ext uri="{FF2B5EF4-FFF2-40B4-BE49-F238E27FC236}">
              <a16:creationId xmlns="" xmlns:a16="http://schemas.microsoft.com/office/drawing/2014/main" id="{00000000-0008-0000-0000-0000A4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18" name="Text Box 394360">
          <a:extLst>
            <a:ext uri="{FF2B5EF4-FFF2-40B4-BE49-F238E27FC236}">
              <a16:creationId xmlns="" xmlns:a16="http://schemas.microsoft.com/office/drawing/2014/main" id="{00000000-0008-0000-0000-0000A5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19" name="Text Box 394744">
          <a:extLst>
            <a:ext uri="{FF2B5EF4-FFF2-40B4-BE49-F238E27FC236}">
              <a16:creationId xmlns="" xmlns:a16="http://schemas.microsoft.com/office/drawing/2014/main" id="{00000000-0008-0000-0000-0000A6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20" name="Text Box 394360">
          <a:extLst>
            <a:ext uri="{FF2B5EF4-FFF2-40B4-BE49-F238E27FC236}">
              <a16:creationId xmlns="" xmlns:a16="http://schemas.microsoft.com/office/drawing/2014/main" id="{00000000-0008-0000-0000-0000A7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21" name="Text Box 394744">
          <a:extLst>
            <a:ext uri="{FF2B5EF4-FFF2-40B4-BE49-F238E27FC236}">
              <a16:creationId xmlns="" xmlns:a16="http://schemas.microsoft.com/office/drawing/2014/main" id="{00000000-0008-0000-0000-0000A8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722" name="Text Box 394360">
          <a:extLst>
            <a:ext uri="{FF2B5EF4-FFF2-40B4-BE49-F238E27FC236}">
              <a16:creationId xmlns="" xmlns:a16="http://schemas.microsoft.com/office/drawing/2014/main" id="{00000000-0008-0000-0000-0000A9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723" name="Text Box 394744">
          <a:extLst>
            <a:ext uri="{FF2B5EF4-FFF2-40B4-BE49-F238E27FC236}">
              <a16:creationId xmlns="" xmlns:a16="http://schemas.microsoft.com/office/drawing/2014/main" id="{00000000-0008-0000-0000-0000AA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724" name="Text Box 394360">
          <a:extLst>
            <a:ext uri="{FF2B5EF4-FFF2-40B4-BE49-F238E27FC236}">
              <a16:creationId xmlns="" xmlns:a16="http://schemas.microsoft.com/office/drawing/2014/main" id="{00000000-0008-0000-0000-0000AB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725" name="Text Box 394744">
          <a:extLst>
            <a:ext uri="{FF2B5EF4-FFF2-40B4-BE49-F238E27FC236}">
              <a16:creationId xmlns="" xmlns:a16="http://schemas.microsoft.com/office/drawing/2014/main" id="{00000000-0008-0000-0000-0000AC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726" name="Text Box 394360">
          <a:extLst>
            <a:ext uri="{FF2B5EF4-FFF2-40B4-BE49-F238E27FC236}">
              <a16:creationId xmlns="" xmlns:a16="http://schemas.microsoft.com/office/drawing/2014/main" id="{00000000-0008-0000-0000-0000AD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2326"/>
    <xdr:sp macro="" textlink="">
      <xdr:nvSpPr>
        <xdr:cNvPr id="18727" name="Text Box 394744">
          <a:extLst>
            <a:ext uri="{FF2B5EF4-FFF2-40B4-BE49-F238E27FC236}">
              <a16:creationId xmlns="" xmlns:a16="http://schemas.microsoft.com/office/drawing/2014/main" id="{00000000-0008-0000-0000-0000AE040000}"/>
            </a:ext>
          </a:extLst>
        </xdr:cNvPr>
        <xdr:cNvSpPr txBox="1">
          <a:spLocks noChangeArrowheads="1"/>
        </xdr:cNvSpPr>
      </xdr:nvSpPr>
      <xdr:spPr bwMode="auto">
        <a:xfrm>
          <a:off x="899583" y="59547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28" name="Text Box 394360">
          <a:extLst>
            <a:ext uri="{FF2B5EF4-FFF2-40B4-BE49-F238E27FC236}">
              <a16:creationId xmlns="" xmlns:a16="http://schemas.microsoft.com/office/drawing/2014/main" id="{00000000-0008-0000-0000-0000AF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29" name="Text Box 394744">
          <a:extLst>
            <a:ext uri="{FF2B5EF4-FFF2-40B4-BE49-F238E27FC236}">
              <a16:creationId xmlns="" xmlns:a16="http://schemas.microsoft.com/office/drawing/2014/main" id="{00000000-0008-0000-0000-0000B0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30" name="Text Box 394360">
          <a:extLst>
            <a:ext uri="{FF2B5EF4-FFF2-40B4-BE49-F238E27FC236}">
              <a16:creationId xmlns="" xmlns:a16="http://schemas.microsoft.com/office/drawing/2014/main" id="{00000000-0008-0000-0000-0000B1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31" name="Text Box 394744">
          <a:extLst>
            <a:ext uri="{FF2B5EF4-FFF2-40B4-BE49-F238E27FC236}">
              <a16:creationId xmlns="" xmlns:a16="http://schemas.microsoft.com/office/drawing/2014/main" id="{00000000-0008-0000-0000-0000B2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32" name="Text Box 394360">
          <a:extLst>
            <a:ext uri="{FF2B5EF4-FFF2-40B4-BE49-F238E27FC236}">
              <a16:creationId xmlns="" xmlns:a16="http://schemas.microsoft.com/office/drawing/2014/main" id="{00000000-0008-0000-0000-0000B3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180</xdr:row>
      <xdr:rowOff>1990725</xdr:rowOff>
    </xdr:from>
    <xdr:ext cx="57150" cy="81461"/>
    <xdr:sp macro="" textlink="">
      <xdr:nvSpPr>
        <xdr:cNvPr id="18733" name="Text Box 394744">
          <a:extLst>
            <a:ext uri="{FF2B5EF4-FFF2-40B4-BE49-F238E27FC236}">
              <a16:creationId xmlns="" xmlns:a16="http://schemas.microsoft.com/office/drawing/2014/main" id="{00000000-0008-0000-0000-0000B4040000}"/>
            </a:ext>
          </a:extLst>
        </xdr:cNvPr>
        <xdr:cNvSpPr txBox="1">
          <a:spLocks noChangeArrowheads="1"/>
        </xdr:cNvSpPr>
      </xdr:nvSpPr>
      <xdr:spPr bwMode="auto">
        <a:xfrm>
          <a:off x="899583" y="59547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34"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35"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36"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37"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38"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39"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40"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41"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42"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43"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44"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45"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46"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47"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48"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49"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50"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51"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52"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53"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54"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55"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56"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57"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0"/>
    <xdr:sp macro="" textlink="">
      <xdr:nvSpPr>
        <xdr:cNvPr id="18758"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899583" y="234738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0"/>
    <xdr:sp macro="" textlink="">
      <xdr:nvSpPr>
        <xdr:cNvPr id="18759"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899583" y="234738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0"/>
    <xdr:sp macro="" textlink="">
      <xdr:nvSpPr>
        <xdr:cNvPr id="18760"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899583" y="234738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0"/>
    <xdr:sp macro="" textlink="">
      <xdr:nvSpPr>
        <xdr:cNvPr id="18761"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899583" y="234738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0"/>
    <xdr:sp macro="" textlink="">
      <xdr:nvSpPr>
        <xdr:cNvPr id="18762"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899583" y="234738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0"/>
    <xdr:sp macro="" textlink="">
      <xdr:nvSpPr>
        <xdr:cNvPr id="18763"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899583" y="234738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64"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65"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66"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67"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68"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69"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70"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71"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72"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73"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74"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75"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76"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77"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78"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79"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80"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81"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82"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83"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84"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85"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86"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87"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88"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89"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90"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91"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92"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793"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94"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95"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96"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97"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98"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799"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00"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01"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02"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03"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04"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05"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06"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07"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08"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09"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10"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11"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12"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13"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14"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15"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16"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17"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18"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19"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20"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21"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22"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23"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24"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25"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26"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27"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28"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29"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30"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31"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32"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33"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34"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35"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36"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37"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38"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39"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40"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41"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42"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43"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44"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45"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46"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47"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48"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49"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50"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51"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52"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53"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54"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55"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56"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57"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58"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59"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0"/>
    <xdr:sp macro="" textlink="">
      <xdr:nvSpPr>
        <xdr:cNvPr id="18860"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899583" y="234738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0"/>
    <xdr:sp macro="" textlink="">
      <xdr:nvSpPr>
        <xdr:cNvPr id="18861"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899583" y="234738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0"/>
    <xdr:sp macro="" textlink="">
      <xdr:nvSpPr>
        <xdr:cNvPr id="18862"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899583" y="234738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0"/>
    <xdr:sp macro="" textlink="">
      <xdr:nvSpPr>
        <xdr:cNvPr id="18863"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899583" y="234738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0"/>
    <xdr:sp macro="" textlink="">
      <xdr:nvSpPr>
        <xdr:cNvPr id="18864"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899583" y="234738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0"/>
    <xdr:sp macro="" textlink="">
      <xdr:nvSpPr>
        <xdr:cNvPr id="18865"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899583" y="234738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66"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67"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68"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69"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70"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71"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72"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73"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74"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75"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76"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77"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78"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79"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80"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81"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82"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83"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84"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85"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86"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87"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88"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89"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90"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91"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92"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93"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94"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895"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96"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97"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98"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899"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00"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01"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02"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03"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04"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05"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06"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07"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08"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09"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10"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11"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12"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13"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14"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15"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16"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17"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18"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19"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20"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21"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22"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23"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24"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25"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26"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27"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28"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29"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30"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2326"/>
    <xdr:sp macro="" textlink="">
      <xdr:nvSpPr>
        <xdr:cNvPr id="18931"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899583" y="234738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32"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33"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34"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35"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36"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57150" cy="81461"/>
    <xdr:sp macro="" textlink="">
      <xdr:nvSpPr>
        <xdr:cNvPr id="18937"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899583" y="234738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0"/>
    <xdr:sp macro="" textlink="">
      <xdr:nvSpPr>
        <xdr:cNvPr id="19447" name="Text Box 394360">
          <a:extLst>
            <a:ext uri="{FF2B5EF4-FFF2-40B4-BE49-F238E27FC236}">
              <a16:creationId xmlns="" xmlns:a16="http://schemas.microsoft.com/office/drawing/2014/main" id="{00000000-0008-0000-0000-0000A809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0"/>
    <xdr:sp macro="" textlink="">
      <xdr:nvSpPr>
        <xdr:cNvPr id="19448" name="Text Box 394744">
          <a:extLst>
            <a:ext uri="{FF2B5EF4-FFF2-40B4-BE49-F238E27FC236}">
              <a16:creationId xmlns="" xmlns:a16="http://schemas.microsoft.com/office/drawing/2014/main" id="{00000000-0008-0000-0000-0000A909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0"/>
    <xdr:sp macro="" textlink="">
      <xdr:nvSpPr>
        <xdr:cNvPr id="19449" name="Text Box 394360">
          <a:extLst>
            <a:ext uri="{FF2B5EF4-FFF2-40B4-BE49-F238E27FC236}">
              <a16:creationId xmlns="" xmlns:a16="http://schemas.microsoft.com/office/drawing/2014/main" id="{00000000-0008-0000-0000-0000AA09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0"/>
    <xdr:sp macro="" textlink="">
      <xdr:nvSpPr>
        <xdr:cNvPr id="19450" name="Text Box 394744">
          <a:extLst>
            <a:ext uri="{FF2B5EF4-FFF2-40B4-BE49-F238E27FC236}">
              <a16:creationId xmlns="" xmlns:a16="http://schemas.microsoft.com/office/drawing/2014/main" id="{00000000-0008-0000-0000-0000AB09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0"/>
    <xdr:sp macro="" textlink="">
      <xdr:nvSpPr>
        <xdr:cNvPr id="19451" name="Text Box 394360">
          <a:extLst>
            <a:ext uri="{FF2B5EF4-FFF2-40B4-BE49-F238E27FC236}">
              <a16:creationId xmlns="" xmlns:a16="http://schemas.microsoft.com/office/drawing/2014/main" id="{00000000-0008-0000-0000-0000AC09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0"/>
    <xdr:sp macro="" textlink="">
      <xdr:nvSpPr>
        <xdr:cNvPr id="19452" name="Text Box 394744">
          <a:extLst>
            <a:ext uri="{FF2B5EF4-FFF2-40B4-BE49-F238E27FC236}">
              <a16:creationId xmlns="" xmlns:a16="http://schemas.microsoft.com/office/drawing/2014/main" id="{00000000-0008-0000-0000-0000AD09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53" name="Text Box 394360">
          <a:extLst>
            <a:ext uri="{FF2B5EF4-FFF2-40B4-BE49-F238E27FC236}">
              <a16:creationId xmlns="" xmlns:a16="http://schemas.microsoft.com/office/drawing/2014/main" id="{00000000-0008-0000-0000-0000AE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54" name="Text Box 394744">
          <a:extLst>
            <a:ext uri="{FF2B5EF4-FFF2-40B4-BE49-F238E27FC236}">
              <a16:creationId xmlns="" xmlns:a16="http://schemas.microsoft.com/office/drawing/2014/main" id="{00000000-0008-0000-0000-0000AF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55" name="Text Box 394360">
          <a:extLst>
            <a:ext uri="{FF2B5EF4-FFF2-40B4-BE49-F238E27FC236}">
              <a16:creationId xmlns="" xmlns:a16="http://schemas.microsoft.com/office/drawing/2014/main" id="{00000000-0008-0000-0000-0000B0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56" name="Text Box 394744">
          <a:extLst>
            <a:ext uri="{FF2B5EF4-FFF2-40B4-BE49-F238E27FC236}">
              <a16:creationId xmlns="" xmlns:a16="http://schemas.microsoft.com/office/drawing/2014/main" id="{00000000-0008-0000-0000-0000B1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57" name="Text Box 394360">
          <a:extLst>
            <a:ext uri="{FF2B5EF4-FFF2-40B4-BE49-F238E27FC236}">
              <a16:creationId xmlns="" xmlns:a16="http://schemas.microsoft.com/office/drawing/2014/main" id="{00000000-0008-0000-0000-0000B2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58" name="Text Box 394744">
          <a:extLst>
            <a:ext uri="{FF2B5EF4-FFF2-40B4-BE49-F238E27FC236}">
              <a16:creationId xmlns="" xmlns:a16="http://schemas.microsoft.com/office/drawing/2014/main" id="{00000000-0008-0000-0000-0000B3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59" name="Text Box 394360">
          <a:extLst>
            <a:ext uri="{FF2B5EF4-FFF2-40B4-BE49-F238E27FC236}">
              <a16:creationId xmlns="" xmlns:a16="http://schemas.microsoft.com/office/drawing/2014/main" id="{00000000-0008-0000-0000-0000B4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60" name="Text Box 394744">
          <a:extLst>
            <a:ext uri="{FF2B5EF4-FFF2-40B4-BE49-F238E27FC236}">
              <a16:creationId xmlns="" xmlns:a16="http://schemas.microsoft.com/office/drawing/2014/main" id="{00000000-0008-0000-0000-0000B5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61" name="Text Box 394360">
          <a:extLst>
            <a:ext uri="{FF2B5EF4-FFF2-40B4-BE49-F238E27FC236}">
              <a16:creationId xmlns="" xmlns:a16="http://schemas.microsoft.com/office/drawing/2014/main" id="{00000000-0008-0000-0000-0000B6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62" name="Text Box 394744">
          <a:extLst>
            <a:ext uri="{FF2B5EF4-FFF2-40B4-BE49-F238E27FC236}">
              <a16:creationId xmlns="" xmlns:a16="http://schemas.microsoft.com/office/drawing/2014/main" id="{00000000-0008-0000-0000-0000B7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63" name="Text Box 394360">
          <a:extLst>
            <a:ext uri="{FF2B5EF4-FFF2-40B4-BE49-F238E27FC236}">
              <a16:creationId xmlns="" xmlns:a16="http://schemas.microsoft.com/office/drawing/2014/main" id="{00000000-0008-0000-0000-0000B8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64" name="Text Box 394744">
          <a:extLst>
            <a:ext uri="{FF2B5EF4-FFF2-40B4-BE49-F238E27FC236}">
              <a16:creationId xmlns="" xmlns:a16="http://schemas.microsoft.com/office/drawing/2014/main" id="{00000000-0008-0000-0000-0000B9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65" name="Text Box 394360">
          <a:extLst>
            <a:ext uri="{FF2B5EF4-FFF2-40B4-BE49-F238E27FC236}">
              <a16:creationId xmlns="" xmlns:a16="http://schemas.microsoft.com/office/drawing/2014/main" id="{00000000-0008-0000-0000-0000BA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66" name="Text Box 394744">
          <a:extLst>
            <a:ext uri="{FF2B5EF4-FFF2-40B4-BE49-F238E27FC236}">
              <a16:creationId xmlns="" xmlns:a16="http://schemas.microsoft.com/office/drawing/2014/main" id="{00000000-0008-0000-0000-0000BB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67" name="Text Box 394360">
          <a:extLst>
            <a:ext uri="{FF2B5EF4-FFF2-40B4-BE49-F238E27FC236}">
              <a16:creationId xmlns="" xmlns:a16="http://schemas.microsoft.com/office/drawing/2014/main" id="{00000000-0008-0000-0000-0000BC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68" name="Text Box 394744">
          <a:extLst>
            <a:ext uri="{FF2B5EF4-FFF2-40B4-BE49-F238E27FC236}">
              <a16:creationId xmlns="" xmlns:a16="http://schemas.microsoft.com/office/drawing/2014/main" id="{00000000-0008-0000-0000-0000BD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69" name="Text Box 394360">
          <a:extLst>
            <a:ext uri="{FF2B5EF4-FFF2-40B4-BE49-F238E27FC236}">
              <a16:creationId xmlns="" xmlns:a16="http://schemas.microsoft.com/office/drawing/2014/main" id="{00000000-0008-0000-0000-0000BE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70" name="Text Box 394744">
          <a:extLst>
            <a:ext uri="{FF2B5EF4-FFF2-40B4-BE49-F238E27FC236}">
              <a16:creationId xmlns="" xmlns:a16="http://schemas.microsoft.com/office/drawing/2014/main" id="{00000000-0008-0000-0000-0000BF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71" name="Text Box 394360">
          <a:extLst>
            <a:ext uri="{FF2B5EF4-FFF2-40B4-BE49-F238E27FC236}">
              <a16:creationId xmlns="" xmlns:a16="http://schemas.microsoft.com/office/drawing/2014/main" id="{00000000-0008-0000-0000-0000C0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72" name="Text Box 394744">
          <a:extLst>
            <a:ext uri="{FF2B5EF4-FFF2-40B4-BE49-F238E27FC236}">
              <a16:creationId xmlns="" xmlns:a16="http://schemas.microsoft.com/office/drawing/2014/main" id="{00000000-0008-0000-0000-0000C1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73" name="Text Box 394360">
          <a:extLst>
            <a:ext uri="{FF2B5EF4-FFF2-40B4-BE49-F238E27FC236}">
              <a16:creationId xmlns="" xmlns:a16="http://schemas.microsoft.com/office/drawing/2014/main" id="{00000000-0008-0000-0000-0000C2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74" name="Text Box 394744">
          <a:extLst>
            <a:ext uri="{FF2B5EF4-FFF2-40B4-BE49-F238E27FC236}">
              <a16:creationId xmlns="" xmlns:a16="http://schemas.microsoft.com/office/drawing/2014/main" id="{00000000-0008-0000-0000-0000C3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75" name="Text Box 394360">
          <a:extLst>
            <a:ext uri="{FF2B5EF4-FFF2-40B4-BE49-F238E27FC236}">
              <a16:creationId xmlns="" xmlns:a16="http://schemas.microsoft.com/office/drawing/2014/main" id="{00000000-0008-0000-0000-0000C4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76" name="Text Box 394744">
          <a:extLst>
            <a:ext uri="{FF2B5EF4-FFF2-40B4-BE49-F238E27FC236}">
              <a16:creationId xmlns="" xmlns:a16="http://schemas.microsoft.com/office/drawing/2014/main" id="{00000000-0008-0000-0000-0000C5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77" name="Text Box 394360">
          <a:extLst>
            <a:ext uri="{FF2B5EF4-FFF2-40B4-BE49-F238E27FC236}">
              <a16:creationId xmlns="" xmlns:a16="http://schemas.microsoft.com/office/drawing/2014/main" id="{00000000-0008-0000-0000-0000C6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78" name="Text Box 394744">
          <a:extLst>
            <a:ext uri="{FF2B5EF4-FFF2-40B4-BE49-F238E27FC236}">
              <a16:creationId xmlns="" xmlns:a16="http://schemas.microsoft.com/office/drawing/2014/main" id="{00000000-0008-0000-0000-0000C7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79" name="Text Box 394360">
          <a:extLst>
            <a:ext uri="{FF2B5EF4-FFF2-40B4-BE49-F238E27FC236}">
              <a16:creationId xmlns="" xmlns:a16="http://schemas.microsoft.com/office/drawing/2014/main" id="{00000000-0008-0000-0000-0000C8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80" name="Text Box 394744">
          <a:extLst>
            <a:ext uri="{FF2B5EF4-FFF2-40B4-BE49-F238E27FC236}">
              <a16:creationId xmlns="" xmlns:a16="http://schemas.microsoft.com/office/drawing/2014/main" id="{00000000-0008-0000-0000-0000C9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81" name="Text Box 394360">
          <a:extLst>
            <a:ext uri="{FF2B5EF4-FFF2-40B4-BE49-F238E27FC236}">
              <a16:creationId xmlns="" xmlns:a16="http://schemas.microsoft.com/office/drawing/2014/main" id="{00000000-0008-0000-0000-0000CA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82" name="Text Box 394744">
          <a:extLst>
            <a:ext uri="{FF2B5EF4-FFF2-40B4-BE49-F238E27FC236}">
              <a16:creationId xmlns="" xmlns:a16="http://schemas.microsoft.com/office/drawing/2014/main" id="{00000000-0008-0000-0000-0000CB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83" name="Text Box 394360">
          <a:extLst>
            <a:ext uri="{FF2B5EF4-FFF2-40B4-BE49-F238E27FC236}">
              <a16:creationId xmlns="" xmlns:a16="http://schemas.microsoft.com/office/drawing/2014/main" id="{00000000-0008-0000-0000-0000CC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84" name="Text Box 394744">
          <a:extLst>
            <a:ext uri="{FF2B5EF4-FFF2-40B4-BE49-F238E27FC236}">
              <a16:creationId xmlns="" xmlns:a16="http://schemas.microsoft.com/office/drawing/2014/main" id="{00000000-0008-0000-0000-0000CD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85" name="Text Box 394360">
          <a:extLst>
            <a:ext uri="{FF2B5EF4-FFF2-40B4-BE49-F238E27FC236}">
              <a16:creationId xmlns="" xmlns:a16="http://schemas.microsoft.com/office/drawing/2014/main" id="{00000000-0008-0000-0000-0000CE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86" name="Text Box 394744">
          <a:extLst>
            <a:ext uri="{FF2B5EF4-FFF2-40B4-BE49-F238E27FC236}">
              <a16:creationId xmlns="" xmlns:a16="http://schemas.microsoft.com/office/drawing/2014/main" id="{00000000-0008-0000-0000-0000CF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87" name="Text Box 394360">
          <a:extLst>
            <a:ext uri="{FF2B5EF4-FFF2-40B4-BE49-F238E27FC236}">
              <a16:creationId xmlns="" xmlns:a16="http://schemas.microsoft.com/office/drawing/2014/main" id="{00000000-0008-0000-0000-0000D0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88" name="Text Box 394744">
          <a:extLst>
            <a:ext uri="{FF2B5EF4-FFF2-40B4-BE49-F238E27FC236}">
              <a16:creationId xmlns="" xmlns:a16="http://schemas.microsoft.com/office/drawing/2014/main" id="{00000000-0008-0000-0000-0000D1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89" name="Text Box 394360">
          <a:extLst>
            <a:ext uri="{FF2B5EF4-FFF2-40B4-BE49-F238E27FC236}">
              <a16:creationId xmlns="" xmlns:a16="http://schemas.microsoft.com/office/drawing/2014/main" id="{00000000-0008-0000-0000-0000D2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90" name="Text Box 394744">
          <a:extLst>
            <a:ext uri="{FF2B5EF4-FFF2-40B4-BE49-F238E27FC236}">
              <a16:creationId xmlns="" xmlns:a16="http://schemas.microsoft.com/office/drawing/2014/main" id="{00000000-0008-0000-0000-0000D3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91" name="Text Box 394360">
          <a:extLst>
            <a:ext uri="{FF2B5EF4-FFF2-40B4-BE49-F238E27FC236}">
              <a16:creationId xmlns="" xmlns:a16="http://schemas.microsoft.com/office/drawing/2014/main" id="{00000000-0008-0000-0000-0000D4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92" name="Text Box 394744">
          <a:extLst>
            <a:ext uri="{FF2B5EF4-FFF2-40B4-BE49-F238E27FC236}">
              <a16:creationId xmlns="" xmlns:a16="http://schemas.microsoft.com/office/drawing/2014/main" id="{00000000-0008-0000-0000-0000D5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93" name="Text Box 394360">
          <a:extLst>
            <a:ext uri="{FF2B5EF4-FFF2-40B4-BE49-F238E27FC236}">
              <a16:creationId xmlns="" xmlns:a16="http://schemas.microsoft.com/office/drawing/2014/main" id="{00000000-0008-0000-0000-0000D6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494" name="Text Box 394744">
          <a:extLst>
            <a:ext uri="{FF2B5EF4-FFF2-40B4-BE49-F238E27FC236}">
              <a16:creationId xmlns="" xmlns:a16="http://schemas.microsoft.com/office/drawing/2014/main" id="{00000000-0008-0000-0000-0000D7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95" name="Text Box 394360">
          <a:extLst>
            <a:ext uri="{FF2B5EF4-FFF2-40B4-BE49-F238E27FC236}">
              <a16:creationId xmlns="" xmlns:a16="http://schemas.microsoft.com/office/drawing/2014/main" id="{00000000-0008-0000-0000-0000D8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96" name="Text Box 394744">
          <a:extLst>
            <a:ext uri="{FF2B5EF4-FFF2-40B4-BE49-F238E27FC236}">
              <a16:creationId xmlns="" xmlns:a16="http://schemas.microsoft.com/office/drawing/2014/main" id="{00000000-0008-0000-0000-0000D9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97" name="Text Box 394360">
          <a:extLst>
            <a:ext uri="{FF2B5EF4-FFF2-40B4-BE49-F238E27FC236}">
              <a16:creationId xmlns="" xmlns:a16="http://schemas.microsoft.com/office/drawing/2014/main" id="{00000000-0008-0000-0000-0000DA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98" name="Text Box 394744">
          <a:extLst>
            <a:ext uri="{FF2B5EF4-FFF2-40B4-BE49-F238E27FC236}">
              <a16:creationId xmlns="" xmlns:a16="http://schemas.microsoft.com/office/drawing/2014/main" id="{00000000-0008-0000-0000-0000DB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499" name="Text Box 394360">
          <a:extLst>
            <a:ext uri="{FF2B5EF4-FFF2-40B4-BE49-F238E27FC236}">
              <a16:creationId xmlns="" xmlns:a16="http://schemas.microsoft.com/office/drawing/2014/main" id="{00000000-0008-0000-0000-0000DC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500" name="Text Box 394744">
          <a:extLst>
            <a:ext uri="{FF2B5EF4-FFF2-40B4-BE49-F238E27FC236}">
              <a16:creationId xmlns="" xmlns:a16="http://schemas.microsoft.com/office/drawing/2014/main" id="{00000000-0008-0000-0000-0000DD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501" name="Text Box 394360">
          <a:extLst>
            <a:ext uri="{FF2B5EF4-FFF2-40B4-BE49-F238E27FC236}">
              <a16:creationId xmlns="" xmlns:a16="http://schemas.microsoft.com/office/drawing/2014/main" id="{00000000-0008-0000-0000-0000DE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502" name="Text Box 394744">
          <a:extLst>
            <a:ext uri="{FF2B5EF4-FFF2-40B4-BE49-F238E27FC236}">
              <a16:creationId xmlns="" xmlns:a16="http://schemas.microsoft.com/office/drawing/2014/main" id="{00000000-0008-0000-0000-0000DF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503" name="Text Box 394360">
          <a:extLst>
            <a:ext uri="{FF2B5EF4-FFF2-40B4-BE49-F238E27FC236}">
              <a16:creationId xmlns="" xmlns:a16="http://schemas.microsoft.com/office/drawing/2014/main" id="{00000000-0008-0000-0000-0000E0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504" name="Text Box 394744">
          <a:extLst>
            <a:ext uri="{FF2B5EF4-FFF2-40B4-BE49-F238E27FC236}">
              <a16:creationId xmlns="" xmlns:a16="http://schemas.microsoft.com/office/drawing/2014/main" id="{00000000-0008-0000-0000-0000E1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505" name="Text Box 394360">
          <a:extLst>
            <a:ext uri="{FF2B5EF4-FFF2-40B4-BE49-F238E27FC236}">
              <a16:creationId xmlns="" xmlns:a16="http://schemas.microsoft.com/office/drawing/2014/main" id="{00000000-0008-0000-0000-0000E2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506" name="Text Box 394744">
          <a:extLst>
            <a:ext uri="{FF2B5EF4-FFF2-40B4-BE49-F238E27FC236}">
              <a16:creationId xmlns="" xmlns:a16="http://schemas.microsoft.com/office/drawing/2014/main" id="{00000000-0008-0000-0000-0000E3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507" name="Text Box 394360">
          <a:extLst>
            <a:ext uri="{FF2B5EF4-FFF2-40B4-BE49-F238E27FC236}">
              <a16:creationId xmlns="" xmlns:a16="http://schemas.microsoft.com/office/drawing/2014/main" id="{00000000-0008-0000-0000-0000E4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508" name="Text Box 394744">
          <a:extLst>
            <a:ext uri="{FF2B5EF4-FFF2-40B4-BE49-F238E27FC236}">
              <a16:creationId xmlns="" xmlns:a16="http://schemas.microsoft.com/office/drawing/2014/main" id="{00000000-0008-0000-0000-0000E5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509" name="Text Box 394360">
          <a:extLst>
            <a:ext uri="{FF2B5EF4-FFF2-40B4-BE49-F238E27FC236}">
              <a16:creationId xmlns="" xmlns:a16="http://schemas.microsoft.com/office/drawing/2014/main" id="{00000000-0008-0000-0000-0000E6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510" name="Text Box 394744">
          <a:extLst>
            <a:ext uri="{FF2B5EF4-FFF2-40B4-BE49-F238E27FC236}">
              <a16:creationId xmlns="" xmlns:a16="http://schemas.microsoft.com/office/drawing/2014/main" id="{00000000-0008-0000-0000-0000E7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511" name="Text Box 394360">
          <a:extLst>
            <a:ext uri="{FF2B5EF4-FFF2-40B4-BE49-F238E27FC236}">
              <a16:creationId xmlns="" xmlns:a16="http://schemas.microsoft.com/office/drawing/2014/main" id="{00000000-0008-0000-0000-0000E8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512" name="Text Box 394744">
          <a:extLst>
            <a:ext uri="{FF2B5EF4-FFF2-40B4-BE49-F238E27FC236}">
              <a16:creationId xmlns="" xmlns:a16="http://schemas.microsoft.com/office/drawing/2014/main" id="{00000000-0008-0000-0000-0000E9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513" name="Text Box 394360">
          <a:extLst>
            <a:ext uri="{FF2B5EF4-FFF2-40B4-BE49-F238E27FC236}">
              <a16:creationId xmlns="" xmlns:a16="http://schemas.microsoft.com/office/drawing/2014/main" id="{00000000-0008-0000-0000-0000EA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514" name="Text Box 394744">
          <a:extLst>
            <a:ext uri="{FF2B5EF4-FFF2-40B4-BE49-F238E27FC236}">
              <a16:creationId xmlns="" xmlns:a16="http://schemas.microsoft.com/office/drawing/2014/main" id="{00000000-0008-0000-0000-0000EB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515" name="Text Box 394360">
          <a:extLst>
            <a:ext uri="{FF2B5EF4-FFF2-40B4-BE49-F238E27FC236}">
              <a16:creationId xmlns="" xmlns:a16="http://schemas.microsoft.com/office/drawing/2014/main" id="{00000000-0008-0000-0000-0000EC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516" name="Text Box 394744">
          <a:extLst>
            <a:ext uri="{FF2B5EF4-FFF2-40B4-BE49-F238E27FC236}">
              <a16:creationId xmlns="" xmlns:a16="http://schemas.microsoft.com/office/drawing/2014/main" id="{00000000-0008-0000-0000-0000ED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517" name="Text Box 394360">
          <a:extLst>
            <a:ext uri="{FF2B5EF4-FFF2-40B4-BE49-F238E27FC236}">
              <a16:creationId xmlns="" xmlns:a16="http://schemas.microsoft.com/office/drawing/2014/main" id="{00000000-0008-0000-0000-0000EE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518" name="Text Box 394744">
          <a:extLst>
            <a:ext uri="{FF2B5EF4-FFF2-40B4-BE49-F238E27FC236}">
              <a16:creationId xmlns="" xmlns:a16="http://schemas.microsoft.com/office/drawing/2014/main" id="{00000000-0008-0000-0000-0000EF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519" name="Text Box 394360">
          <a:extLst>
            <a:ext uri="{FF2B5EF4-FFF2-40B4-BE49-F238E27FC236}">
              <a16:creationId xmlns="" xmlns:a16="http://schemas.microsoft.com/office/drawing/2014/main" id="{00000000-0008-0000-0000-0000F0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520" name="Text Box 394744">
          <a:extLst>
            <a:ext uri="{FF2B5EF4-FFF2-40B4-BE49-F238E27FC236}">
              <a16:creationId xmlns="" xmlns:a16="http://schemas.microsoft.com/office/drawing/2014/main" id="{00000000-0008-0000-0000-0000F1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521" name="Text Box 394360">
          <a:extLst>
            <a:ext uri="{FF2B5EF4-FFF2-40B4-BE49-F238E27FC236}">
              <a16:creationId xmlns="" xmlns:a16="http://schemas.microsoft.com/office/drawing/2014/main" id="{00000000-0008-0000-0000-0000F2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522" name="Text Box 394744">
          <a:extLst>
            <a:ext uri="{FF2B5EF4-FFF2-40B4-BE49-F238E27FC236}">
              <a16:creationId xmlns="" xmlns:a16="http://schemas.microsoft.com/office/drawing/2014/main" id="{00000000-0008-0000-0000-0000F3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523" name="Text Box 394360">
          <a:extLst>
            <a:ext uri="{FF2B5EF4-FFF2-40B4-BE49-F238E27FC236}">
              <a16:creationId xmlns="" xmlns:a16="http://schemas.microsoft.com/office/drawing/2014/main" id="{00000000-0008-0000-0000-0000F4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524" name="Text Box 394744">
          <a:extLst>
            <a:ext uri="{FF2B5EF4-FFF2-40B4-BE49-F238E27FC236}">
              <a16:creationId xmlns="" xmlns:a16="http://schemas.microsoft.com/office/drawing/2014/main" id="{00000000-0008-0000-0000-0000F509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0"/>
    <xdr:sp macro="" textlink="">
      <xdr:nvSpPr>
        <xdr:cNvPr id="19525" name="Text Box 394360">
          <a:extLst>
            <a:ext uri="{FF2B5EF4-FFF2-40B4-BE49-F238E27FC236}">
              <a16:creationId xmlns="" xmlns:a16="http://schemas.microsoft.com/office/drawing/2014/main" id="{00000000-0008-0000-0000-0000F609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0"/>
    <xdr:sp macro="" textlink="">
      <xdr:nvSpPr>
        <xdr:cNvPr id="19526" name="Text Box 394744">
          <a:extLst>
            <a:ext uri="{FF2B5EF4-FFF2-40B4-BE49-F238E27FC236}">
              <a16:creationId xmlns="" xmlns:a16="http://schemas.microsoft.com/office/drawing/2014/main" id="{00000000-0008-0000-0000-0000F709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0"/>
    <xdr:sp macro="" textlink="">
      <xdr:nvSpPr>
        <xdr:cNvPr id="19527" name="Text Box 394360">
          <a:extLst>
            <a:ext uri="{FF2B5EF4-FFF2-40B4-BE49-F238E27FC236}">
              <a16:creationId xmlns="" xmlns:a16="http://schemas.microsoft.com/office/drawing/2014/main" id="{00000000-0008-0000-0000-0000F809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0"/>
    <xdr:sp macro="" textlink="">
      <xdr:nvSpPr>
        <xdr:cNvPr id="19528" name="Text Box 394744">
          <a:extLst>
            <a:ext uri="{FF2B5EF4-FFF2-40B4-BE49-F238E27FC236}">
              <a16:creationId xmlns="" xmlns:a16="http://schemas.microsoft.com/office/drawing/2014/main" id="{00000000-0008-0000-0000-0000F909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0"/>
    <xdr:sp macro="" textlink="">
      <xdr:nvSpPr>
        <xdr:cNvPr id="19529" name="Text Box 394360">
          <a:extLst>
            <a:ext uri="{FF2B5EF4-FFF2-40B4-BE49-F238E27FC236}">
              <a16:creationId xmlns="" xmlns:a16="http://schemas.microsoft.com/office/drawing/2014/main" id="{00000000-0008-0000-0000-0000FA09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0"/>
    <xdr:sp macro="" textlink="">
      <xdr:nvSpPr>
        <xdr:cNvPr id="19530" name="Text Box 394744">
          <a:extLst>
            <a:ext uri="{FF2B5EF4-FFF2-40B4-BE49-F238E27FC236}">
              <a16:creationId xmlns="" xmlns:a16="http://schemas.microsoft.com/office/drawing/2014/main" id="{00000000-0008-0000-0000-0000FB09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31" name="Text Box 394360">
          <a:extLst>
            <a:ext uri="{FF2B5EF4-FFF2-40B4-BE49-F238E27FC236}">
              <a16:creationId xmlns="" xmlns:a16="http://schemas.microsoft.com/office/drawing/2014/main" id="{00000000-0008-0000-0000-0000FC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32" name="Text Box 394744">
          <a:extLst>
            <a:ext uri="{FF2B5EF4-FFF2-40B4-BE49-F238E27FC236}">
              <a16:creationId xmlns="" xmlns:a16="http://schemas.microsoft.com/office/drawing/2014/main" id="{00000000-0008-0000-0000-0000FD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33" name="Text Box 394360">
          <a:extLst>
            <a:ext uri="{FF2B5EF4-FFF2-40B4-BE49-F238E27FC236}">
              <a16:creationId xmlns="" xmlns:a16="http://schemas.microsoft.com/office/drawing/2014/main" id="{00000000-0008-0000-0000-0000FE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34" name="Text Box 394744">
          <a:extLst>
            <a:ext uri="{FF2B5EF4-FFF2-40B4-BE49-F238E27FC236}">
              <a16:creationId xmlns="" xmlns:a16="http://schemas.microsoft.com/office/drawing/2014/main" id="{00000000-0008-0000-0000-0000FF09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35" name="Text Box 394360">
          <a:extLst>
            <a:ext uri="{FF2B5EF4-FFF2-40B4-BE49-F238E27FC236}">
              <a16:creationId xmlns="" xmlns:a16="http://schemas.microsoft.com/office/drawing/2014/main" id="{00000000-0008-0000-0000-000000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36" name="Text Box 394744">
          <a:extLst>
            <a:ext uri="{FF2B5EF4-FFF2-40B4-BE49-F238E27FC236}">
              <a16:creationId xmlns="" xmlns:a16="http://schemas.microsoft.com/office/drawing/2014/main" id="{00000000-0008-0000-0000-000001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37" name="Text Box 394360">
          <a:extLst>
            <a:ext uri="{FF2B5EF4-FFF2-40B4-BE49-F238E27FC236}">
              <a16:creationId xmlns="" xmlns:a16="http://schemas.microsoft.com/office/drawing/2014/main" id="{00000000-0008-0000-0000-000002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38" name="Text Box 394744">
          <a:extLst>
            <a:ext uri="{FF2B5EF4-FFF2-40B4-BE49-F238E27FC236}">
              <a16:creationId xmlns="" xmlns:a16="http://schemas.microsoft.com/office/drawing/2014/main" id="{00000000-0008-0000-0000-000003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39" name="Text Box 394360">
          <a:extLst>
            <a:ext uri="{FF2B5EF4-FFF2-40B4-BE49-F238E27FC236}">
              <a16:creationId xmlns="" xmlns:a16="http://schemas.microsoft.com/office/drawing/2014/main" id="{00000000-0008-0000-0000-000004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40" name="Text Box 394744">
          <a:extLst>
            <a:ext uri="{FF2B5EF4-FFF2-40B4-BE49-F238E27FC236}">
              <a16:creationId xmlns="" xmlns:a16="http://schemas.microsoft.com/office/drawing/2014/main" id="{00000000-0008-0000-0000-000005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41" name="Text Box 394360">
          <a:extLst>
            <a:ext uri="{FF2B5EF4-FFF2-40B4-BE49-F238E27FC236}">
              <a16:creationId xmlns="" xmlns:a16="http://schemas.microsoft.com/office/drawing/2014/main" id="{00000000-0008-0000-0000-000006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42" name="Text Box 394744">
          <a:extLst>
            <a:ext uri="{FF2B5EF4-FFF2-40B4-BE49-F238E27FC236}">
              <a16:creationId xmlns="" xmlns:a16="http://schemas.microsoft.com/office/drawing/2014/main" id="{00000000-0008-0000-0000-000007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43" name="Text Box 394360">
          <a:extLst>
            <a:ext uri="{FF2B5EF4-FFF2-40B4-BE49-F238E27FC236}">
              <a16:creationId xmlns="" xmlns:a16="http://schemas.microsoft.com/office/drawing/2014/main" id="{00000000-0008-0000-0000-000008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44" name="Text Box 394744">
          <a:extLst>
            <a:ext uri="{FF2B5EF4-FFF2-40B4-BE49-F238E27FC236}">
              <a16:creationId xmlns="" xmlns:a16="http://schemas.microsoft.com/office/drawing/2014/main" id="{00000000-0008-0000-0000-000009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45" name="Text Box 394360">
          <a:extLst>
            <a:ext uri="{FF2B5EF4-FFF2-40B4-BE49-F238E27FC236}">
              <a16:creationId xmlns="" xmlns:a16="http://schemas.microsoft.com/office/drawing/2014/main" id="{00000000-0008-0000-0000-00000A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46" name="Text Box 394744">
          <a:extLst>
            <a:ext uri="{FF2B5EF4-FFF2-40B4-BE49-F238E27FC236}">
              <a16:creationId xmlns="" xmlns:a16="http://schemas.microsoft.com/office/drawing/2014/main" id="{00000000-0008-0000-0000-00000B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47" name="Text Box 394360">
          <a:extLst>
            <a:ext uri="{FF2B5EF4-FFF2-40B4-BE49-F238E27FC236}">
              <a16:creationId xmlns="" xmlns:a16="http://schemas.microsoft.com/office/drawing/2014/main" id="{00000000-0008-0000-0000-00000C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48" name="Text Box 394744">
          <a:extLst>
            <a:ext uri="{FF2B5EF4-FFF2-40B4-BE49-F238E27FC236}">
              <a16:creationId xmlns="" xmlns:a16="http://schemas.microsoft.com/office/drawing/2014/main" id="{00000000-0008-0000-0000-00000D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49" name="Text Box 394360">
          <a:extLst>
            <a:ext uri="{FF2B5EF4-FFF2-40B4-BE49-F238E27FC236}">
              <a16:creationId xmlns="" xmlns:a16="http://schemas.microsoft.com/office/drawing/2014/main" id="{00000000-0008-0000-0000-00000E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50" name="Text Box 394744">
          <a:extLst>
            <a:ext uri="{FF2B5EF4-FFF2-40B4-BE49-F238E27FC236}">
              <a16:creationId xmlns="" xmlns:a16="http://schemas.microsoft.com/office/drawing/2014/main" id="{00000000-0008-0000-0000-00000F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51" name="Text Box 394360">
          <a:extLst>
            <a:ext uri="{FF2B5EF4-FFF2-40B4-BE49-F238E27FC236}">
              <a16:creationId xmlns="" xmlns:a16="http://schemas.microsoft.com/office/drawing/2014/main" id="{00000000-0008-0000-0000-000010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52" name="Text Box 394744">
          <a:extLst>
            <a:ext uri="{FF2B5EF4-FFF2-40B4-BE49-F238E27FC236}">
              <a16:creationId xmlns="" xmlns:a16="http://schemas.microsoft.com/office/drawing/2014/main" id="{00000000-0008-0000-0000-000011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53" name="Text Box 394360">
          <a:extLst>
            <a:ext uri="{FF2B5EF4-FFF2-40B4-BE49-F238E27FC236}">
              <a16:creationId xmlns="" xmlns:a16="http://schemas.microsoft.com/office/drawing/2014/main" id="{00000000-0008-0000-0000-000012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54" name="Text Box 394744">
          <a:extLst>
            <a:ext uri="{FF2B5EF4-FFF2-40B4-BE49-F238E27FC236}">
              <a16:creationId xmlns="" xmlns:a16="http://schemas.microsoft.com/office/drawing/2014/main" id="{00000000-0008-0000-0000-000013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55" name="Text Box 394360">
          <a:extLst>
            <a:ext uri="{FF2B5EF4-FFF2-40B4-BE49-F238E27FC236}">
              <a16:creationId xmlns="" xmlns:a16="http://schemas.microsoft.com/office/drawing/2014/main" id="{00000000-0008-0000-0000-000014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56" name="Text Box 394744">
          <a:extLst>
            <a:ext uri="{FF2B5EF4-FFF2-40B4-BE49-F238E27FC236}">
              <a16:creationId xmlns="" xmlns:a16="http://schemas.microsoft.com/office/drawing/2014/main" id="{00000000-0008-0000-0000-000015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57" name="Text Box 394360">
          <a:extLst>
            <a:ext uri="{FF2B5EF4-FFF2-40B4-BE49-F238E27FC236}">
              <a16:creationId xmlns="" xmlns:a16="http://schemas.microsoft.com/office/drawing/2014/main" id="{00000000-0008-0000-0000-000016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58" name="Text Box 394744">
          <a:extLst>
            <a:ext uri="{FF2B5EF4-FFF2-40B4-BE49-F238E27FC236}">
              <a16:creationId xmlns="" xmlns:a16="http://schemas.microsoft.com/office/drawing/2014/main" id="{00000000-0008-0000-0000-000017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59" name="Text Box 394360">
          <a:extLst>
            <a:ext uri="{FF2B5EF4-FFF2-40B4-BE49-F238E27FC236}">
              <a16:creationId xmlns="" xmlns:a16="http://schemas.microsoft.com/office/drawing/2014/main" id="{00000000-0008-0000-0000-000018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60" name="Text Box 394744">
          <a:extLst>
            <a:ext uri="{FF2B5EF4-FFF2-40B4-BE49-F238E27FC236}">
              <a16:creationId xmlns="" xmlns:a16="http://schemas.microsoft.com/office/drawing/2014/main" id="{00000000-0008-0000-0000-000019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61" name="Text Box 394360">
          <a:extLst>
            <a:ext uri="{FF2B5EF4-FFF2-40B4-BE49-F238E27FC236}">
              <a16:creationId xmlns="" xmlns:a16="http://schemas.microsoft.com/office/drawing/2014/main" id="{00000000-0008-0000-0000-00001A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62" name="Text Box 394744">
          <a:extLst>
            <a:ext uri="{FF2B5EF4-FFF2-40B4-BE49-F238E27FC236}">
              <a16:creationId xmlns="" xmlns:a16="http://schemas.microsoft.com/office/drawing/2014/main" id="{00000000-0008-0000-0000-00001B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63" name="Text Box 394360">
          <a:extLst>
            <a:ext uri="{FF2B5EF4-FFF2-40B4-BE49-F238E27FC236}">
              <a16:creationId xmlns="" xmlns:a16="http://schemas.microsoft.com/office/drawing/2014/main" id="{00000000-0008-0000-0000-00001C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64" name="Text Box 394744">
          <a:extLst>
            <a:ext uri="{FF2B5EF4-FFF2-40B4-BE49-F238E27FC236}">
              <a16:creationId xmlns="" xmlns:a16="http://schemas.microsoft.com/office/drawing/2014/main" id="{00000000-0008-0000-0000-00001D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65" name="Text Box 394360">
          <a:extLst>
            <a:ext uri="{FF2B5EF4-FFF2-40B4-BE49-F238E27FC236}">
              <a16:creationId xmlns="" xmlns:a16="http://schemas.microsoft.com/office/drawing/2014/main" id="{00000000-0008-0000-0000-00001E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66" name="Text Box 394744">
          <a:extLst>
            <a:ext uri="{FF2B5EF4-FFF2-40B4-BE49-F238E27FC236}">
              <a16:creationId xmlns="" xmlns:a16="http://schemas.microsoft.com/office/drawing/2014/main" id="{00000000-0008-0000-0000-00001F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67" name="Text Box 394360">
          <a:extLst>
            <a:ext uri="{FF2B5EF4-FFF2-40B4-BE49-F238E27FC236}">
              <a16:creationId xmlns="" xmlns:a16="http://schemas.microsoft.com/office/drawing/2014/main" id="{00000000-0008-0000-0000-000020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68" name="Text Box 394744">
          <a:extLst>
            <a:ext uri="{FF2B5EF4-FFF2-40B4-BE49-F238E27FC236}">
              <a16:creationId xmlns="" xmlns:a16="http://schemas.microsoft.com/office/drawing/2014/main" id="{00000000-0008-0000-0000-000021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69" name="Text Box 394360">
          <a:extLst>
            <a:ext uri="{FF2B5EF4-FFF2-40B4-BE49-F238E27FC236}">
              <a16:creationId xmlns="" xmlns:a16="http://schemas.microsoft.com/office/drawing/2014/main" id="{00000000-0008-0000-0000-000022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70" name="Text Box 394744">
          <a:extLst>
            <a:ext uri="{FF2B5EF4-FFF2-40B4-BE49-F238E27FC236}">
              <a16:creationId xmlns="" xmlns:a16="http://schemas.microsoft.com/office/drawing/2014/main" id="{00000000-0008-0000-0000-000023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71" name="Text Box 394360">
          <a:extLst>
            <a:ext uri="{FF2B5EF4-FFF2-40B4-BE49-F238E27FC236}">
              <a16:creationId xmlns="" xmlns:a16="http://schemas.microsoft.com/office/drawing/2014/main" id="{00000000-0008-0000-0000-000024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72" name="Text Box 394744">
          <a:extLst>
            <a:ext uri="{FF2B5EF4-FFF2-40B4-BE49-F238E27FC236}">
              <a16:creationId xmlns="" xmlns:a16="http://schemas.microsoft.com/office/drawing/2014/main" id="{00000000-0008-0000-0000-000025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73" name="Text Box 394360">
          <a:extLst>
            <a:ext uri="{FF2B5EF4-FFF2-40B4-BE49-F238E27FC236}">
              <a16:creationId xmlns="" xmlns:a16="http://schemas.microsoft.com/office/drawing/2014/main" id="{00000000-0008-0000-0000-000026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74" name="Text Box 394744">
          <a:extLst>
            <a:ext uri="{FF2B5EF4-FFF2-40B4-BE49-F238E27FC236}">
              <a16:creationId xmlns="" xmlns:a16="http://schemas.microsoft.com/office/drawing/2014/main" id="{00000000-0008-0000-0000-000027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75" name="Text Box 394360">
          <a:extLst>
            <a:ext uri="{FF2B5EF4-FFF2-40B4-BE49-F238E27FC236}">
              <a16:creationId xmlns="" xmlns:a16="http://schemas.microsoft.com/office/drawing/2014/main" id="{00000000-0008-0000-0000-000028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76" name="Text Box 394744">
          <a:extLst>
            <a:ext uri="{FF2B5EF4-FFF2-40B4-BE49-F238E27FC236}">
              <a16:creationId xmlns="" xmlns:a16="http://schemas.microsoft.com/office/drawing/2014/main" id="{00000000-0008-0000-0000-000029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77" name="Text Box 394360">
          <a:extLst>
            <a:ext uri="{FF2B5EF4-FFF2-40B4-BE49-F238E27FC236}">
              <a16:creationId xmlns="" xmlns:a16="http://schemas.microsoft.com/office/drawing/2014/main" id="{00000000-0008-0000-0000-00002A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78" name="Text Box 394744">
          <a:extLst>
            <a:ext uri="{FF2B5EF4-FFF2-40B4-BE49-F238E27FC236}">
              <a16:creationId xmlns="" xmlns:a16="http://schemas.microsoft.com/office/drawing/2014/main" id="{00000000-0008-0000-0000-00002B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79" name="Text Box 394360">
          <a:extLst>
            <a:ext uri="{FF2B5EF4-FFF2-40B4-BE49-F238E27FC236}">
              <a16:creationId xmlns="" xmlns:a16="http://schemas.microsoft.com/office/drawing/2014/main" id="{00000000-0008-0000-0000-00002C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80" name="Text Box 394744">
          <a:extLst>
            <a:ext uri="{FF2B5EF4-FFF2-40B4-BE49-F238E27FC236}">
              <a16:creationId xmlns="" xmlns:a16="http://schemas.microsoft.com/office/drawing/2014/main" id="{00000000-0008-0000-0000-00002D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81" name="Text Box 394360">
          <a:extLst>
            <a:ext uri="{FF2B5EF4-FFF2-40B4-BE49-F238E27FC236}">
              <a16:creationId xmlns="" xmlns:a16="http://schemas.microsoft.com/office/drawing/2014/main" id="{00000000-0008-0000-0000-00002E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82" name="Text Box 394744">
          <a:extLst>
            <a:ext uri="{FF2B5EF4-FFF2-40B4-BE49-F238E27FC236}">
              <a16:creationId xmlns="" xmlns:a16="http://schemas.microsoft.com/office/drawing/2014/main" id="{00000000-0008-0000-0000-00002F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83" name="Text Box 394360">
          <a:extLst>
            <a:ext uri="{FF2B5EF4-FFF2-40B4-BE49-F238E27FC236}">
              <a16:creationId xmlns="" xmlns:a16="http://schemas.microsoft.com/office/drawing/2014/main" id="{00000000-0008-0000-0000-000030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84" name="Text Box 394744">
          <a:extLst>
            <a:ext uri="{FF2B5EF4-FFF2-40B4-BE49-F238E27FC236}">
              <a16:creationId xmlns="" xmlns:a16="http://schemas.microsoft.com/office/drawing/2014/main" id="{00000000-0008-0000-0000-000031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85" name="Text Box 394360">
          <a:extLst>
            <a:ext uri="{FF2B5EF4-FFF2-40B4-BE49-F238E27FC236}">
              <a16:creationId xmlns="" xmlns:a16="http://schemas.microsoft.com/office/drawing/2014/main" id="{00000000-0008-0000-0000-000032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86" name="Text Box 394744">
          <a:extLst>
            <a:ext uri="{FF2B5EF4-FFF2-40B4-BE49-F238E27FC236}">
              <a16:creationId xmlns="" xmlns:a16="http://schemas.microsoft.com/office/drawing/2014/main" id="{00000000-0008-0000-0000-000033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87" name="Text Box 394360">
          <a:extLst>
            <a:ext uri="{FF2B5EF4-FFF2-40B4-BE49-F238E27FC236}">
              <a16:creationId xmlns="" xmlns:a16="http://schemas.microsoft.com/office/drawing/2014/main" id="{00000000-0008-0000-0000-000034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88" name="Text Box 394744">
          <a:extLst>
            <a:ext uri="{FF2B5EF4-FFF2-40B4-BE49-F238E27FC236}">
              <a16:creationId xmlns="" xmlns:a16="http://schemas.microsoft.com/office/drawing/2014/main" id="{00000000-0008-0000-0000-000035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89" name="Text Box 394360">
          <a:extLst>
            <a:ext uri="{FF2B5EF4-FFF2-40B4-BE49-F238E27FC236}">
              <a16:creationId xmlns="" xmlns:a16="http://schemas.microsoft.com/office/drawing/2014/main" id="{00000000-0008-0000-0000-000036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90" name="Text Box 394744">
          <a:extLst>
            <a:ext uri="{FF2B5EF4-FFF2-40B4-BE49-F238E27FC236}">
              <a16:creationId xmlns="" xmlns:a16="http://schemas.microsoft.com/office/drawing/2014/main" id="{00000000-0008-0000-0000-000037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91" name="Text Box 394360">
          <a:extLst>
            <a:ext uri="{FF2B5EF4-FFF2-40B4-BE49-F238E27FC236}">
              <a16:creationId xmlns="" xmlns:a16="http://schemas.microsoft.com/office/drawing/2014/main" id="{00000000-0008-0000-0000-000038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92" name="Text Box 394744">
          <a:extLst>
            <a:ext uri="{FF2B5EF4-FFF2-40B4-BE49-F238E27FC236}">
              <a16:creationId xmlns="" xmlns:a16="http://schemas.microsoft.com/office/drawing/2014/main" id="{00000000-0008-0000-0000-000039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93" name="Text Box 394360">
          <a:extLst>
            <a:ext uri="{FF2B5EF4-FFF2-40B4-BE49-F238E27FC236}">
              <a16:creationId xmlns="" xmlns:a16="http://schemas.microsoft.com/office/drawing/2014/main" id="{00000000-0008-0000-0000-00003A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94" name="Text Box 394744">
          <a:extLst>
            <a:ext uri="{FF2B5EF4-FFF2-40B4-BE49-F238E27FC236}">
              <a16:creationId xmlns="" xmlns:a16="http://schemas.microsoft.com/office/drawing/2014/main" id="{00000000-0008-0000-0000-00003B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95" name="Text Box 394360">
          <a:extLst>
            <a:ext uri="{FF2B5EF4-FFF2-40B4-BE49-F238E27FC236}">
              <a16:creationId xmlns="" xmlns:a16="http://schemas.microsoft.com/office/drawing/2014/main" id="{00000000-0008-0000-0000-00003C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596" name="Text Box 394744">
          <a:extLst>
            <a:ext uri="{FF2B5EF4-FFF2-40B4-BE49-F238E27FC236}">
              <a16:creationId xmlns="" xmlns:a16="http://schemas.microsoft.com/office/drawing/2014/main" id="{00000000-0008-0000-0000-00003D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97" name="Text Box 394360">
          <a:extLst>
            <a:ext uri="{FF2B5EF4-FFF2-40B4-BE49-F238E27FC236}">
              <a16:creationId xmlns="" xmlns:a16="http://schemas.microsoft.com/office/drawing/2014/main" id="{00000000-0008-0000-0000-00003E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98" name="Text Box 394744">
          <a:extLst>
            <a:ext uri="{FF2B5EF4-FFF2-40B4-BE49-F238E27FC236}">
              <a16:creationId xmlns="" xmlns:a16="http://schemas.microsoft.com/office/drawing/2014/main" id="{00000000-0008-0000-0000-00003F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599" name="Text Box 394360">
          <a:extLst>
            <a:ext uri="{FF2B5EF4-FFF2-40B4-BE49-F238E27FC236}">
              <a16:creationId xmlns="" xmlns:a16="http://schemas.microsoft.com/office/drawing/2014/main" id="{00000000-0008-0000-0000-000040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600" name="Text Box 394744">
          <a:extLst>
            <a:ext uri="{FF2B5EF4-FFF2-40B4-BE49-F238E27FC236}">
              <a16:creationId xmlns="" xmlns:a16="http://schemas.microsoft.com/office/drawing/2014/main" id="{00000000-0008-0000-0000-000041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601" name="Text Box 394360">
          <a:extLst>
            <a:ext uri="{FF2B5EF4-FFF2-40B4-BE49-F238E27FC236}">
              <a16:creationId xmlns="" xmlns:a16="http://schemas.microsoft.com/office/drawing/2014/main" id="{00000000-0008-0000-0000-000042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602" name="Text Box 394744">
          <a:extLst>
            <a:ext uri="{FF2B5EF4-FFF2-40B4-BE49-F238E27FC236}">
              <a16:creationId xmlns="" xmlns:a16="http://schemas.microsoft.com/office/drawing/2014/main" id="{00000000-0008-0000-0000-000043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03" name="Text Box 394360">
          <a:extLst>
            <a:ext uri="{FF2B5EF4-FFF2-40B4-BE49-F238E27FC236}">
              <a16:creationId xmlns="" xmlns:a16="http://schemas.microsoft.com/office/drawing/2014/main" id="{00000000-0008-0000-0000-000044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04" name="Text Box 394744">
          <a:extLst>
            <a:ext uri="{FF2B5EF4-FFF2-40B4-BE49-F238E27FC236}">
              <a16:creationId xmlns="" xmlns:a16="http://schemas.microsoft.com/office/drawing/2014/main" id="{00000000-0008-0000-0000-000045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05" name="Text Box 394360">
          <a:extLst>
            <a:ext uri="{FF2B5EF4-FFF2-40B4-BE49-F238E27FC236}">
              <a16:creationId xmlns="" xmlns:a16="http://schemas.microsoft.com/office/drawing/2014/main" id="{00000000-0008-0000-0000-000046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06" name="Text Box 394744">
          <a:extLst>
            <a:ext uri="{FF2B5EF4-FFF2-40B4-BE49-F238E27FC236}">
              <a16:creationId xmlns="" xmlns:a16="http://schemas.microsoft.com/office/drawing/2014/main" id="{00000000-0008-0000-0000-000047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07" name="Text Box 394360">
          <a:extLst>
            <a:ext uri="{FF2B5EF4-FFF2-40B4-BE49-F238E27FC236}">
              <a16:creationId xmlns="" xmlns:a16="http://schemas.microsoft.com/office/drawing/2014/main" id="{00000000-0008-0000-0000-000048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08" name="Text Box 394744">
          <a:extLst>
            <a:ext uri="{FF2B5EF4-FFF2-40B4-BE49-F238E27FC236}">
              <a16:creationId xmlns="" xmlns:a16="http://schemas.microsoft.com/office/drawing/2014/main" id="{00000000-0008-0000-0000-000049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09" name="Text Box 394360">
          <a:extLst>
            <a:ext uri="{FF2B5EF4-FFF2-40B4-BE49-F238E27FC236}">
              <a16:creationId xmlns="" xmlns:a16="http://schemas.microsoft.com/office/drawing/2014/main" id="{00000000-0008-0000-0000-00004A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10" name="Text Box 394744">
          <a:extLst>
            <a:ext uri="{FF2B5EF4-FFF2-40B4-BE49-F238E27FC236}">
              <a16:creationId xmlns="" xmlns:a16="http://schemas.microsoft.com/office/drawing/2014/main" id="{00000000-0008-0000-0000-00004B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11" name="Text Box 394360">
          <a:extLst>
            <a:ext uri="{FF2B5EF4-FFF2-40B4-BE49-F238E27FC236}">
              <a16:creationId xmlns="" xmlns:a16="http://schemas.microsoft.com/office/drawing/2014/main" id="{00000000-0008-0000-0000-00004C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12" name="Text Box 394744">
          <a:extLst>
            <a:ext uri="{FF2B5EF4-FFF2-40B4-BE49-F238E27FC236}">
              <a16:creationId xmlns="" xmlns:a16="http://schemas.microsoft.com/office/drawing/2014/main" id="{00000000-0008-0000-0000-00004D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13" name="Text Box 394360">
          <a:extLst>
            <a:ext uri="{FF2B5EF4-FFF2-40B4-BE49-F238E27FC236}">
              <a16:creationId xmlns="" xmlns:a16="http://schemas.microsoft.com/office/drawing/2014/main" id="{00000000-0008-0000-0000-00004E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14" name="Text Box 394744">
          <a:extLst>
            <a:ext uri="{FF2B5EF4-FFF2-40B4-BE49-F238E27FC236}">
              <a16:creationId xmlns="" xmlns:a16="http://schemas.microsoft.com/office/drawing/2014/main" id="{00000000-0008-0000-0000-00004F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15" name="Text Box 394360">
          <a:extLst>
            <a:ext uri="{FF2B5EF4-FFF2-40B4-BE49-F238E27FC236}">
              <a16:creationId xmlns="" xmlns:a16="http://schemas.microsoft.com/office/drawing/2014/main" id="{00000000-0008-0000-0000-000050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16" name="Text Box 394744">
          <a:extLst>
            <a:ext uri="{FF2B5EF4-FFF2-40B4-BE49-F238E27FC236}">
              <a16:creationId xmlns="" xmlns:a16="http://schemas.microsoft.com/office/drawing/2014/main" id="{00000000-0008-0000-0000-000051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17" name="Text Box 394360">
          <a:extLst>
            <a:ext uri="{FF2B5EF4-FFF2-40B4-BE49-F238E27FC236}">
              <a16:creationId xmlns="" xmlns:a16="http://schemas.microsoft.com/office/drawing/2014/main" id="{00000000-0008-0000-0000-000052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18" name="Text Box 394744">
          <a:extLst>
            <a:ext uri="{FF2B5EF4-FFF2-40B4-BE49-F238E27FC236}">
              <a16:creationId xmlns="" xmlns:a16="http://schemas.microsoft.com/office/drawing/2014/main" id="{00000000-0008-0000-0000-000053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19" name="Text Box 394360">
          <a:extLst>
            <a:ext uri="{FF2B5EF4-FFF2-40B4-BE49-F238E27FC236}">
              <a16:creationId xmlns="" xmlns:a16="http://schemas.microsoft.com/office/drawing/2014/main" id="{00000000-0008-0000-0000-000054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20" name="Text Box 394744">
          <a:extLst>
            <a:ext uri="{FF2B5EF4-FFF2-40B4-BE49-F238E27FC236}">
              <a16:creationId xmlns="" xmlns:a16="http://schemas.microsoft.com/office/drawing/2014/main" id="{00000000-0008-0000-0000-000055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21" name="Text Box 394360">
          <a:extLst>
            <a:ext uri="{FF2B5EF4-FFF2-40B4-BE49-F238E27FC236}">
              <a16:creationId xmlns="" xmlns:a16="http://schemas.microsoft.com/office/drawing/2014/main" id="{00000000-0008-0000-0000-000056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22" name="Text Box 394744">
          <a:extLst>
            <a:ext uri="{FF2B5EF4-FFF2-40B4-BE49-F238E27FC236}">
              <a16:creationId xmlns="" xmlns:a16="http://schemas.microsoft.com/office/drawing/2014/main" id="{00000000-0008-0000-0000-000057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23" name="Text Box 394360">
          <a:extLst>
            <a:ext uri="{FF2B5EF4-FFF2-40B4-BE49-F238E27FC236}">
              <a16:creationId xmlns="" xmlns:a16="http://schemas.microsoft.com/office/drawing/2014/main" id="{00000000-0008-0000-0000-000058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24" name="Text Box 394744">
          <a:extLst>
            <a:ext uri="{FF2B5EF4-FFF2-40B4-BE49-F238E27FC236}">
              <a16:creationId xmlns="" xmlns:a16="http://schemas.microsoft.com/office/drawing/2014/main" id="{00000000-0008-0000-0000-000059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25" name="Text Box 394360">
          <a:extLst>
            <a:ext uri="{FF2B5EF4-FFF2-40B4-BE49-F238E27FC236}">
              <a16:creationId xmlns="" xmlns:a16="http://schemas.microsoft.com/office/drawing/2014/main" id="{00000000-0008-0000-0000-00005A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26" name="Text Box 394744">
          <a:extLst>
            <a:ext uri="{FF2B5EF4-FFF2-40B4-BE49-F238E27FC236}">
              <a16:creationId xmlns="" xmlns:a16="http://schemas.microsoft.com/office/drawing/2014/main" id="{00000000-0008-0000-0000-00005B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0"/>
    <xdr:sp macro="" textlink="">
      <xdr:nvSpPr>
        <xdr:cNvPr id="19627" name="Text Box 394360">
          <a:extLst>
            <a:ext uri="{FF2B5EF4-FFF2-40B4-BE49-F238E27FC236}">
              <a16:creationId xmlns="" xmlns:a16="http://schemas.microsoft.com/office/drawing/2014/main" id="{00000000-0008-0000-0000-00005C0A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0"/>
    <xdr:sp macro="" textlink="">
      <xdr:nvSpPr>
        <xdr:cNvPr id="19628" name="Text Box 394744">
          <a:extLst>
            <a:ext uri="{FF2B5EF4-FFF2-40B4-BE49-F238E27FC236}">
              <a16:creationId xmlns="" xmlns:a16="http://schemas.microsoft.com/office/drawing/2014/main" id="{00000000-0008-0000-0000-00005D0A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0"/>
    <xdr:sp macro="" textlink="">
      <xdr:nvSpPr>
        <xdr:cNvPr id="19629" name="Text Box 394360">
          <a:extLst>
            <a:ext uri="{FF2B5EF4-FFF2-40B4-BE49-F238E27FC236}">
              <a16:creationId xmlns="" xmlns:a16="http://schemas.microsoft.com/office/drawing/2014/main" id="{00000000-0008-0000-0000-00005E0A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0"/>
    <xdr:sp macro="" textlink="">
      <xdr:nvSpPr>
        <xdr:cNvPr id="19630" name="Text Box 394744">
          <a:extLst>
            <a:ext uri="{FF2B5EF4-FFF2-40B4-BE49-F238E27FC236}">
              <a16:creationId xmlns="" xmlns:a16="http://schemas.microsoft.com/office/drawing/2014/main" id="{00000000-0008-0000-0000-00005F0A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0"/>
    <xdr:sp macro="" textlink="">
      <xdr:nvSpPr>
        <xdr:cNvPr id="19631" name="Text Box 394360">
          <a:extLst>
            <a:ext uri="{FF2B5EF4-FFF2-40B4-BE49-F238E27FC236}">
              <a16:creationId xmlns="" xmlns:a16="http://schemas.microsoft.com/office/drawing/2014/main" id="{00000000-0008-0000-0000-0000600A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0"/>
    <xdr:sp macro="" textlink="">
      <xdr:nvSpPr>
        <xdr:cNvPr id="19632" name="Text Box 394744">
          <a:extLst>
            <a:ext uri="{FF2B5EF4-FFF2-40B4-BE49-F238E27FC236}">
              <a16:creationId xmlns="" xmlns:a16="http://schemas.microsoft.com/office/drawing/2014/main" id="{00000000-0008-0000-0000-0000610A0000}"/>
            </a:ext>
          </a:extLst>
        </xdr:cNvPr>
        <xdr:cNvSpPr txBox="1">
          <a:spLocks noChangeArrowheads="1"/>
        </xdr:cNvSpPr>
      </xdr:nvSpPr>
      <xdr:spPr bwMode="auto">
        <a:xfrm>
          <a:off x="2590800" y="695325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33" name="Text Box 394360">
          <a:extLst>
            <a:ext uri="{FF2B5EF4-FFF2-40B4-BE49-F238E27FC236}">
              <a16:creationId xmlns="" xmlns:a16="http://schemas.microsoft.com/office/drawing/2014/main" id="{00000000-0008-0000-0000-000062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34" name="Text Box 394744">
          <a:extLst>
            <a:ext uri="{FF2B5EF4-FFF2-40B4-BE49-F238E27FC236}">
              <a16:creationId xmlns="" xmlns:a16="http://schemas.microsoft.com/office/drawing/2014/main" id="{00000000-0008-0000-0000-000063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35" name="Text Box 394360">
          <a:extLst>
            <a:ext uri="{FF2B5EF4-FFF2-40B4-BE49-F238E27FC236}">
              <a16:creationId xmlns="" xmlns:a16="http://schemas.microsoft.com/office/drawing/2014/main" id="{00000000-0008-0000-0000-000064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36" name="Text Box 394744">
          <a:extLst>
            <a:ext uri="{FF2B5EF4-FFF2-40B4-BE49-F238E27FC236}">
              <a16:creationId xmlns="" xmlns:a16="http://schemas.microsoft.com/office/drawing/2014/main" id="{00000000-0008-0000-0000-000065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37" name="Text Box 394360">
          <a:extLst>
            <a:ext uri="{FF2B5EF4-FFF2-40B4-BE49-F238E27FC236}">
              <a16:creationId xmlns="" xmlns:a16="http://schemas.microsoft.com/office/drawing/2014/main" id="{00000000-0008-0000-0000-000066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38" name="Text Box 394744">
          <a:extLst>
            <a:ext uri="{FF2B5EF4-FFF2-40B4-BE49-F238E27FC236}">
              <a16:creationId xmlns="" xmlns:a16="http://schemas.microsoft.com/office/drawing/2014/main" id="{00000000-0008-0000-0000-000067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39" name="Text Box 394360">
          <a:extLst>
            <a:ext uri="{FF2B5EF4-FFF2-40B4-BE49-F238E27FC236}">
              <a16:creationId xmlns="" xmlns:a16="http://schemas.microsoft.com/office/drawing/2014/main" id="{00000000-0008-0000-0000-000068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40" name="Text Box 394744">
          <a:extLst>
            <a:ext uri="{FF2B5EF4-FFF2-40B4-BE49-F238E27FC236}">
              <a16:creationId xmlns="" xmlns:a16="http://schemas.microsoft.com/office/drawing/2014/main" id="{00000000-0008-0000-0000-000069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41" name="Text Box 394360">
          <a:extLst>
            <a:ext uri="{FF2B5EF4-FFF2-40B4-BE49-F238E27FC236}">
              <a16:creationId xmlns="" xmlns:a16="http://schemas.microsoft.com/office/drawing/2014/main" id="{00000000-0008-0000-0000-00006A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42" name="Text Box 394744">
          <a:extLst>
            <a:ext uri="{FF2B5EF4-FFF2-40B4-BE49-F238E27FC236}">
              <a16:creationId xmlns="" xmlns:a16="http://schemas.microsoft.com/office/drawing/2014/main" id="{00000000-0008-0000-0000-00006B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43" name="Text Box 394360">
          <a:extLst>
            <a:ext uri="{FF2B5EF4-FFF2-40B4-BE49-F238E27FC236}">
              <a16:creationId xmlns="" xmlns:a16="http://schemas.microsoft.com/office/drawing/2014/main" id="{00000000-0008-0000-0000-00006C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44" name="Text Box 394744">
          <a:extLst>
            <a:ext uri="{FF2B5EF4-FFF2-40B4-BE49-F238E27FC236}">
              <a16:creationId xmlns="" xmlns:a16="http://schemas.microsoft.com/office/drawing/2014/main" id="{00000000-0008-0000-0000-00006D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45" name="Text Box 394360">
          <a:extLst>
            <a:ext uri="{FF2B5EF4-FFF2-40B4-BE49-F238E27FC236}">
              <a16:creationId xmlns="" xmlns:a16="http://schemas.microsoft.com/office/drawing/2014/main" id="{00000000-0008-0000-0000-00006E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46" name="Text Box 394744">
          <a:extLst>
            <a:ext uri="{FF2B5EF4-FFF2-40B4-BE49-F238E27FC236}">
              <a16:creationId xmlns="" xmlns:a16="http://schemas.microsoft.com/office/drawing/2014/main" id="{00000000-0008-0000-0000-00006F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47" name="Text Box 394360">
          <a:extLst>
            <a:ext uri="{FF2B5EF4-FFF2-40B4-BE49-F238E27FC236}">
              <a16:creationId xmlns="" xmlns:a16="http://schemas.microsoft.com/office/drawing/2014/main" id="{00000000-0008-0000-0000-000070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48" name="Text Box 394744">
          <a:extLst>
            <a:ext uri="{FF2B5EF4-FFF2-40B4-BE49-F238E27FC236}">
              <a16:creationId xmlns="" xmlns:a16="http://schemas.microsoft.com/office/drawing/2014/main" id="{00000000-0008-0000-0000-000071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49" name="Text Box 394360">
          <a:extLst>
            <a:ext uri="{FF2B5EF4-FFF2-40B4-BE49-F238E27FC236}">
              <a16:creationId xmlns="" xmlns:a16="http://schemas.microsoft.com/office/drawing/2014/main" id="{00000000-0008-0000-0000-000072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50" name="Text Box 394744">
          <a:extLst>
            <a:ext uri="{FF2B5EF4-FFF2-40B4-BE49-F238E27FC236}">
              <a16:creationId xmlns="" xmlns:a16="http://schemas.microsoft.com/office/drawing/2014/main" id="{00000000-0008-0000-0000-000073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51" name="Text Box 394360">
          <a:extLst>
            <a:ext uri="{FF2B5EF4-FFF2-40B4-BE49-F238E27FC236}">
              <a16:creationId xmlns="" xmlns:a16="http://schemas.microsoft.com/office/drawing/2014/main" id="{00000000-0008-0000-0000-000074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52" name="Text Box 394744">
          <a:extLst>
            <a:ext uri="{FF2B5EF4-FFF2-40B4-BE49-F238E27FC236}">
              <a16:creationId xmlns="" xmlns:a16="http://schemas.microsoft.com/office/drawing/2014/main" id="{00000000-0008-0000-0000-000075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53" name="Text Box 394360">
          <a:extLst>
            <a:ext uri="{FF2B5EF4-FFF2-40B4-BE49-F238E27FC236}">
              <a16:creationId xmlns="" xmlns:a16="http://schemas.microsoft.com/office/drawing/2014/main" id="{00000000-0008-0000-0000-000076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54" name="Text Box 394744">
          <a:extLst>
            <a:ext uri="{FF2B5EF4-FFF2-40B4-BE49-F238E27FC236}">
              <a16:creationId xmlns="" xmlns:a16="http://schemas.microsoft.com/office/drawing/2014/main" id="{00000000-0008-0000-0000-000077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55" name="Text Box 394360">
          <a:extLst>
            <a:ext uri="{FF2B5EF4-FFF2-40B4-BE49-F238E27FC236}">
              <a16:creationId xmlns="" xmlns:a16="http://schemas.microsoft.com/office/drawing/2014/main" id="{00000000-0008-0000-0000-000078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56" name="Text Box 394744">
          <a:extLst>
            <a:ext uri="{FF2B5EF4-FFF2-40B4-BE49-F238E27FC236}">
              <a16:creationId xmlns="" xmlns:a16="http://schemas.microsoft.com/office/drawing/2014/main" id="{00000000-0008-0000-0000-000079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57" name="Text Box 394360">
          <a:extLst>
            <a:ext uri="{FF2B5EF4-FFF2-40B4-BE49-F238E27FC236}">
              <a16:creationId xmlns="" xmlns:a16="http://schemas.microsoft.com/office/drawing/2014/main" id="{00000000-0008-0000-0000-00007A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58" name="Text Box 394744">
          <a:extLst>
            <a:ext uri="{FF2B5EF4-FFF2-40B4-BE49-F238E27FC236}">
              <a16:creationId xmlns="" xmlns:a16="http://schemas.microsoft.com/office/drawing/2014/main" id="{00000000-0008-0000-0000-00007B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59" name="Text Box 394360">
          <a:extLst>
            <a:ext uri="{FF2B5EF4-FFF2-40B4-BE49-F238E27FC236}">
              <a16:creationId xmlns="" xmlns:a16="http://schemas.microsoft.com/office/drawing/2014/main" id="{00000000-0008-0000-0000-00007C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60" name="Text Box 394744">
          <a:extLst>
            <a:ext uri="{FF2B5EF4-FFF2-40B4-BE49-F238E27FC236}">
              <a16:creationId xmlns="" xmlns:a16="http://schemas.microsoft.com/office/drawing/2014/main" id="{00000000-0008-0000-0000-00007D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61" name="Text Box 394360">
          <a:extLst>
            <a:ext uri="{FF2B5EF4-FFF2-40B4-BE49-F238E27FC236}">
              <a16:creationId xmlns="" xmlns:a16="http://schemas.microsoft.com/office/drawing/2014/main" id="{00000000-0008-0000-0000-00007E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62" name="Text Box 394744">
          <a:extLst>
            <a:ext uri="{FF2B5EF4-FFF2-40B4-BE49-F238E27FC236}">
              <a16:creationId xmlns="" xmlns:a16="http://schemas.microsoft.com/office/drawing/2014/main" id="{00000000-0008-0000-0000-00007F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63" name="Text Box 394360">
          <a:extLst>
            <a:ext uri="{FF2B5EF4-FFF2-40B4-BE49-F238E27FC236}">
              <a16:creationId xmlns="" xmlns:a16="http://schemas.microsoft.com/office/drawing/2014/main" id="{00000000-0008-0000-0000-000080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64" name="Text Box 394744">
          <a:extLst>
            <a:ext uri="{FF2B5EF4-FFF2-40B4-BE49-F238E27FC236}">
              <a16:creationId xmlns="" xmlns:a16="http://schemas.microsoft.com/office/drawing/2014/main" id="{00000000-0008-0000-0000-000081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65" name="Text Box 394360">
          <a:extLst>
            <a:ext uri="{FF2B5EF4-FFF2-40B4-BE49-F238E27FC236}">
              <a16:creationId xmlns="" xmlns:a16="http://schemas.microsoft.com/office/drawing/2014/main" id="{00000000-0008-0000-0000-000082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66" name="Text Box 394744">
          <a:extLst>
            <a:ext uri="{FF2B5EF4-FFF2-40B4-BE49-F238E27FC236}">
              <a16:creationId xmlns="" xmlns:a16="http://schemas.microsoft.com/office/drawing/2014/main" id="{00000000-0008-0000-0000-000083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67" name="Text Box 394360">
          <a:extLst>
            <a:ext uri="{FF2B5EF4-FFF2-40B4-BE49-F238E27FC236}">
              <a16:creationId xmlns="" xmlns:a16="http://schemas.microsoft.com/office/drawing/2014/main" id="{00000000-0008-0000-0000-000084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68" name="Text Box 394744">
          <a:extLst>
            <a:ext uri="{FF2B5EF4-FFF2-40B4-BE49-F238E27FC236}">
              <a16:creationId xmlns="" xmlns:a16="http://schemas.microsoft.com/office/drawing/2014/main" id="{00000000-0008-0000-0000-000085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69" name="Text Box 394360">
          <a:extLst>
            <a:ext uri="{FF2B5EF4-FFF2-40B4-BE49-F238E27FC236}">
              <a16:creationId xmlns="" xmlns:a16="http://schemas.microsoft.com/office/drawing/2014/main" id="{00000000-0008-0000-0000-000086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70" name="Text Box 394744">
          <a:extLst>
            <a:ext uri="{FF2B5EF4-FFF2-40B4-BE49-F238E27FC236}">
              <a16:creationId xmlns="" xmlns:a16="http://schemas.microsoft.com/office/drawing/2014/main" id="{00000000-0008-0000-0000-000087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71" name="Text Box 394360">
          <a:extLst>
            <a:ext uri="{FF2B5EF4-FFF2-40B4-BE49-F238E27FC236}">
              <a16:creationId xmlns="" xmlns:a16="http://schemas.microsoft.com/office/drawing/2014/main" id="{00000000-0008-0000-0000-000088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72" name="Text Box 394744">
          <a:extLst>
            <a:ext uri="{FF2B5EF4-FFF2-40B4-BE49-F238E27FC236}">
              <a16:creationId xmlns="" xmlns:a16="http://schemas.microsoft.com/office/drawing/2014/main" id="{00000000-0008-0000-0000-000089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73" name="Text Box 394360">
          <a:extLst>
            <a:ext uri="{FF2B5EF4-FFF2-40B4-BE49-F238E27FC236}">
              <a16:creationId xmlns="" xmlns:a16="http://schemas.microsoft.com/office/drawing/2014/main" id="{00000000-0008-0000-0000-00008A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74" name="Text Box 394744">
          <a:extLst>
            <a:ext uri="{FF2B5EF4-FFF2-40B4-BE49-F238E27FC236}">
              <a16:creationId xmlns="" xmlns:a16="http://schemas.microsoft.com/office/drawing/2014/main" id="{00000000-0008-0000-0000-00008B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75" name="Text Box 394360">
          <a:extLst>
            <a:ext uri="{FF2B5EF4-FFF2-40B4-BE49-F238E27FC236}">
              <a16:creationId xmlns="" xmlns:a16="http://schemas.microsoft.com/office/drawing/2014/main" id="{00000000-0008-0000-0000-00008C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76" name="Text Box 394744">
          <a:extLst>
            <a:ext uri="{FF2B5EF4-FFF2-40B4-BE49-F238E27FC236}">
              <a16:creationId xmlns="" xmlns:a16="http://schemas.microsoft.com/office/drawing/2014/main" id="{00000000-0008-0000-0000-00008D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77" name="Text Box 394360">
          <a:extLst>
            <a:ext uri="{FF2B5EF4-FFF2-40B4-BE49-F238E27FC236}">
              <a16:creationId xmlns="" xmlns:a16="http://schemas.microsoft.com/office/drawing/2014/main" id="{00000000-0008-0000-0000-00008E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78" name="Text Box 394744">
          <a:extLst>
            <a:ext uri="{FF2B5EF4-FFF2-40B4-BE49-F238E27FC236}">
              <a16:creationId xmlns="" xmlns:a16="http://schemas.microsoft.com/office/drawing/2014/main" id="{00000000-0008-0000-0000-00008F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79" name="Text Box 394360">
          <a:extLst>
            <a:ext uri="{FF2B5EF4-FFF2-40B4-BE49-F238E27FC236}">
              <a16:creationId xmlns="" xmlns:a16="http://schemas.microsoft.com/office/drawing/2014/main" id="{00000000-0008-0000-0000-000090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80" name="Text Box 394744">
          <a:extLst>
            <a:ext uri="{FF2B5EF4-FFF2-40B4-BE49-F238E27FC236}">
              <a16:creationId xmlns="" xmlns:a16="http://schemas.microsoft.com/office/drawing/2014/main" id="{00000000-0008-0000-0000-000091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81" name="Text Box 394360">
          <a:extLst>
            <a:ext uri="{FF2B5EF4-FFF2-40B4-BE49-F238E27FC236}">
              <a16:creationId xmlns="" xmlns:a16="http://schemas.microsoft.com/office/drawing/2014/main" id="{00000000-0008-0000-0000-000092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82" name="Text Box 394744">
          <a:extLst>
            <a:ext uri="{FF2B5EF4-FFF2-40B4-BE49-F238E27FC236}">
              <a16:creationId xmlns="" xmlns:a16="http://schemas.microsoft.com/office/drawing/2014/main" id="{00000000-0008-0000-0000-000093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83" name="Text Box 394360">
          <a:extLst>
            <a:ext uri="{FF2B5EF4-FFF2-40B4-BE49-F238E27FC236}">
              <a16:creationId xmlns="" xmlns:a16="http://schemas.microsoft.com/office/drawing/2014/main" id="{00000000-0008-0000-0000-000094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84" name="Text Box 394744">
          <a:extLst>
            <a:ext uri="{FF2B5EF4-FFF2-40B4-BE49-F238E27FC236}">
              <a16:creationId xmlns="" xmlns:a16="http://schemas.microsoft.com/office/drawing/2014/main" id="{00000000-0008-0000-0000-000095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85" name="Text Box 394360">
          <a:extLst>
            <a:ext uri="{FF2B5EF4-FFF2-40B4-BE49-F238E27FC236}">
              <a16:creationId xmlns="" xmlns:a16="http://schemas.microsoft.com/office/drawing/2014/main" id="{00000000-0008-0000-0000-000096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86" name="Text Box 394744">
          <a:extLst>
            <a:ext uri="{FF2B5EF4-FFF2-40B4-BE49-F238E27FC236}">
              <a16:creationId xmlns="" xmlns:a16="http://schemas.microsoft.com/office/drawing/2014/main" id="{00000000-0008-0000-0000-000097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87" name="Text Box 394360">
          <a:extLst>
            <a:ext uri="{FF2B5EF4-FFF2-40B4-BE49-F238E27FC236}">
              <a16:creationId xmlns="" xmlns:a16="http://schemas.microsoft.com/office/drawing/2014/main" id="{00000000-0008-0000-0000-000098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88" name="Text Box 394744">
          <a:extLst>
            <a:ext uri="{FF2B5EF4-FFF2-40B4-BE49-F238E27FC236}">
              <a16:creationId xmlns="" xmlns:a16="http://schemas.microsoft.com/office/drawing/2014/main" id="{00000000-0008-0000-0000-000099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89" name="Text Box 394360">
          <a:extLst>
            <a:ext uri="{FF2B5EF4-FFF2-40B4-BE49-F238E27FC236}">
              <a16:creationId xmlns="" xmlns:a16="http://schemas.microsoft.com/office/drawing/2014/main" id="{00000000-0008-0000-0000-00009A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90" name="Text Box 394744">
          <a:extLst>
            <a:ext uri="{FF2B5EF4-FFF2-40B4-BE49-F238E27FC236}">
              <a16:creationId xmlns="" xmlns:a16="http://schemas.microsoft.com/office/drawing/2014/main" id="{00000000-0008-0000-0000-00009B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91" name="Text Box 394360">
          <a:extLst>
            <a:ext uri="{FF2B5EF4-FFF2-40B4-BE49-F238E27FC236}">
              <a16:creationId xmlns="" xmlns:a16="http://schemas.microsoft.com/office/drawing/2014/main" id="{00000000-0008-0000-0000-00009C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92" name="Text Box 394744">
          <a:extLst>
            <a:ext uri="{FF2B5EF4-FFF2-40B4-BE49-F238E27FC236}">
              <a16:creationId xmlns="" xmlns:a16="http://schemas.microsoft.com/office/drawing/2014/main" id="{00000000-0008-0000-0000-00009D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93" name="Text Box 394360">
          <a:extLst>
            <a:ext uri="{FF2B5EF4-FFF2-40B4-BE49-F238E27FC236}">
              <a16:creationId xmlns="" xmlns:a16="http://schemas.microsoft.com/office/drawing/2014/main" id="{00000000-0008-0000-0000-00009E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94" name="Text Box 394744">
          <a:extLst>
            <a:ext uri="{FF2B5EF4-FFF2-40B4-BE49-F238E27FC236}">
              <a16:creationId xmlns="" xmlns:a16="http://schemas.microsoft.com/office/drawing/2014/main" id="{00000000-0008-0000-0000-00009F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95" name="Text Box 394360">
          <a:extLst>
            <a:ext uri="{FF2B5EF4-FFF2-40B4-BE49-F238E27FC236}">
              <a16:creationId xmlns="" xmlns:a16="http://schemas.microsoft.com/office/drawing/2014/main" id="{00000000-0008-0000-0000-0000A0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96" name="Text Box 394744">
          <a:extLst>
            <a:ext uri="{FF2B5EF4-FFF2-40B4-BE49-F238E27FC236}">
              <a16:creationId xmlns="" xmlns:a16="http://schemas.microsoft.com/office/drawing/2014/main" id="{00000000-0008-0000-0000-0000A1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97" name="Text Box 394360">
          <a:extLst>
            <a:ext uri="{FF2B5EF4-FFF2-40B4-BE49-F238E27FC236}">
              <a16:creationId xmlns="" xmlns:a16="http://schemas.microsoft.com/office/drawing/2014/main" id="{00000000-0008-0000-0000-0000A2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698" name="Text Box 394744">
          <a:extLst>
            <a:ext uri="{FF2B5EF4-FFF2-40B4-BE49-F238E27FC236}">
              <a16:creationId xmlns="" xmlns:a16="http://schemas.microsoft.com/office/drawing/2014/main" id="{00000000-0008-0000-0000-0000A3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699" name="Text Box 394360">
          <a:extLst>
            <a:ext uri="{FF2B5EF4-FFF2-40B4-BE49-F238E27FC236}">
              <a16:creationId xmlns="" xmlns:a16="http://schemas.microsoft.com/office/drawing/2014/main" id="{00000000-0008-0000-0000-0000A4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00" name="Text Box 394744">
          <a:extLst>
            <a:ext uri="{FF2B5EF4-FFF2-40B4-BE49-F238E27FC236}">
              <a16:creationId xmlns="" xmlns:a16="http://schemas.microsoft.com/office/drawing/2014/main" id="{00000000-0008-0000-0000-0000A5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01" name="Text Box 394360">
          <a:extLst>
            <a:ext uri="{FF2B5EF4-FFF2-40B4-BE49-F238E27FC236}">
              <a16:creationId xmlns="" xmlns:a16="http://schemas.microsoft.com/office/drawing/2014/main" id="{00000000-0008-0000-0000-0000A6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02" name="Text Box 394744">
          <a:extLst>
            <a:ext uri="{FF2B5EF4-FFF2-40B4-BE49-F238E27FC236}">
              <a16:creationId xmlns="" xmlns:a16="http://schemas.microsoft.com/office/drawing/2014/main" id="{00000000-0008-0000-0000-0000A7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03" name="Text Box 394360">
          <a:extLst>
            <a:ext uri="{FF2B5EF4-FFF2-40B4-BE49-F238E27FC236}">
              <a16:creationId xmlns="" xmlns:a16="http://schemas.microsoft.com/office/drawing/2014/main" id="{00000000-0008-0000-0000-0000A8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04" name="Text Box 394744">
          <a:extLst>
            <a:ext uri="{FF2B5EF4-FFF2-40B4-BE49-F238E27FC236}">
              <a16:creationId xmlns="" xmlns:a16="http://schemas.microsoft.com/office/drawing/2014/main" id="{00000000-0008-0000-0000-0000A9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705" name="Text Box 394744">
          <a:extLst>
            <a:ext uri="{FF2B5EF4-FFF2-40B4-BE49-F238E27FC236}">
              <a16:creationId xmlns="" xmlns:a16="http://schemas.microsoft.com/office/drawing/2014/main" id="{00000000-0008-0000-0000-0000AA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706" name="Text Box 394360">
          <a:extLst>
            <a:ext uri="{FF2B5EF4-FFF2-40B4-BE49-F238E27FC236}">
              <a16:creationId xmlns="" xmlns:a16="http://schemas.microsoft.com/office/drawing/2014/main" id="{00000000-0008-0000-0000-0000AB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707" name="Text Box 394744">
          <a:extLst>
            <a:ext uri="{FF2B5EF4-FFF2-40B4-BE49-F238E27FC236}">
              <a16:creationId xmlns="" xmlns:a16="http://schemas.microsoft.com/office/drawing/2014/main" id="{00000000-0008-0000-0000-0000AC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708" name="Text Box 394360">
          <a:extLst>
            <a:ext uri="{FF2B5EF4-FFF2-40B4-BE49-F238E27FC236}">
              <a16:creationId xmlns="" xmlns:a16="http://schemas.microsoft.com/office/drawing/2014/main" id="{00000000-0008-0000-0000-0000AD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709" name="Text Box 394744">
          <a:extLst>
            <a:ext uri="{FF2B5EF4-FFF2-40B4-BE49-F238E27FC236}">
              <a16:creationId xmlns="" xmlns:a16="http://schemas.microsoft.com/office/drawing/2014/main" id="{00000000-0008-0000-0000-0000AE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710" name="Text Box 394360">
          <a:extLst>
            <a:ext uri="{FF2B5EF4-FFF2-40B4-BE49-F238E27FC236}">
              <a16:creationId xmlns="" xmlns:a16="http://schemas.microsoft.com/office/drawing/2014/main" id="{00000000-0008-0000-0000-0000AF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711" name="Text Box 394744">
          <a:extLst>
            <a:ext uri="{FF2B5EF4-FFF2-40B4-BE49-F238E27FC236}">
              <a16:creationId xmlns="" xmlns:a16="http://schemas.microsoft.com/office/drawing/2014/main" id="{00000000-0008-0000-0000-0000B0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712" name="Text Box 394360">
          <a:extLst>
            <a:ext uri="{FF2B5EF4-FFF2-40B4-BE49-F238E27FC236}">
              <a16:creationId xmlns="" xmlns:a16="http://schemas.microsoft.com/office/drawing/2014/main" id="{00000000-0008-0000-0000-0000B1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713" name="Text Box 394744">
          <a:extLst>
            <a:ext uri="{FF2B5EF4-FFF2-40B4-BE49-F238E27FC236}">
              <a16:creationId xmlns="" xmlns:a16="http://schemas.microsoft.com/office/drawing/2014/main" id="{00000000-0008-0000-0000-0000B2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714" name="Text Box 394360">
          <a:extLst>
            <a:ext uri="{FF2B5EF4-FFF2-40B4-BE49-F238E27FC236}">
              <a16:creationId xmlns="" xmlns:a16="http://schemas.microsoft.com/office/drawing/2014/main" id="{00000000-0008-0000-0000-0000B3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715" name="Text Box 394744">
          <a:extLst>
            <a:ext uri="{FF2B5EF4-FFF2-40B4-BE49-F238E27FC236}">
              <a16:creationId xmlns="" xmlns:a16="http://schemas.microsoft.com/office/drawing/2014/main" id="{00000000-0008-0000-0000-0000B4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716" name="Text Box 394360">
          <a:extLst>
            <a:ext uri="{FF2B5EF4-FFF2-40B4-BE49-F238E27FC236}">
              <a16:creationId xmlns="" xmlns:a16="http://schemas.microsoft.com/office/drawing/2014/main" id="{00000000-0008-0000-0000-0000B5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717" name="Text Box 394744">
          <a:extLst>
            <a:ext uri="{FF2B5EF4-FFF2-40B4-BE49-F238E27FC236}">
              <a16:creationId xmlns="" xmlns:a16="http://schemas.microsoft.com/office/drawing/2014/main" id="{00000000-0008-0000-0000-0000B6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718" name="Text Box 394360">
          <a:extLst>
            <a:ext uri="{FF2B5EF4-FFF2-40B4-BE49-F238E27FC236}">
              <a16:creationId xmlns="" xmlns:a16="http://schemas.microsoft.com/office/drawing/2014/main" id="{00000000-0008-0000-0000-0000B7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719" name="Text Box 394744">
          <a:extLst>
            <a:ext uri="{FF2B5EF4-FFF2-40B4-BE49-F238E27FC236}">
              <a16:creationId xmlns="" xmlns:a16="http://schemas.microsoft.com/office/drawing/2014/main" id="{00000000-0008-0000-0000-0000B8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720" name="Text Box 394360">
          <a:extLst>
            <a:ext uri="{FF2B5EF4-FFF2-40B4-BE49-F238E27FC236}">
              <a16:creationId xmlns="" xmlns:a16="http://schemas.microsoft.com/office/drawing/2014/main" id="{00000000-0008-0000-0000-0000B9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2326"/>
    <xdr:sp macro="" textlink="">
      <xdr:nvSpPr>
        <xdr:cNvPr id="19721" name="Text Box 394744">
          <a:extLst>
            <a:ext uri="{FF2B5EF4-FFF2-40B4-BE49-F238E27FC236}">
              <a16:creationId xmlns="" xmlns:a16="http://schemas.microsoft.com/office/drawing/2014/main" id="{00000000-0008-0000-0000-0000BA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722" name="Text Box 394360">
          <a:extLst>
            <a:ext uri="{FF2B5EF4-FFF2-40B4-BE49-F238E27FC236}">
              <a16:creationId xmlns="" xmlns:a16="http://schemas.microsoft.com/office/drawing/2014/main" id="{00000000-0008-0000-0000-0000BB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723" name="Text Box 394744">
          <a:extLst>
            <a:ext uri="{FF2B5EF4-FFF2-40B4-BE49-F238E27FC236}">
              <a16:creationId xmlns="" xmlns:a16="http://schemas.microsoft.com/office/drawing/2014/main" id="{00000000-0008-0000-0000-0000BC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724" name="Text Box 394360">
          <a:extLst>
            <a:ext uri="{FF2B5EF4-FFF2-40B4-BE49-F238E27FC236}">
              <a16:creationId xmlns="" xmlns:a16="http://schemas.microsoft.com/office/drawing/2014/main" id="{00000000-0008-0000-0000-0000BD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725" name="Text Box 394744">
          <a:extLst>
            <a:ext uri="{FF2B5EF4-FFF2-40B4-BE49-F238E27FC236}">
              <a16:creationId xmlns="" xmlns:a16="http://schemas.microsoft.com/office/drawing/2014/main" id="{00000000-0008-0000-0000-0000BE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726" name="Text Box 394360">
          <a:extLst>
            <a:ext uri="{FF2B5EF4-FFF2-40B4-BE49-F238E27FC236}">
              <a16:creationId xmlns="" xmlns:a16="http://schemas.microsoft.com/office/drawing/2014/main" id="{00000000-0008-0000-0000-0000BF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57150" cy="81461"/>
    <xdr:sp macro="" textlink="">
      <xdr:nvSpPr>
        <xdr:cNvPr id="19727" name="Text Box 394744">
          <a:extLst>
            <a:ext uri="{FF2B5EF4-FFF2-40B4-BE49-F238E27FC236}">
              <a16:creationId xmlns="" xmlns:a16="http://schemas.microsoft.com/office/drawing/2014/main" id="{00000000-0008-0000-0000-0000C0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728" name="Text Box 394360">
          <a:extLst>
            <a:ext uri="{FF2B5EF4-FFF2-40B4-BE49-F238E27FC236}">
              <a16:creationId xmlns="" xmlns:a16="http://schemas.microsoft.com/office/drawing/2014/main" id="{00000000-0008-0000-0000-0000C1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729" name="Text Box 394744">
          <a:extLst>
            <a:ext uri="{FF2B5EF4-FFF2-40B4-BE49-F238E27FC236}">
              <a16:creationId xmlns="" xmlns:a16="http://schemas.microsoft.com/office/drawing/2014/main" id="{00000000-0008-0000-0000-0000C2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730" name="Text Box 394360">
          <a:extLst>
            <a:ext uri="{FF2B5EF4-FFF2-40B4-BE49-F238E27FC236}">
              <a16:creationId xmlns="" xmlns:a16="http://schemas.microsoft.com/office/drawing/2014/main" id="{00000000-0008-0000-0000-0000C3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731" name="Text Box 394744">
          <a:extLst>
            <a:ext uri="{FF2B5EF4-FFF2-40B4-BE49-F238E27FC236}">
              <a16:creationId xmlns="" xmlns:a16="http://schemas.microsoft.com/office/drawing/2014/main" id="{00000000-0008-0000-0000-0000C4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732" name="Text Box 394360">
          <a:extLst>
            <a:ext uri="{FF2B5EF4-FFF2-40B4-BE49-F238E27FC236}">
              <a16:creationId xmlns="" xmlns:a16="http://schemas.microsoft.com/office/drawing/2014/main" id="{00000000-0008-0000-0000-0000C5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733" name="Text Box 394744">
          <a:extLst>
            <a:ext uri="{FF2B5EF4-FFF2-40B4-BE49-F238E27FC236}">
              <a16:creationId xmlns="" xmlns:a16="http://schemas.microsoft.com/office/drawing/2014/main" id="{00000000-0008-0000-0000-0000C6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34" name="Text Box 394360">
          <a:extLst>
            <a:ext uri="{FF2B5EF4-FFF2-40B4-BE49-F238E27FC236}">
              <a16:creationId xmlns="" xmlns:a16="http://schemas.microsoft.com/office/drawing/2014/main" id="{00000000-0008-0000-0000-0000C7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35" name="Text Box 394744">
          <a:extLst>
            <a:ext uri="{FF2B5EF4-FFF2-40B4-BE49-F238E27FC236}">
              <a16:creationId xmlns="" xmlns:a16="http://schemas.microsoft.com/office/drawing/2014/main" id="{00000000-0008-0000-0000-0000C8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36" name="Text Box 394360">
          <a:extLst>
            <a:ext uri="{FF2B5EF4-FFF2-40B4-BE49-F238E27FC236}">
              <a16:creationId xmlns="" xmlns:a16="http://schemas.microsoft.com/office/drawing/2014/main" id="{00000000-0008-0000-0000-0000C9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37" name="Text Box 394744">
          <a:extLst>
            <a:ext uri="{FF2B5EF4-FFF2-40B4-BE49-F238E27FC236}">
              <a16:creationId xmlns="" xmlns:a16="http://schemas.microsoft.com/office/drawing/2014/main" id="{00000000-0008-0000-0000-0000CA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38" name="Text Box 394360">
          <a:extLst>
            <a:ext uri="{FF2B5EF4-FFF2-40B4-BE49-F238E27FC236}">
              <a16:creationId xmlns="" xmlns:a16="http://schemas.microsoft.com/office/drawing/2014/main" id="{00000000-0008-0000-0000-0000CB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39" name="Text Box 394744">
          <a:extLst>
            <a:ext uri="{FF2B5EF4-FFF2-40B4-BE49-F238E27FC236}">
              <a16:creationId xmlns="" xmlns:a16="http://schemas.microsoft.com/office/drawing/2014/main" id="{00000000-0008-0000-0000-0000CC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740" name="Text Box 394360">
          <a:extLst>
            <a:ext uri="{FF2B5EF4-FFF2-40B4-BE49-F238E27FC236}">
              <a16:creationId xmlns="" xmlns:a16="http://schemas.microsoft.com/office/drawing/2014/main" id="{00000000-0008-0000-0000-0000CD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741" name="Text Box 394744">
          <a:extLst>
            <a:ext uri="{FF2B5EF4-FFF2-40B4-BE49-F238E27FC236}">
              <a16:creationId xmlns="" xmlns:a16="http://schemas.microsoft.com/office/drawing/2014/main" id="{00000000-0008-0000-0000-0000CE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742" name="Text Box 394360">
          <a:extLst>
            <a:ext uri="{FF2B5EF4-FFF2-40B4-BE49-F238E27FC236}">
              <a16:creationId xmlns="" xmlns:a16="http://schemas.microsoft.com/office/drawing/2014/main" id="{00000000-0008-0000-0000-0000CF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743" name="Text Box 394744">
          <a:extLst>
            <a:ext uri="{FF2B5EF4-FFF2-40B4-BE49-F238E27FC236}">
              <a16:creationId xmlns="" xmlns:a16="http://schemas.microsoft.com/office/drawing/2014/main" id="{00000000-0008-0000-0000-0000D0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744" name="Text Box 394360">
          <a:extLst>
            <a:ext uri="{FF2B5EF4-FFF2-40B4-BE49-F238E27FC236}">
              <a16:creationId xmlns="" xmlns:a16="http://schemas.microsoft.com/office/drawing/2014/main" id="{00000000-0008-0000-0000-0000D1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2326"/>
    <xdr:sp macro="" textlink="">
      <xdr:nvSpPr>
        <xdr:cNvPr id="19745" name="Text Box 394744">
          <a:extLst>
            <a:ext uri="{FF2B5EF4-FFF2-40B4-BE49-F238E27FC236}">
              <a16:creationId xmlns="" xmlns:a16="http://schemas.microsoft.com/office/drawing/2014/main" id="{00000000-0008-0000-0000-0000D20A0000}"/>
            </a:ext>
          </a:extLst>
        </xdr:cNvPr>
        <xdr:cNvSpPr txBox="1">
          <a:spLocks noChangeArrowheads="1"/>
        </xdr:cNvSpPr>
      </xdr:nvSpPr>
      <xdr:spPr bwMode="auto">
        <a:xfrm>
          <a:off x="2590800" y="695325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46" name="Text Box 394360">
          <a:extLst>
            <a:ext uri="{FF2B5EF4-FFF2-40B4-BE49-F238E27FC236}">
              <a16:creationId xmlns="" xmlns:a16="http://schemas.microsoft.com/office/drawing/2014/main" id="{00000000-0008-0000-0000-0000D3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47" name="Text Box 394744">
          <a:extLst>
            <a:ext uri="{FF2B5EF4-FFF2-40B4-BE49-F238E27FC236}">
              <a16:creationId xmlns="" xmlns:a16="http://schemas.microsoft.com/office/drawing/2014/main" id="{00000000-0008-0000-0000-0000D4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48" name="Text Box 394360">
          <a:extLst>
            <a:ext uri="{FF2B5EF4-FFF2-40B4-BE49-F238E27FC236}">
              <a16:creationId xmlns="" xmlns:a16="http://schemas.microsoft.com/office/drawing/2014/main" id="{00000000-0008-0000-0000-0000D5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49" name="Text Box 394744">
          <a:extLst>
            <a:ext uri="{FF2B5EF4-FFF2-40B4-BE49-F238E27FC236}">
              <a16:creationId xmlns="" xmlns:a16="http://schemas.microsoft.com/office/drawing/2014/main" id="{00000000-0008-0000-0000-0000D6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50" name="Text Box 394360">
          <a:extLst>
            <a:ext uri="{FF2B5EF4-FFF2-40B4-BE49-F238E27FC236}">
              <a16:creationId xmlns="" xmlns:a16="http://schemas.microsoft.com/office/drawing/2014/main" id="{00000000-0008-0000-0000-0000D7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109</xdr:row>
      <xdr:rowOff>1990725</xdr:rowOff>
    </xdr:from>
    <xdr:ext cx="57150" cy="81461"/>
    <xdr:sp macro="" textlink="">
      <xdr:nvSpPr>
        <xdr:cNvPr id="19751" name="Text Box 394744">
          <a:extLst>
            <a:ext uri="{FF2B5EF4-FFF2-40B4-BE49-F238E27FC236}">
              <a16:creationId xmlns="" xmlns:a16="http://schemas.microsoft.com/office/drawing/2014/main" id="{00000000-0008-0000-0000-0000D80A0000}"/>
            </a:ext>
          </a:extLst>
        </xdr:cNvPr>
        <xdr:cNvSpPr txBox="1">
          <a:spLocks noChangeArrowheads="1"/>
        </xdr:cNvSpPr>
      </xdr:nvSpPr>
      <xdr:spPr bwMode="auto">
        <a:xfrm>
          <a:off x="2590800" y="695325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0"/>
    <xdr:sp macro="" textlink="">
      <xdr:nvSpPr>
        <xdr:cNvPr id="19752" name="Text Box 394360">
          <a:extLst>
            <a:ext uri="{FF2B5EF4-FFF2-40B4-BE49-F238E27FC236}">
              <a16:creationId xmlns="" xmlns:a16="http://schemas.microsoft.com/office/drawing/2014/main" id="{00000000-0008-0000-0000-0000D90A0000}"/>
            </a:ext>
          </a:extLst>
        </xdr:cNvPr>
        <xdr:cNvSpPr txBox="1">
          <a:spLocks noChangeArrowheads="1"/>
        </xdr:cNvSpPr>
      </xdr:nvSpPr>
      <xdr:spPr bwMode="auto">
        <a:xfrm>
          <a:off x="2590800" y="86772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0"/>
    <xdr:sp macro="" textlink="">
      <xdr:nvSpPr>
        <xdr:cNvPr id="19753" name="Text Box 394744">
          <a:extLst>
            <a:ext uri="{FF2B5EF4-FFF2-40B4-BE49-F238E27FC236}">
              <a16:creationId xmlns="" xmlns:a16="http://schemas.microsoft.com/office/drawing/2014/main" id="{00000000-0008-0000-0000-0000DA0A0000}"/>
            </a:ext>
          </a:extLst>
        </xdr:cNvPr>
        <xdr:cNvSpPr txBox="1">
          <a:spLocks noChangeArrowheads="1"/>
        </xdr:cNvSpPr>
      </xdr:nvSpPr>
      <xdr:spPr bwMode="auto">
        <a:xfrm>
          <a:off x="2590800" y="86772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0"/>
    <xdr:sp macro="" textlink="">
      <xdr:nvSpPr>
        <xdr:cNvPr id="19754" name="Text Box 394360">
          <a:extLst>
            <a:ext uri="{FF2B5EF4-FFF2-40B4-BE49-F238E27FC236}">
              <a16:creationId xmlns="" xmlns:a16="http://schemas.microsoft.com/office/drawing/2014/main" id="{00000000-0008-0000-0000-0000DB0A0000}"/>
            </a:ext>
          </a:extLst>
        </xdr:cNvPr>
        <xdr:cNvSpPr txBox="1">
          <a:spLocks noChangeArrowheads="1"/>
        </xdr:cNvSpPr>
      </xdr:nvSpPr>
      <xdr:spPr bwMode="auto">
        <a:xfrm>
          <a:off x="2590800" y="86772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0"/>
    <xdr:sp macro="" textlink="">
      <xdr:nvSpPr>
        <xdr:cNvPr id="19755" name="Text Box 394744">
          <a:extLst>
            <a:ext uri="{FF2B5EF4-FFF2-40B4-BE49-F238E27FC236}">
              <a16:creationId xmlns="" xmlns:a16="http://schemas.microsoft.com/office/drawing/2014/main" id="{00000000-0008-0000-0000-0000DC0A0000}"/>
            </a:ext>
          </a:extLst>
        </xdr:cNvPr>
        <xdr:cNvSpPr txBox="1">
          <a:spLocks noChangeArrowheads="1"/>
        </xdr:cNvSpPr>
      </xdr:nvSpPr>
      <xdr:spPr bwMode="auto">
        <a:xfrm>
          <a:off x="2590800" y="86772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0"/>
    <xdr:sp macro="" textlink="">
      <xdr:nvSpPr>
        <xdr:cNvPr id="19756" name="Text Box 394360">
          <a:extLst>
            <a:ext uri="{FF2B5EF4-FFF2-40B4-BE49-F238E27FC236}">
              <a16:creationId xmlns="" xmlns:a16="http://schemas.microsoft.com/office/drawing/2014/main" id="{00000000-0008-0000-0000-0000DD0A0000}"/>
            </a:ext>
          </a:extLst>
        </xdr:cNvPr>
        <xdr:cNvSpPr txBox="1">
          <a:spLocks noChangeArrowheads="1"/>
        </xdr:cNvSpPr>
      </xdr:nvSpPr>
      <xdr:spPr bwMode="auto">
        <a:xfrm>
          <a:off x="2590800" y="86772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0"/>
    <xdr:sp macro="" textlink="">
      <xdr:nvSpPr>
        <xdr:cNvPr id="19757" name="Text Box 394744">
          <a:extLst>
            <a:ext uri="{FF2B5EF4-FFF2-40B4-BE49-F238E27FC236}">
              <a16:creationId xmlns="" xmlns:a16="http://schemas.microsoft.com/office/drawing/2014/main" id="{00000000-0008-0000-0000-0000DE0A0000}"/>
            </a:ext>
          </a:extLst>
        </xdr:cNvPr>
        <xdr:cNvSpPr txBox="1">
          <a:spLocks noChangeArrowheads="1"/>
        </xdr:cNvSpPr>
      </xdr:nvSpPr>
      <xdr:spPr bwMode="auto">
        <a:xfrm>
          <a:off x="2590800" y="86772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58" name="Text Box 394360">
          <a:extLst>
            <a:ext uri="{FF2B5EF4-FFF2-40B4-BE49-F238E27FC236}">
              <a16:creationId xmlns="" xmlns:a16="http://schemas.microsoft.com/office/drawing/2014/main" id="{00000000-0008-0000-0000-0000DF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59" name="Text Box 394744">
          <a:extLst>
            <a:ext uri="{FF2B5EF4-FFF2-40B4-BE49-F238E27FC236}">
              <a16:creationId xmlns="" xmlns:a16="http://schemas.microsoft.com/office/drawing/2014/main" id="{00000000-0008-0000-0000-0000E0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60" name="Text Box 394360">
          <a:extLst>
            <a:ext uri="{FF2B5EF4-FFF2-40B4-BE49-F238E27FC236}">
              <a16:creationId xmlns="" xmlns:a16="http://schemas.microsoft.com/office/drawing/2014/main" id="{00000000-0008-0000-0000-0000E1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61" name="Text Box 394744">
          <a:extLst>
            <a:ext uri="{FF2B5EF4-FFF2-40B4-BE49-F238E27FC236}">
              <a16:creationId xmlns="" xmlns:a16="http://schemas.microsoft.com/office/drawing/2014/main" id="{00000000-0008-0000-0000-0000E2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62" name="Text Box 394360">
          <a:extLst>
            <a:ext uri="{FF2B5EF4-FFF2-40B4-BE49-F238E27FC236}">
              <a16:creationId xmlns="" xmlns:a16="http://schemas.microsoft.com/office/drawing/2014/main" id="{00000000-0008-0000-0000-0000E3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63" name="Text Box 394744">
          <a:extLst>
            <a:ext uri="{FF2B5EF4-FFF2-40B4-BE49-F238E27FC236}">
              <a16:creationId xmlns="" xmlns:a16="http://schemas.microsoft.com/office/drawing/2014/main" id="{00000000-0008-0000-0000-0000E4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64" name="Text Box 394360">
          <a:extLst>
            <a:ext uri="{FF2B5EF4-FFF2-40B4-BE49-F238E27FC236}">
              <a16:creationId xmlns="" xmlns:a16="http://schemas.microsoft.com/office/drawing/2014/main" id="{00000000-0008-0000-0000-0000E50A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65" name="Text Box 394744">
          <a:extLst>
            <a:ext uri="{FF2B5EF4-FFF2-40B4-BE49-F238E27FC236}">
              <a16:creationId xmlns="" xmlns:a16="http://schemas.microsoft.com/office/drawing/2014/main" id="{00000000-0008-0000-0000-0000E60A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66" name="Text Box 394360">
          <a:extLst>
            <a:ext uri="{FF2B5EF4-FFF2-40B4-BE49-F238E27FC236}">
              <a16:creationId xmlns="" xmlns:a16="http://schemas.microsoft.com/office/drawing/2014/main" id="{00000000-0008-0000-0000-0000E70A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67" name="Text Box 394744">
          <a:extLst>
            <a:ext uri="{FF2B5EF4-FFF2-40B4-BE49-F238E27FC236}">
              <a16:creationId xmlns="" xmlns:a16="http://schemas.microsoft.com/office/drawing/2014/main" id="{00000000-0008-0000-0000-0000E80A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68" name="Text Box 394360">
          <a:extLst>
            <a:ext uri="{FF2B5EF4-FFF2-40B4-BE49-F238E27FC236}">
              <a16:creationId xmlns="" xmlns:a16="http://schemas.microsoft.com/office/drawing/2014/main" id="{00000000-0008-0000-0000-0000E90A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69" name="Text Box 394744">
          <a:extLst>
            <a:ext uri="{FF2B5EF4-FFF2-40B4-BE49-F238E27FC236}">
              <a16:creationId xmlns="" xmlns:a16="http://schemas.microsoft.com/office/drawing/2014/main" id="{00000000-0008-0000-0000-0000EA0A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70" name="Text Box 394360">
          <a:extLst>
            <a:ext uri="{FF2B5EF4-FFF2-40B4-BE49-F238E27FC236}">
              <a16:creationId xmlns="" xmlns:a16="http://schemas.microsoft.com/office/drawing/2014/main" id="{00000000-0008-0000-0000-0000EB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71" name="Text Box 394744">
          <a:extLst>
            <a:ext uri="{FF2B5EF4-FFF2-40B4-BE49-F238E27FC236}">
              <a16:creationId xmlns="" xmlns:a16="http://schemas.microsoft.com/office/drawing/2014/main" id="{00000000-0008-0000-0000-0000EC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72" name="Text Box 394360">
          <a:extLst>
            <a:ext uri="{FF2B5EF4-FFF2-40B4-BE49-F238E27FC236}">
              <a16:creationId xmlns="" xmlns:a16="http://schemas.microsoft.com/office/drawing/2014/main" id="{00000000-0008-0000-0000-0000ED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73" name="Text Box 394744">
          <a:extLst>
            <a:ext uri="{FF2B5EF4-FFF2-40B4-BE49-F238E27FC236}">
              <a16:creationId xmlns="" xmlns:a16="http://schemas.microsoft.com/office/drawing/2014/main" id="{00000000-0008-0000-0000-0000EE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74" name="Text Box 394360">
          <a:extLst>
            <a:ext uri="{FF2B5EF4-FFF2-40B4-BE49-F238E27FC236}">
              <a16:creationId xmlns="" xmlns:a16="http://schemas.microsoft.com/office/drawing/2014/main" id="{00000000-0008-0000-0000-0000EF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75" name="Text Box 394744">
          <a:extLst>
            <a:ext uri="{FF2B5EF4-FFF2-40B4-BE49-F238E27FC236}">
              <a16:creationId xmlns="" xmlns:a16="http://schemas.microsoft.com/office/drawing/2014/main" id="{00000000-0008-0000-0000-0000F0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76" name="Text Box 394360">
          <a:extLst>
            <a:ext uri="{FF2B5EF4-FFF2-40B4-BE49-F238E27FC236}">
              <a16:creationId xmlns="" xmlns:a16="http://schemas.microsoft.com/office/drawing/2014/main" id="{00000000-0008-0000-0000-0000F10A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77" name="Text Box 394744">
          <a:extLst>
            <a:ext uri="{FF2B5EF4-FFF2-40B4-BE49-F238E27FC236}">
              <a16:creationId xmlns="" xmlns:a16="http://schemas.microsoft.com/office/drawing/2014/main" id="{00000000-0008-0000-0000-0000F20A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78" name="Text Box 394360">
          <a:extLst>
            <a:ext uri="{FF2B5EF4-FFF2-40B4-BE49-F238E27FC236}">
              <a16:creationId xmlns="" xmlns:a16="http://schemas.microsoft.com/office/drawing/2014/main" id="{00000000-0008-0000-0000-0000F30A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79" name="Text Box 394744">
          <a:extLst>
            <a:ext uri="{FF2B5EF4-FFF2-40B4-BE49-F238E27FC236}">
              <a16:creationId xmlns="" xmlns:a16="http://schemas.microsoft.com/office/drawing/2014/main" id="{00000000-0008-0000-0000-0000F40A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80" name="Text Box 394360">
          <a:extLst>
            <a:ext uri="{FF2B5EF4-FFF2-40B4-BE49-F238E27FC236}">
              <a16:creationId xmlns="" xmlns:a16="http://schemas.microsoft.com/office/drawing/2014/main" id="{00000000-0008-0000-0000-0000F50A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81" name="Text Box 394744">
          <a:extLst>
            <a:ext uri="{FF2B5EF4-FFF2-40B4-BE49-F238E27FC236}">
              <a16:creationId xmlns="" xmlns:a16="http://schemas.microsoft.com/office/drawing/2014/main" id="{00000000-0008-0000-0000-0000F60A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82" name="Text Box 394360">
          <a:extLst>
            <a:ext uri="{FF2B5EF4-FFF2-40B4-BE49-F238E27FC236}">
              <a16:creationId xmlns="" xmlns:a16="http://schemas.microsoft.com/office/drawing/2014/main" id="{00000000-0008-0000-0000-0000F7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83" name="Text Box 394744">
          <a:extLst>
            <a:ext uri="{FF2B5EF4-FFF2-40B4-BE49-F238E27FC236}">
              <a16:creationId xmlns="" xmlns:a16="http://schemas.microsoft.com/office/drawing/2014/main" id="{00000000-0008-0000-0000-0000F8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84" name="Text Box 394360">
          <a:extLst>
            <a:ext uri="{FF2B5EF4-FFF2-40B4-BE49-F238E27FC236}">
              <a16:creationId xmlns="" xmlns:a16="http://schemas.microsoft.com/office/drawing/2014/main" id="{00000000-0008-0000-0000-0000F9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85" name="Text Box 394744">
          <a:extLst>
            <a:ext uri="{FF2B5EF4-FFF2-40B4-BE49-F238E27FC236}">
              <a16:creationId xmlns="" xmlns:a16="http://schemas.microsoft.com/office/drawing/2014/main" id="{00000000-0008-0000-0000-0000FA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86" name="Text Box 394360">
          <a:extLst>
            <a:ext uri="{FF2B5EF4-FFF2-40B4-BE49-F238E27FC236}">
              <a16:creationId xmlns="" xmlns:a16="http://schemas.microsoft.com/office/drawing/2014/main" id="{00000000-0008-0000-0000-0000FB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87" name="Text Box 394744">
          <a:extLst>
            <a:ext uri="{FF2B5EF4-FFF2-40B4-BE49-F238E27FC236}">
              <a16:creationId xmlns="" xmlns:a16="http://schemas.microsoft.com/office/drawing/2014/main" id="{00000000-0008-0000-0000-0000FC0A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88" name="Text Box 394360">
          <a:extLst>
            <a:ext uri="{FF2B5EF4-FFF2-40B4-BE49-F238E27FC236}">
              <a16:creationId xmlns="" xmlns:a16="http://schemas.microsoft.com/office/drawing/2014/main" id="{00000000-0008-0000-0000-0000FD0A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89" name="Text Box 394744">
          <a:extLst>
            <a:ext uri="{FF2B5EF4-FFF2-40B4-BE49-F238E27FC236}">
              <a16:creationId xmlns="" xmlns:a16="http://schemas.microsoft.com/office/drawing/2014/main" id="{00000000-0008-0000-0000-0000FE0A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90" name="Text Box 394360">
          <a:extLst>
            <a:ext uri="{FF2B5EF4-FFF2-40B4-BE49-F238E27FC236}">
              <a16:creationId xmlns="" xmlns:a16="http://schemas.microsoft.com/office/drawing/2014/main" id="{00000000-0008-0000-0000-0000FF0A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91" name="Text Box 394744">
          <a:extLst>
            <a:ext uri="{FF2B5EF4-FFF2-40B4-BE49-F238E27FC236}">
              <a16:creationId xmlns="" xmlns:a16="http://schemas.microsoft.com/office/drawing/2014/main" id="{00000000-0008-0000-0000-000000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92" name="Text Box 394360">
          <a:extLst>
            <a:ext uri="{FF2B5EF4-FFF2-40B4-BE49-F238E27FC236}">
              <a16:creationId xmlns="" xmlns:a16="http://schemas.microsoft.com/office/drawing/2014/main" id="{00000000-0008-0000-0000-000001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793" name="Text Box 394744">
          <a:extLst>
            <a:ext uri="{FF2B5EF4-FFF2-40B4-BE49-F238E27FC236}">
              <a16:creationId xmlns="" xmlns:a16="http://schemas.microsoft.com/office/drawing/2014/main" id="{00000000-0008-0000-0000-000002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94" name="Text Box 394360">
          <a:extLst>
            <a:ext uri="{FF2B5EF4-FFF2-40B4-BE49-F238E27FC236}">
              <a16:creationId xmlns="" xmlns:a16="http://schemas.microsoft.com/office/drawing/2014/main" id="{00000000-0008-0000-0000-000003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95" name="Text Box 394744">
          <a:extLst>
            <a:ext uri="{FF2B5EF4-FFF2-40B4-BE49-F238E27FC236}">
              <a16:creationId xmlns="" xmlns:a16="http://schemas.microsoft.com/office/drawing/2014/main" id="{00000000-0008-0000-0000-000004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96" name="Text Box 394360">
          <a:extLst>
            <a:ext uri="{FF2B5EF4-FFF2-40B4-BE49-F238E27FC236}">
              <a16:creationId xmlns="" xmlns:a16="http://schemas.microsoft.com/office/drawing/2014/main" id="{00000000-0008-0000-0000-000005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97" name="Text Box 394744">
          <a:extLst>
            <a:ext uri="{FF2B5EF4-FFF2-40B4-BE49-F238E27FC236}">
              <a16:creationId xmlns="" xmlns:a16="http://schemas.microsoft.com/office/drawing/2014/main" id="{00000000-0008-0000-0000-000006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98" name="Text Box 394360">
          <a:extLst>
            <a:ext uri="{FF2B5EF4-FFF2-40B4-BE49-F238E27FC236}">
              <a16:creationId xmlns="" xmlns:a16="http://schemas.microsoft.com/office/drawing/2014/main" id="{00000000-0008-0000-0000-000007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799" name="Text Box 394744">
          <a:extLst>
            <a:ext uri="{FF2B5EF4-FFF2-40B4-BE49-F238E27FC236}">
              <a16:creationId xmlns="" xmlns:a16="http://schemas.microsoft.com/office/drawing/2014/main" id="{00000000-0008-0000-0000-000008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00" name="Text Box 394360">
          <a:extLst>
            <a:ext uri="{FF2B5EF4-FFF2-40B4-BE49-F238E27FC236}">
              <a16:creationId xmlns="" xmlns:a16="http://schemas.microsoft.com/office/drawing/2014/main" id="{00000000-0008-0000-0000-000009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01" name="Text Box 394744">
          <a:extLst>
            <a:ext uri="{FF2B5EF4-FFF2-40B4-BE49-F238E27FC236}">
              <a16:creationId xmlns="" xmlns:a16="http://schemas.microsoft.com/office/drawing/2014/main" id="{00000000-0008-0000-0000-00000A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02" name="Text Box 394360">
          <a:extLst>
            <a:ext uri="{FF2B5EF4-FFF2-40B4-BE49-F238E27FC236}">
              <a16:creationId xmlns="" xmlns:a16="http://schemas.microsoft.com/office/drawing/2014/main" id="{00000000-0008-0000-0000-00000B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03" name="Text Box 394744">
          <a:extLst>
            <a:ext uri="{FF2B5EF4-FFF2-40B4-BE49-F238E27FC236}">
              <a16:creationId xmlns="" xmlns:a16="http://schemas.microsoft.com/office/drawing/2014/main" id="{00000000-0008-0000-0000-00000C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04" name="Text Box 394360">
          <a:extLst>
            <a:ext uri="{FF2B5EF4-FFF2-40B4-BE49-F238E27FC236}">
              <a16:creationId xmlns="" xmlns:a16="http://schemas.microsoft.com/office/drawing/2014/main" id="{00000000-0008-0000-0000-00000D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05" name="Text Box 394744">
          <a:extLst>
            <a:ext uri="{FF2B5EF4-FFF2-40B4-BE49-F238E27FC236}">
              <a16:creationId xmlns="" xmlns:a16="http://schemas.microsoft.com/office/drawing/2014/main" id="{00000000-0008-0000-0000-00000E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06" name="Text Box 394360">
          <a:extLst>
            <a:ext uri="{FF2B5EF4-FFF2-40B4-BE49-F238E27FC236}">
              <a16:creationId xmlns="" xmlns:a16="http://schemas.microsoft.com/office/drawing/2014/main" id="{00000000-0008-0000-0000-00000F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07" name="Text Box 394744">
          <a:extLst>
            <a:ext uri="{FF2B5EF4-FFF2-40B4-BE49-F238E27FC236}">
              <a16:creationId xmlns="" xmlns:a16="http://schemas.microsoft.com/office/drawing/2014/main" id="{00000000-0008-0000-0000-000010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08" name="Text Box 394360">
          <a:extLst>
            <a:ext uri="{FF2B5EF4-FFF2-40B4-BE49-F238E27FC236}">
              <a16:creationId xmlns="" xmlns:a16="http://schemas.microsoft.com/office/drawing/2014/main" id="{00000000-0008-0000-0000-000011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09" name="Text Box 394744">
          <a:extLst>
            <a:ext uri="{FF2B5EF4-FFF2-40B4-BE49-F238E27FC236}">
              <a16:creationId xmlns="" xmlns:a16="http://schemas.microsoft.com/office/drawing/2014/main" id="{00000000-0008-0000-0000-000012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10" name="Text Box 394360">
          <a:extLst>
            <a:ext uri="{FF2B5EF4-FFF2-40B4-BE49-F238E27FC236}">
              <a16:creationId xmlns="" xmlns:a16="http://schemas.microsoft.com/office/drawing/2014/main" id="{00000000-0008-0000-0000-000013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11" name="Text Box 394744">
          <a:extLst>
            <a:ext uri="{FF2B5EF4-FFF2-40B4-BE49-F238E27FC236}">
              <a16:creationId xmlns="" xmlns:a16="http://schemas.microsoft.com/office/drawing/2014/main" id="{00000000-0008-0000-0000-000014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12" name="Text Box 394360">
          <a:extLst>
            <a:ext uri="{FF2B5EF4-FFF2-40B4-BE49-F238E27FC236}">
              <a16:creationId xmlns="" xmlns:a16="http://schemas.microsoft.com/office/drawing/2014/main" id="{00000000-0008-0000-0000-000015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13" name="Text Box 394744">
          <a:extLst>
            <a:ext uri="{FF2B5EF4-FFF2-40B4-BE49-F238E27FC236}">
              <a16:creationId xmlns="" xmlns:a16="http://schemas.microsoft.com/office/drawing/2014/main" id="{00000000-0008-0000-0000-000016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14" name="Text Box 394360">
          <a:extLst>
            <a:ext uri="{FF2B5EF4-FFF2-40B4-BE49-F238E27FC236}">
              <a16:creationId xmlns="" xmlns:a16="http://schemas.microsoft.com/office/drawing/2014/main" id="{00000000-0008-0000-0000-000017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15" name="Text Box 394744">
          <a:extLst>
            <a:ext uri="{FF2B5EF4-FFF2-40B4-BE49-F238E27FC236}">
              <a16:creationId xmlns="" xmlns:a16="http://schemas.microsoft.com/office/drawing/2014/main" id="{00000000-0008-0000-0000-000018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16" name="Text Box 394360">
          <a:extLst>
            <a:ext uri="{FF2B5EF4-FFF2-40B4-BE49-F238E27FC236}">
              <a16:creationId xmlns="" xmlns:a16="http://schemas.microsoft.com/office/drawing/2014/main" id="{00000000-0008-0000-0000-000019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17" name="Text Box 394744">
          <a:extLst>
            <a:ext uri="{FF2B5EF4-FFF2-40B4-BE49-F238E27FC236}">
              <a16:creationId xmlns="" xmlns:a16="http://schemas.microsoft.com/office/drawing/2014/main" id="{00000000-0008-0000-0000-00001A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18" name="Text Box 394360">
          <a:extLst>
            <a:ext uri="{FF2B5EF4-FFF2-40B4-BE49-F238E27FC236}">
              <a16:creationId xmlns="" xmlns:a16="http://schemas.microsoft.com/office/drawing/2014/main" id="{00000000-0008-0000-0000-00001B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19" name="Text Box 394744">
          <a:extLst>
            <a:ext uri="{FF2B5EF4-FFF2-40B4-BE49-F238E27FC236}">
              <a16:creationId xmlns="" xmlns:a16="http://schemas.microsoft.com/office/drawing/2014/main" id="{00000000-0008-0000-0000-00001C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20" name="Text Box 394360">
          <a:extLst>
            <a:ext uri="{FF2B5EF4-FFF2-40B4-BE49-F238E27FC236}">
              <a16:creationId xmlns="" xmlns:a16="http://schemas.microsoft.com/office/drawing/2014/main" id="{00000000-0008-0000-0000-00001D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21" name="Text Box 394744">
          <a:extLst>
            <a:ext uri="{FF2B5EF4-FFF2-40B4-BE49-F238E27FC236}">
              <a16:creationId xmlns="" xmlns:a16="http://schemas.microsoft.com/office/drawing/2014/main" id="{00000000-0008-0000-0000-00001E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22" name="Text Box 394360">
          <a:extLst>
            <a:ext uri="{FF2B5EF4-FFF2-40B4-BE49-F238E27FC236}">
              <a16:creationId xmlns="" xmlns:a16="http://schemas.microsoft.com/office/drawing/2014/main" id="{00000000-0008-0000-0000-00001F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23" name="Text Box 394744">
          <a:extLst>
            <a:ext uri="{FF2B5EF4-FFF2-40B4-BE49-F238E27FC236}">
              <a16:creationId xmlns="" xmlns:a16="http://schemas.microsoft.com/office/drawing/2014/main" id="{00000000-0008-0000-0000-000020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24" name="Text Box 394360">
          <a:extLst>
            <a:ext uri="{FF2B5EF4-FFF2-40B4-BE49-F238E27FC236}">
              <a16:creationId xmlns="" xmlns:a16="http://schemas.microsoft.com/office/drawing/2014/main" id="{00000000-0008-0000-0000-000021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25" name="Text Box 394744">
          <a:extLst>
            <a:ext uri="{FF2B5EF4-FFF2-40B4-BE49-F238E27FC236}">
              <a16:creationId xmlns="" xmlns:a16="http://schemas.microsoft.com/office/drawing/2014/main" id="{00000000-0008-0000-0000-000022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26" name="Text Box 394360">
          <a:extLst>
            <a:ext uri="{FF2B5EF4-FFF2-40B4-BE49-F238E27FC236}">
              <a16:creationId xmlns="" xmlns:a16="http://schemas.microsoft.com/office/drawing/2014/main" id="{00000000-0008-0000-0000-000023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27" name="Text Box 394744">
          <a:extLst>
            <a:ext uri="{FF2B5EF4-FFF2-40B4-BE49-F238E27FC236}">
              <a16:creationId xmlns="" xmlns:a16="http://schemas.microsoft.com/office/drawing/2014/main" id="{00000000-0008-0000-0000-000024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28" name="Text Box 394360">
          <a:extLst>
            <a:ext uri="{FF2B5EF4-FFF2-40B4-BE49-F238E27FC236}">
              <a16:creationId xmlns="" xmlns:a16="http://schemas.microsoft.com/office/drawing/2014/main" id="{00000000-0008-0000-0000-000025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29" name="Text Box 394744">
          <a:extLst>
            <a:ext uri="{FF2B5EF4-FFF2-40B4-BE49-F238E27FC236}">
              <a16:creationId xmlns="" xmlns:a16="http://schemas.microsoft.com/office/drawing/2014/main" id="{00000000-0008-0000-0000-000026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30" name="Text Box 394360">
          <a:extLst>
            <a:ext uri="{FF2B5EF4-FFF2-40B4-BE49-F238E27FC236}">
              <a16:creationId xmlns="" xmlns:a16="http://schemas.microsoft.com/office/drawing/2014/main" id="{00000000-0008-0000-0000-000075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31" name="Text Box 394744">
          <a:extLst>
            <a:ext uri="{FF2B5EF4-FFF2-40B4-BE49-F238E27FC236}">
              <a16:creationId xmlns="" xmlns:a16="http://schemas.microsoft.com/office/drawing/2014/main" id="{00000000-0008-0000-0000-000076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32" name="Text Box 394360">
          <a:extLst>
            <a:ext uri="{FF2B5EF4-FFF2-40B4-BE49-F238E27FC236}">
              <a16:creationId xmlns="" xmlns:a16="http://schemas.microsoft.com/office/drawing/2014/main" id="{00000000-0008-0000-0000-000077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33" name="Text Box 394744">
          <a:extLst>
            <a:ext uri="{FF2B5EF4-FFF2-40B4-BE49-F238E27FC236}">
              <a16:creationId xmlns="" xmlns:a16="http://schemas.microsoft.com/office/drawing/2014/main" id="{00000000-0008-0000-0000-000078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34" name="Text Box 394360">
          <a:extLst>
            <a:ext uri="{FF2B5EF4-FFF2-40B4-BE49-F238E27FC236}">
              <a16:creationId xmlns="" xmlns:a16="http://schemas.microsoft.com/office/drawing/2014/main" id="{00000000-0008-0000-0000-000079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35" name="Text Box 394744">
          <a:extLst>
            <a:ext uri="{FF2B5EF4-FFF2-40B4-BE49-F238E27FC236}">
              <a16:creationId xmlns="" xmlns:a16="http://schemas.microsoft.com/office/drawing/2014/main" id="{00000000-0008-0000-0000-00007A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36" name="Text Box 394360">
          <a:extLst>
            <a:ext uri="{FF2B5EF4-FFF2-40B4-BE49-F238E27FC236}">
              <a16:creationId xmlns="" xmlns:a16="http://schemas.microsoft.com/office/drawing/2014/main" id="{00000000-0008-0000-0000-00007B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37" name="Text Box 394744">
          <a:extLst>
            <a:ext uri="{FF2B5EF4-FFF2-40B4-BE49-F238E27FC236}">
              <a16:creationId xmlns="" xmlns:a16="http://schemas.microsoft.com/office/drawing/2014/main" id="{00000000-0008-0000-0000-00007C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38" name="Text Box 394360">
          <a:extLst>
            <a:ext uri="{FF2B5EF4-FFF2-40B4-BE49-F238E27FC236}">
              <a16:creationId xmlns="" xmlns:a16="http://schemas.microsoft.com/office/drawing/2014/main" id="{00000000-0008-0000-0000-00007D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39" name="Text Box 394744">
          <a:extLst>
            <a:ext uri="{FF2B5EF4-FFF2-40B4-BE49-F238E27FC236}">
              <a16:creationId xmlns="" xmlns:a16="http://schemas.microsoft.com/office/drawing/2014/main" id="{00000000-0008-0000-0000-00007E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40" name="Text Box 394360">
          <a:extLst>
            <a:ext uri="{FF2B5EF4-FFF2-40B4-BE49-F238E27FC236}">
              <a16:creationId xmlns="" xmlns:a16="http://schemas.microsoft.com/office/drawing/2014/main" id="{00000000-0008-0000-0000-00007F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41" name="Text Box 394744">
          <a:extLst>
            <a:ext uri="{FF2B5EF4-FFF2-40B4-BE49-F238E27FC236}">
              <a16:creationId xmlns="" xmlns:a16="http://schemas.microsoft.com/office/drawing/2014/main" id="{00000000-0008-0000-0000-000080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42" name="Text Box 394360">
          <a:extLst>
            <a:ext uri="{FF2B5EF4-FFF2-40B4-BE49-F238E27FC236}">
              <a16:creationId xmlns="" xmlns:a16="http://schemas.microsoft.com/office/drawing/2014/main" id="{00000000-0008-0000-0000-000081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43" name="Text Box 394744">
          <a:extLst>
            <a:ext uri="{FF2B5EF4-FFF2-40B4-BE49-F238E27FC236}">
              <a16:creationId xmlns="" xmlns:a16="http://schemas.microsoft.com/office/drawing/2014/main" id="{00000000-0008-0000-0000-000082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44" name="Text Box 394360">
          <a:extLst>
            <a:ext uri="{FF2B5EF4-FFF2-40B4-BE49-F238E27FC236}">
              <a16:creationId xmlns="" xmlns:a16="http://schemas.microsoft.com/office/drawing/2014/main" id="{00000000-0008-0000-0000-000083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45" name="Text Box 394744">
          <a:extLst>
            <a:ext uri="{FF2B5EF4-FFF2-40B4-BE49-F238E27FC236}">
              <a16:creationId xmlns="" xmlns:a16="http://schemas.microsoft.com/office/drawing/2014/main" id="{00000000-0008-0000-0000-000084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46" name="Text Box 394360">
          <a:extLst>
            <a:ext uri="{FF2B5EF4-FFF2-40B4-BE49-F238E27FC236}">
              <a16:creationId xmlns="" xmlns:a16="http://schemas.microsoft.com/office/drawing/2014/main" id="{00000000-0008-0000-0000-000085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47" name="Text Box 394744">
          <a:extLst>
            <a:ext uri="{FF2B5EF4-FFF2-40B4-BE49-F238E27FC236}">
              <a16:creationId xmlns="" xmlns:a16="http://schemas.microsoft.com/office/drawing/2014/main" id="{00000000-0008-0000-0000-000086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48" name="Text Box 394360">
          <a:extLst>
            <a:ext uri="{FF2B5EF4-FFF2-40B4-BE49-F238E27FC236}">
              <a16:creationId xmlns="" xmlns:a16="http://schemas.microsoft.com/office/drawing/2014/main" id="{00000000-0008-0000-0000-000087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49" name="Text Box 394744">
          <a:extLst>
            <a:ext uri="{FF2B5EF4-FFF2-40B4-BE49-F238E27FC236}">
              <a16:creationId xmlns="" xmlns:a16="http://schemas.microsoft.com/office/drawing/2014/main" id="{00000000-0008-0000-0000-000088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50" name="Text Box 394360">
          <a:extLst>
            <a:ext uri="{FF2B5EF4-FFF2-40B4-BE49-F238E27FC236}">
              <a16:creationId xmlns="" xmlns:a16="http://schemas.microsoft.com/office/drawing/2014/main" id="{00000000-0008-0000-0000-000089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51" name="Text Box 394744">
          <a:extLst>
            <a:ext uri="{FF2B5EF4-FFF2-40B4-BE49-F238E27FC236}">
              <a16:creationId xmlns="" xmlns:a16="http://schemas.microsoft.com/office/drawing/2014/main" id="{00000000-0008-0000-0000-00008A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52" name="Text Box 394360">
          <a:extLst>
            <a:ext uri="{FF2B5EF4-FFF2-40B4-BE49-F238E27FC236}">
              <a16:creationId xmlns="" xmlns:a16="http://schemas.microsoft.com/office/drawing/2014/main" id="{00000000-0008-0000-0000-00008B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53" name="Text Box 394744">
          <a:extLst>
            <a:ext uri="{FF2B5EF4-FFF2-40B4-BE49-F238E27FC236}">
              <a16:creationId xmlns="" xmlns:a16="http://schemas.microsoft.com/office/drawing/2014/main" id="{00000000-0008-0000-0000-00008C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0"/>
    <xdr:sp macro="" textlink="">
      <xdr:nvSpPr>
        <xdr:cNvPr id="19854" name="Text Box 394360">
          <a:extLst>
            <a:ext uri="{FF2B5EF4-FFF2-40B4-BE49-F238E27FC236}">
              <a16:creationId xmlns="" xmlns:a16="http://schemas.microsoft.com/office/drawing/2014/main" id="{00000000-0008-0000-0000-00008D0B0000}"/>
            </a:ext>
          </a:extLst>
        </xdr:cNvPr>
        <xdr:cNvSpPr txBox="1">
          <a:spLocks noChangeArrowheads="1"/>
        </xdr:cNvSpPr>
      </xdr:nvSpPr>
      <xdr:spPr bwMode="auto">
        <a:xfrm>
          <a:off x="2590800" y="86772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0"/>
    <xdr:sp macro="" textlink="">
      <xdr:nvSpPr>
        <xdr:cNvPr id="19855" name="Text Box 394744">
          <a:extLst>
            <a:ext uri="{FF2B5EF4-FFF2-40B4-BE49-F238E27FC236}">
              <a16:creationId xmlns="" xmlns:a16="http://schemas.microsoft.com/office/drawing/2014/main" id="{00000000-0008-0000-0000-00008E0B0000}"/>
            </a:ext>
          </a:extLst>
        </xdr:cNvPr>
        <xdr:cNvSpPr txBox="1">
          <a:spLocks noChangeArrowheads="1"/>
        </xdr:cNvSpPr>
      </xdr:nvSpPr>
      <xdr:spPr bwMode="auto">
        <a:xfrm>
          <a:off x="2590800" y="86772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0"/>
    <xdr:sp macro="" textlink="">
      <xdr:nvSpPr>
        <xdr:cNvPr id="19856" name="Text Box 394360">
          <a:extLst>
            <a:ext uri="{FF2B5EF4-FFF2-40B4-BE49-F238E27FC236}">
              <a16:creationId xmlns="" xmlns:a16="http://schemas.microsoft.com/office/drawing/2014/main" id="{00000000-0008-0000-0000-00008F0B0000}"/>
            </a:ext>
          </a:extLst>
        </xdr:cNvPr>
        <xdr:cNvSpPr txBox="1">
          <a:spLocks noChangeArrowheads="1"/>
        </xdr:cNvSpPr>
      </xdr:nvSpPr>
      <xdr:spPr bwMode="auto">
        <a:xfrm>
          <a:off x="2590800" y="86772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0"/>
    <xdr:sp macro="" textlink="">
      <xdr:nvSpPr>
        <xdr:cNvPr id="19857" name="Text Box 394744">
          <a:extLst>
            <a:ext uri="{FF2B5EF4-FFF2-40B4-BE49-F238E27FC236}">
              <a16:creationId xmlns="" xmlns:a16="http://schemas.microsoft.com/office/drawing/2014/main" id="{00000000-0008-0000-0000-0000900B0000}"/>
            </a:ext>
          </a:extLst>
        </xdr:cNvPr>
        <xdr:cNvSpPr txBox="1">
          <a:spLocks noChangeArrowheads="1"/>
        </xdr:cNvSpPr>
      </xdr:nvSpPr>
      <xdr:spPr bwMode="auto">
        <a:xfrm>
          <a:off x="2590800" y="86772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0"/>
    <xdr:sp macro="" textlink="">
      <xdr:nvSpPr>
        <xdr:cNvPr id="19858" name="Text Box 394360">
          <a:extLst>
            <a:ext uri="{FF2B5EF4-FFF2-40B4-BE49-F238E27FC236}">
              <a16:creationId xmlns="" xmlns:a16="http://schemas.microsoft.com/office/drawing/2014/main" id="{00000000-0008-0000-0000-0000910B0000}"/>
            </a:ext>
          </a:extLst>
        </xdr:cNvPr>
        <xdr:cNvSpPr txBox="1">
          <a:spLocks noChangeArrowheads="1"/>
        </xdr:cNvSpPr>
      </xdr:nvSpPr>
      <xdr:spPr bwMode="auto">
        <a:xfrm>
          <a:off x="2590800" y="86772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0"/>
    <xdr:sp macro="" textlink="">
      <xdr:nvSpPr>
        <xdr:cNvPr id="19859" name="Text Box 394744">
          <a:extLst>
            <a:ext uri="{FF2B5EF4-FFF2-40B4-BE49-F238E27FC236}">
              <a16:creationId xmlns="" xmlns:a16="http://schemas.microsoft.com/office/drawing/2014/main" id="{00000000-0008-0000-0000-0000920B0000}"/>
            </a:ext>
          </a:extLst>
        </xdr:cNvPr>
        <xdr:cNvSpPr txBox="1">
          <a:spLocks noChangeArrowheads="1"/>
        </xdr:cNvSpPr>
      </xdr:nvSpPr>
      <xdr:spPr bwMode="auto">
        <a:xfrm>
          <a:off x="2590800" y="86772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60" name="Text Box 394360">
          <a:extLst>
            <a:ext uri="{FF2B5EF4-FFF2-40B4-BE49-F238E27FC236}">
              <a16:creationId xmlns="" xmlns:a16="http://schemas.microsoft.com/office/drawing/2014/main" id="{00000000-0008-0000-0000-000093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61" name="Text Box 394744">
          <a:extLst>
            <a:ext uri="{FF2B5EF4-FFF2-40B4-BE49-F238E27FC236}">
              <a16:creationId xmlns="" xmlns:a16="http://schemas.microsoft.com/office/drawing/2014/main" id="{00000000-0008-0000-0000-000094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62" name="Text Box 394360">
          <a:extLst>
            <a:ext uri="{FF2B5EF4-FFF2-40B4-BE49-F238E27FC236}">
              <a16:creationId xmlns="" xmlns:a16="http://schemas.microsoft.com/office/drawing/2014/main" id="{00000000-0008-0000-0000-000095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63" name="Text Box 394744">
          <a:extLst>
            <a:ext uri="{FF2B5EF4-FFF2-40B4-BE49-F238E27FC236}">
              <a16:creationId xmlns="" xmlns:a16="http://schemas.microsoft.com/office/drawing/2014/main" id="{00000000-0008-0000-0000-000096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64" name="Text Box 394360">
          <a:extLst>
            <a:ext uri="{FF2B5EF4-FFF2-40B4-BE49-F238E27FC236}">
              <a16:creationId xmlns="" xmlns:a16="http://schemas.microsoft.com/office/drawing/2014/main" id="{00000000-0008-0000-0000-000097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65" name="Text Box 394744">
          <a:extLst>
            <a:ext uri="{FF2B5EF4-FFF2-40B4-BE49-F238E27FC236}">
              <a16:creationId xmlns="" xmlns:a16="http://schemas.microsoft.com/office/drawing/2014/main" id="{00000000-0008-0000-0000-000098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66" name="Text Box 394360">
          <a:extLst>
            <a:ext uri="{FF2B5EF4-FFF2-40B4-BE49-F238E27FC236}">
              <a16:creationId xmlns="" xmlns:a16="http://schemas.microsoft.com/office/drawing/2014/main" id="{00000000-0008-0000-0000-000099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67" name="Text Box 394744">
          <a:extLst>
            <a:ext uri="{FF2B5EF4-FFF2-40B4-BE49-F238E27FC236}">
              <a16:creationId xmlns="" xmlns:a16="http://schemas.microsoft.com/office/drawing/2014/main" id="{00000000-0008-0000-0000-00009A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68" name="Text Box 394360">
          <a:extLst>
            <a:ext uri="{FF2B5EF4-FFF2-40B4-BE49-F238E27FC236}">
              <a16:creationId xmlns="" xmlns:a16="http://schemas.microsoft.com/office/drawing/2014/main" id="{00000000-0008-0000-0000-00009B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69" name="Text Box 394744">
          <a:extLst>
            <a:ext uri="{FF2B5EF4-FFF2-40B4-BE49-F238E27FC236}">
              <a16:creationId xmlns="" xmlns:a16="http://schemas.microsoft.com/office/drawing/2014/main" id="{00000000-0008-0000-0000-00009C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70" name="Text Box 394360">
          <a:extLst>
            <a:ext uri="{FF2B5EF4-FFF2-40B4-BE49-F238E27FC236}">
              <a16:creationId xmlns="" xmlns:a16="http://schemas.microsoft.com/office/drawing/2014/main" id="{00000000-0008-0000-0000-00009D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71" name="Text Box 394744">
          <a:extLst>
            <a:ext uri="{FF2B5EF4-FFF2-40B4-BE49-F238E27FC236}">
              <a16:creationId xmlns="" xmlns:a16="http://schemas.microsoft.com/office/drawing/2014/main" id="{00000000-0008-0000-0000-00009E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72" name="Text Box 394360">
          <a:extLst>
            <a:ext uri="{FF2B5EF4-FFF2-40B4-BE49-F238E27FC236}">
              <a16:creationId xmlns="" xmlns:a16="http://schemas.microsoft.com/office/drawing/2014/main" id="{00000000-0008-0000-0000-00009F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73" name="Text Box 394744">
          <a:extLst>
            <a:ext uri="{FF2B5EF4-FFF2-40B4-BE49-F238E27FC236}">
              <a16:creationId xmlns="" xmlns:a16="http://schemas.microsoft.com/office/drawing/2014/main" id="{00000000-0008-0000-0000-0000A0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74" name="Text Box 394360">
          <a:extLst>
            <a:ext uri="{FF2B5EF4-FFF2-40B4-BE49-F238E27FC236}">
              <a16:creationId xmlns="" xmlns:a16="http://schemas.microsoft.com/office/drawing/2014/main" id="{00000000-0008-0000-0000-0000A1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75" name="Text Box 394744">
          <a:extLst>
            <a:ext uri="{FF2B5EF4-FFF2-40B4-BE49-F238E27FC236}">
              <a16:creationId xmlns="" xmlns:a16="http://schemas.microsoft.com/office/drawing/2014/main" id="{00000000-0008-0000-0000-0000A2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76" name="Text Box 394360">
          <a:extLst>
            <a:ext uri="{FF2B5EF4-FFF2-40B4-BE49-F238E27FC236}">
              <a16:creationId xmlns="" xmlns:a16="http://schemas.microsoft.com/office/drawing/2014/main" id="{00000000-0008-0000-0000-0000A3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77" name="Text Box 394744">
          <a:extLst>
            <a:ext uri="{FF2B5EF4-FFF2-40B4-BE49-F238E27FC236}">
              <a16:creationId xmlns="" xmlns:a16="http://schemas.microsoft.com/office/drawing/2014/main" id="{00000000-0008-0000-0000-0000A4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78" name="Text Box 394360">
          <a:extLst>
            <a:ext uri="{FF2B5EF4-FFF2-40B4-BE49-F238E27FC236}">
              <a16:creationId xmlns="" xmlns:a16="http://schemas.microsoft.com/office/drawing/2014/main" id="{00000000-0008-0000-0000-0000A5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79" name="Text Box 394744">
          <a:extLst>
            <a:ext uri="{FF2B5EF4-FFF2-40B4-BE49-F238E27FC236}">
              <a16:creationId xmlns="" xmlns:a16="http://schemas.microsoft.com/office/drawing/2014/main" id="{00000000-0008-0000-0000-0000A6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80" name="Text Box 394360">
          <a:extLst>
            <a:ext uri="{FF2B5EF4-FFF2-40B4-BE49-F238E27FC236}">
              <a16:creationId xmlns="" xmlns:a16="http://schemas.microsoft.com/office/drawing/2014/main" id="{00000000-0008-0000-0000-0000A7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81" name="Text Box 394744">
          <a:extLst>
            <a:ext uri="{FF2B5EF4-FFF2-40B4-BE49-F238E27FC236}">
              <a16:creationId xmlns="" xmlns:a16="http://schemas.microsoft.com/office/drawing/2014/main" id="{00000000-0008-0000-0000-0000A8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82" name="Text Box 394360">
          <a:extLst>
            <a:ext uri="{FF2B5EF4-FFF2-40B4-BE49-F238E27FC236}">
              <a16:creationId xmlns="" xmlns:a16="http://schemas.microsoft.com/office/drawing/2014/main" id="{00000000-0008-0000-0000-0000A9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83" name="Text Box 394744">
          <a:extLst>
            <a:ext uri="{FF2B5EF4-FFF2-40B4-BE49-F238E27FC236}">
              <a16:creationId xmlns="" xmlns:a16="http://schemas.microsoft.com/office/drawing/2014/main" id="{00000000-0008-0000-0000-0000AA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84" name="Text Box 394360">
          <a:extLst>
            <a:ext uri="{FF2B5EF4-FFF2-40B4-BE49-F238E27FC236}">
              <a16:creationId xmlns="" xmlns:a16="http://schemas.microsoft.com/office/drawing/2014/main" id="{00000000-0008-0000-0000-0000AB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85" name="Text Box 394744">
          <a:extLst>
            <a:ext uri="{FF2B5EF4-FFF2-40B4-BE49-F238E27FC236}">
              <a16:creationId xmlns="" xmlns:a16="http://schemas.microsoft.com/office/drawing/2014/main" id="{00000000-0008-0000-0000-0000AC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86" name="Text Box 394360">
          <a:extLst>
            <a:ext uri="{FF2B5EF4-FFF2-40B4-BE49-F238E27FC236}">
              <a16:creationId xmlns="" xmlns:a16="http://schemas.microsoft.com/office/drawing/2014/main" id="{00000000-0008-0000-0000-0000AD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87" name="Text Box 394744">
          <a:extLst>
            <a:ext uri="{FF2B5EF4-FFF2-40B4-BE49-F238E27FC236}">
              <a16:creationId xmlns="" xmlns:a16="http://schemas.microsoft.com/office/drawing/2014/main" id="{00000000-0008-0000-0000-0000AE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88" name="Text Box 394360">
          <a:extLst>
            <a:ext uri="{FF2B5EF4-FFF2-40B4-BE49-F238E27FC236}">
              <a16:creationId xmlns="" xmlns:a16="http://schemas.microsoft.com/office/drawing/2014/main" id="{00000000-0008-0000-0000-0000AF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89" name="Text Box 394744">
          <a:extLst>
            <a:ext uri="{FF2B5EF4-FFF2-40B4-BE49-F238E27FC236}">
              <a16:creationId xmlns="" xmlns:a16="http://schemas.microsoft.com/office/drawing/2014/main" id="{00000000-0008-0000-0000-0000B0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90" name="Text Box 394360">
          <a:extLst>
            <a:ext uri="{FF2B5EF4-FFF2-40B4-BE49-F238E27FC236}">
              <a16:creationId xmlns="" xmlns:a16="http://schemas.microsoft.com/office/drawing/2014/main" id="{00000000-0008-0000-0000-0000B1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91" name="Text Box 394744">
          <a:extLst>
            <a:ext uri="{FF2B5EF4-FFF2-40B4-BE49-F238E27FC236}">
              <a16:creationId xmlns="" xmlns:a16="http://schemas.microsoft.com/office/drawing/2014/main" id="{00000000-0008-0000-0000-0000B2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92" name="Text Box 394360">
          <a:extLst>
            <a:ext uri="{FF2B5EF4-FFF2-40B4-BE49-F238E27FC236}">
              <a16:creationId xmlns="" xmlns:a16="http://schemas.microsoft.com/office/drawing/2014/main" id="{00000000-0008-0000-0000-0000B3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93" name="Text Box 394744">
          <a:extLst>
            <a:ext uri="{FF2B5EF4-FFF2-40B4-BE49-F238E27FC236}">
              <a16:creationId xmlns="" xmlns:a16="http://schemas.microsoft.com/office/drawing/2014/main" id="{00000000-0008-0000-0000-0000B4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94" name="Text Box 394360">
          <a:extLst>
            <a:ext uri="{FF2B5EF4-FFF2-40B4-BE49-F238E27FC236}">
              <a16:creationId xmlns="" xmlns:a16="http://schemas.microsoft.com/office/drawing/2014/main" id="{00000000-0008-0000-0000-0000B5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895" name="Text Box 394744">
          <a:extLst>
            <a:ext uri="{FF2B5EF4-FFF2-40B4-BE49-F238E27FC236}">
              <a16:creationId xmlns="" xmlns:a16="http://schemas.microsoft.com/office/drawing/2014/main" id="{00000000-0008-0000-0000-0000B6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96" name="Text Box 394360">
          <a:extLst>
            <a:ext uri="{FF2B5EF4-FFF2-40B4-BE49-F238E27FC236}">
              <a16:creationId xmlns="" xmlns:a16="http://schemas.microsoft.com/office/drawing/2014/main" id="{00000000-0008-0000-0000-0000B7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97" name="Text Box 394744">
          <a:extLst>
            <a:ext uri="{FF2B5EF4-FFF2-40B4-BE49-F238E27FC236}">
              <a16:creationId xmlns="" xmlns:a16="http://schemas.microsoft.com/office/drawing/2014/main" id="{00000000-0008-0000-0000-0000B8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98" name="Text Box 394360">
          <a:extLst>
            <a:ext uri="{FF2B5EF4-FFF2-40B4-BE49-F238E27FC236}">
              <a16:creationId xmlns="" xmlns:a16="http://schemas.microsoft.com/office/drawing/2014/main" id="{00000000-0008-0000-0000-0000B9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899" name="Text Box 394744">
          <a:extLst>
            <a:ext uri="{FF2B5EF4-FFF2-40B4-BE49-F238E27FC236}">
              <a16:creationId xmlns="" xmlns:a16="http://schemas.microsoft.com/office/drawing/2014/main" id="{00000000-0008-0000-0000-0000BA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00" name="Text Box 394360">
          <a:extLst>
            <a:ext uri="{FF2B5EF4-FFF2-40B4-BE49-F238E27FC236}">
              <a16:creationId xmlns="" xmlns:a16="http://schemas.microsoft.com/office/drawing/2014/main" id="{00000000-0008-0000-0000-0000BB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01" name="Text Box 394744">
          <a:extLst>
            <a:ext uri="{FF2B5EF4-FFF2-40B4-BE49-F238E27FC236}">
              <a16:creationId xmlns="" xmlns:a16="http://schemas.microsoft.com/office/drawing/2014/main" id="{00000000-0008-0000-0000-0000BC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02" name="Text Box 394360">
          <a:extLst>
            <a:ext uri="{FF2B5EF4-FFF2-40B4-BE49-F238E27FC236}">
              <a16:creationId xmlns="" xmlns:a16="http://schemas.microsoft.com/office/drawing/2014/main" id="{00000000-0008-0000-0000-0000BD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03" name="Text Box 394744">
          <a:extLst>
            <a:ext uri="{FF2B5EF4-FFF2-40B4-BE49-F238E27FC236}">
              <a16:creationId xmlns="" xmlns:a16="http://schemas.microsoft.com/office/drawing/2014/main" id="{00000000-0008-0000-0000-0000BE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04" name="Text Box 394360">
          <a:extLst>
            <a:ext uri="{FF2B5EF4-FFF2-40B4-BE49-F238E27FC236}">
              <a16:creationId xmlns="" xmlns:a16="http://schemas.microsoft.com/office/drawing/2014/main" id="{00000000-0008-0000-0000-0000BF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05" name="Text Box 394744">
          <a:extLst>
            <a:ext uri="{FF2B5EF4-FFF2-40B4-BE49-F238E27FC236}">
              <a16:creationId xmlns="" xmlns:a16="http://schemas.microsoft.com/office/drawing/2014/main" id="{00000000-0008-0000-0000-0000C0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06" name="Text Box 394360">
          <a:extLst>
            <a:ext uri="{FF2B5EF4-FFF2-40B4-BE49-F238E27FC236}">
              <a16:creationId xmlns="" xmlns:a16="http://schemas.microsoft.com/office/drawing/2014/main" id="{00000000-0008-0000-0000-0000C1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07" name="Text Box 394744">
          <a:extLst>
            <a:ext uri="{FF2B5EF4-FFF2-40B4-BE49-F238E27FC236}">
              <a16:creationId xmlns="" xmlns:a16="http://schemas.microsoft.com/office/drawing/2014/main" id="{00000000-0008-0000-0000-0000C2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08" name="Text Box 394360">
          <a:extLst>
            <a:ext uri="{FF2B5EF4-FFF2-40B4-BE49-F238E27FC236}">
              <a16:creationId xmlns="" xmlns:a16="http://schemas.microsoft.com/office/drawing/2014/main" id="{00000000-0008-0000-0000-0000C3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09" name="Text Box 394744">
          <a:extLst>
            <a:ext uri="{FF2B5EF4-FFF2-40B4-BE49-F238E27FC236}">
              <a16:creationId xmlns="" xmlns:a16="http://schemas.microsoft.com/office/drawing/2014/main" id="{00000000-0008-0000-0000-0000C4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10" name="Text Box 394360">
          <a:extLst>
            <a:ext uri="{FF2B5EF4-FFF2-40B4-BE49-F238E27FC236}">
              <a16:creationId xmlns="" xmlns:a16="http://schemas.microsoft.com/office/drawing/2014/main" id="{00000000-0008-0000-0000-0000C5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11" name="Text Box 394744">
          <a:extLst>
            <a:ext uri="{FF2B5EF4-FFF2-40B4-BE49-F238E27FC236}">
              <a16:creationId xmlns="" xmlns:a16="http://schemas.microsoft.com/office/drawing/2014/main" id="{00000000-0008-0000-0000-0000C6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12" name="Text Box 394360">
          <a:extLst>
            <a:ext uri="{FF2B5EF4-FFF2-40B4-BE49-F238E27FC236}">
              <a16:creationId xmlns="" xmlns:a16="http://schemas.microsoft.com/office/drawing/2014/main" id="{00000000-0008-0000-0000-0000C7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13" name="Text Box 394744">
          <a:extLst>
            <a:ext uri="{FF2B5EF4-FFF2-40B4-BE49-F238E27FC236}">
              <a16:creationId xmlns="" xmlns:a16="http://schemas.microsoft.com/office/drawing/2014/main" id="{00000000-0008-0000-0000-0000C8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14" name="Text Box 394360">
          <a:extLst>
            <a:ext uri="{FF2B5EF4-FFF2-40B4-BE49-F238E27FC236}">
              <a16:creationId xmlns="" xmlns:a16="http://schemas.microsoft.com/office/drawing/2014/main" id="{00000000-0008-0000-0000-0000C9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15" name="Text Box 394744">
          <a:extLst>
            <a:ext uri="{FF2B5EF4-FFF2-40B4-BE49-F238E27FC236}">
              <a16:creationId xmlns="" xmlns:a16="http://schemas.microsoft.com/office/drawing/2014/main" id="{00000000-0008-0000-0000-0000CA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16" name="Text Box 394360">
          <a:extLst>
            <a:ext uri="{FF2B5EF4-FFF2-40B4-BE49-F238E27FC236}">
              <a16:creationId xmlns="" xmlns:a16="http://schemas.microsoft.com/office/drawing/2014/main" id="{00000000-0008-0000-0000-0000CB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17" name="Text Box 394744">
          <a:extLst>
            <a:ext uri="{FF2B5EF4-FFF2-40B4-BE49-F238E27FC236}">
              <a16:creationId xmlns="" xmlns:a16="http://schemas.microsoft.com/office/drawing/2014/main" id="{00000000-0008-0000-0000-0000CC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18" name="Text Box 394360">
          <a:extLst>
            <a:ext uri="{FF2B5EF4-FFF2-40B4-BE49-F238E27FC236}">
              <a16:creationId xmlns="" xmlns:a16="http://schemas.microsoft.com/office/drawing/2014/main" id="{00000000-0008-0000-0000-0000CD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19" name="Text Box 394744">
          <a:extLst>
            <a:ext uri="{FF2B5EF4-FFF2-40B4-BE49-F238E27FC236}">
              <a16:creationId xmlns="" xmlns:a16="http://schemas.microsoft.com/office/drawing/2014/main" id="{00000000-0008-0000-0000-0000CE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20" name="Text Box 394360">
          <a:extLst>
            <a:ext uri="{FF2B5EF4-FFF2-40B4-BE49-F238E27FC236}">
              <a16:creationId xmlns="" xmlns:a16="http://schemas.microsoft.com/office/drawing/2014/main" id="{00000000-0008-0000-0000-0000CF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21" name="Text Box 394744">
          <a:extLst>
            <a:ext uri="{FF2B5EF4-FFF2-40B4-BE49-F238E27FC236}">
              <a16:creationId xmlns="" xmlns:a16="http://schemas.microsoft.com/office/drawing/2014/main" id="{00000000-0008-0000-0000-0000D0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22" name="Text Box 394360">
          <a:extLst>
            <a:ext uri="{FF2B5EF4-FFF2-40B4-BE49-F238E27FC236}">
              <a16:creationId xmlns="" xmlns:a16="http://schemas.microsoft.com/office/drawing/2014/main" id="{00000000-0008-0000-0000-0000D1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23" name="Text Box 394744">
          <a:extLst>
            <a:ext uri="{FF2B5EF4-FFF2-40B4-BE49-F238E27FC236}">
              <a16:creationId xmlns="" xmlns:a16="http://schemas.microsoft.com/office/drawing/2014/main" id="{00000000-0008-0000-0000-0000D2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24" name="Text Box 394360">
          <a:extLst>
            <a:ext uri="{FF2B5EF4-FFF2-40B4-BE49-F238E27FC236}">
              <a16:creationId xmlns="" xmlns:a16="http://schemas.microsoft.com/office/drawing/2014/main" id="{00000000-0008-0000-0000-0000D3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25" name="Text Box 394744">
          <a:extLst>
            <a:ext uri="{FF2B5EF4-FFF2-40B4-BE49-F238E27FC236}">
              <a16:creationId xmlns="" xmlns:a16="http://schemas.microsoft.com/office/drawing/2014/main" id="{00000000-0008-0000-0000-0000D4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26" name="Text Box 394360">
          <a:extLst>
            <a:ext uri="{FF2B5EF4-FFF2-40B4-BE49-F238E27FC236}">
              <a16:creationId xmlns="" xmlns:a16="http://schemas.microsoft.com/office/drawing/2014/main" id="{00000000-0008-0000-0000-0000D5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27" name="Text Box 394744">
          <a:extLst>
            <a:ext uri="{FF2B5EF4-FFF2-40B4-BE49-F238E27FC236}">
              <a16:creationId xmlns="" xmlns:a16="http://schemas.microsoft.com/office/drawing/2014/main" id="{00000000-0008-0000-0000-0000D6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28" name="Text Box 394360">
          <a:extLst>
            <a:ext uri="{FF2B5EF4-FFF2-40B4-BE49-F238E27FC236}">
              <a16:creationId xmlns="" xmlns:a16="http://schemas.microsoft.com/office/drawing/2014/main" id="{00000000-0008-0000-0000-0000D7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29" name="Text Box 394744">
          <a:extLst>
            <a:ext uri="{FF2B5EF4-FFF2-40B4-BE49-F238E27FC236}">
              <a16:creationId xmlns="" xmlns:a16="http://schemas.microsoft.com/office/drawing/2014/main" id="{00000000-0008-0000-0000-0000D8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30" name="Text Box 394360">
          <a:extLst>
            <a:ext uri="{FF2B5EF4-FFF2-40B4-BE49-F238E27FC236}">
              <a16:creationId xmlns="" xmlns:a16="http://schemas.microsoft.com/office/drawing/2014/main" id="{00000000-0008-0000-0000-0000D9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31" name="Text Box 394744">
          <a:extLst>
            <a:ext uri="{FF2B5EF4-FFF2-40B4-BE49-F238E27FC236}">
              <a16:creationId xmlns="" xmlns:a16="http://schemas.microsoft.com/office/drawing/2014/main" id="{00000000-0008-0000-0000-0000DA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32" name="Text Box 394360">
          <a:extLst>
            <a:ext uri="{FF2B5EF4-FFF2-40B4-BE49-F238E27FC236}">
              <a16:creationId xmlns="" xmlns:a16="http://schemas.microsoft.com/office/drawing/2014/main" id="{00000000-0008-0000-0000-0000F2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33" name="Text Box 394744">
          <a:extLst>
            <a:ext uri="{FF2B5EF4-FFF2-40B4-BE49-F238E27FC236}">
              <a16:creationId xmlns="" xmlns:a16="http://schemas.microsoft.com/office/drawing/2014/main" id="{00000000-0008-0000-0000-0000F3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34" name="Text Box 394360">
          <a:extLst>
            <a:ext uri="{FF2B5EF4-FFF2-40B4-BE49-F238E27FC236}">
              <a16:creationId xmlns="" xmlns:a16="http://schemas.microsoft.com/office/drawing/2014/main" id="{00000000-0008-0000-0000-0000F4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35" name="Text Box 394744">
          <a:extLst>
            <a:ext uri="{FF2B5EF4-FFF2-40B4-BE49-F238E27FC236}">
              <a16:creationId xmlns="" xmlns:a16="http://schemas.microsoft.com/office/drawing/2014/main" id="{00000000-0008-0000-0000-0000F5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36" name="Text Box 394360">
          <a:extLst>
            <a:ext uri="{FF2B5EF4-FFF2-40B4-BE49-F238E27FC236}">
              <a16:creationId xmlns="" xmlns:a16="http://schemas.microsoft.com/office/drawing/2014/main" id="{00000000-0008-0000-0000-0000F6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37" name="Text Box 394744">
          <a:extLst>
            <a:ext uri="{FF2B5EF4-FFF2-40B4-BE49-F238E27FC236}">
              <a16:creationId xmlns="" xmlns:a16="http://schemas.microsoft.com/office/drawing/2014/main" id="{00000000-0008-0000-0000-0000F7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38" name="Text Box 394360">
          <a:extLst>
            <a:ext uri="{FF2B5EF4-FFF2-40B4-BE49-F238E27FC236}">
              <a16:creationId xmlns="" xmlns:a16="http://schemas.microsoft.com/office/drawing/2014/main" id="{00000000-0008-0000-0000-0000F8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39" name="Text Box 394744">
          <a:extLst>
            <a:ext uri="{FF2B5EF4-FFF2-40B4-BE49-F238E27FC236}">
              <a16:creationId xmlns="" xmlns:a16="http://schemas.microsoft.com/office/drawing/2014/main" id="{00000000-0008-0000-0000-0000F9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40" name="Text Box 394360">
          <a:extLst>
            <a:ext uri="{FF2B5EF4-FFF2-40B4-BE49-F238E27FC236}">
              <a16:creationId xmlns="" xmlns:a16="http://schemas.microsoft.com/office/drawing/2014/main" id="{00000000-0008-0000-0000-0000FA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41" name="Text Box 394744">
          <a:extLst>
            <a:ext uri="{FF2B5EF4-FFF2-40B4-BE49-F238E27FC236}">
              <a16:creationId xmlns="" xmlns:a16="http://schemas.microsoft.com/office/drawing/2014/main" id="{00000000-0008-0000-0000-0000FB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42" name="Text Box 394360">
          <a:extLst>
            <a:ext uri="{FF2B5EF4-FFF2-40B4-BE49-F238E27FC236}">
              <a16:creationId xmlns="" xmlns:a16="http://schemas.microsoft.com/office/drawing/2014/main" id="{00000000-0008-0000-0000-0000FC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43" name="Text Box 394744">
          <a:extLst>
            <a:ext uri="{FF2B5EF4-FFF2-40B4-BE49-F238E27FC236}">
              <a16:creationId xmlns="" xmlns:a16="http://schemas.microsoft.com/office/drawing/2014/main" id="{00000000-0008-0000-0000-0000FD0B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44" name="Text Box 394360">
          <a:extLst>
            <a:ext uri="{FF2B5EF4-FFF2-40B4-BE49-F238E27FC236}">
              <a16:creationId xmlns="" xmlns:a16="http://schemas.microsoft.com/office/drawing/2014/main" id="{00000000-0008-0000-0000-0000FE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45" name="Text Box 394744">
          <a:extLst>
            <a:ext uri="{FF2B5EF4-FFF2-40B4-BE49-F238E27FC236}">
              <a16:creationId xmlns="" xmlns:a16="http://schemas.microsoft.com/office/drawing/2014/main" id="{00000000-0008-0000-0000-0000FF0B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46" name="Text Box 394360">
          <a:extLst>
            <a:ext uri="{FF2B5EF4-FFF2-40B4-BE49-F238E27FC236}">
              <a16:creationId xmlns="" xmlns:a16="http://schemas.microsoft.com/office/drawing/2014/main" id="{00000000-0008-0000-0000-0000000C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47" name="Text Box 394744">
          <a:extLst>
            <a:ext uri="{FF2B5EF4-FFF2-40B4-BE49-F238E27FC236}">
              <a16:creationId xmlns="" xmlns:a16="http://schemas.microsoft.com/office/drawing/2014/main" id="{00000000-0008-0000-0000-0000010C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48" name="Text Box 394360">
          <a:extLst>
            <a:ext uri="{FF2B5EF4-FFF2-40B4-BE49-F238E27FC236}">
              <a16:creationId xmlns="" xmlns:a16="http://schemas.microsoft.com/office/drawing/2014/main" id="{00000000-0008-0000-0000-0000020C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2326"/>
    <xdr:sp macro="" textlink="">
      <xdr:nvSpPr>
        <xdr:cNvPr id="19949" name="Text Box 394744">
          <a:extLst>
            <a:ext uri="{FF2B5EF4-FFF2-40B4-BE49-F238E27FC236}">
              <a16:creationId xmlns="" xmlns:a16="http://schemas.microsoft.com/office/drawing/2014/main" id="{00000000-0008-0000-0000-0000030C0000}"/>
            </a:ext>
          </a:extLst>
        </xdr:cNvPr>
        <xdr:cNvSpPr txBox="1">
          <a:spLocks noChangeArrowheads="1"/>
        </xdr:cNvSpPr>
      </xdr:nvSpPr>
      <xdr:spPr bwMode="auto">
        <a:xfrm>
          <a:off x="2590800" y="86772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50" name="Text Box 394360">
          <a:extLst>
            <a:ext uri="{FF2B5EF4-FFF2-40B4-BE49-F238E27FC236}">
              <a16:creationId xmlns="" xmlns:a16="http://schemas.microsoft.com/office/drawing/2014/main" id="{00000000-0008-0000-0000-0000040C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51" name="Text Box 394744">
          <a:extLst>
            <a:ext uri="{FF2B5EF4-FFF2-40B4-BE49-F238E27FC236}">
              <a16:creationId xmlns="" xmlns:a16="http://schemas.microsoft.com/office/drawing/2014/main" id="{00000000-0008-0000-0000-0000050C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52" name="Text Box 394360">
          <a:extLst>
            <a:ext uri="{FF2B5EF4-FFF2-40B4-BE49-F238E27FC236}">
              <a16:creationId xmlns="" xmlns:a16="http://schemas.microsoft.com/office/drawing/2014/main" id="{00000000-0008-0000-0000-0000060C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53" name="Text Box 394744">
          <a:extLst>
            <a:ext uri="{FF2B5EF4-FFF2-40B4-BE49-F238E27FC236}">
              <a16:creationId xmlns="" xmlns:a16="http://schemas.microsoft.com/office/drawing/2014/main" id="{00000000-0008-0000-0000-0000070C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54" name="Text Box 394360">
          <a:extLst>
            <a:ext uri="{FF2B5EF4-FFF2-40B4-BE49-F238E27FC236}">
              <a16:creationId xmlns="" xmlns:a16="http://schemas.microsoft.com/office/drawing/2014/main" id="{00000000-0008-0000-0000-0000080C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1990725</xdr:rowOff>
    </xdr:from>
    <xdr:ext cx="57150" cy="81461"/>
    <xdr:sp macro="" textlink="">
      <xdr:nvSpPr>
        <xdr:cNvPr id="19955" name="Text Box 394744">
          <a:extLst>
            <a:ext uri="{FF2B5EF4-FFF2-40B4-BE49-F238E27FC236}">
              <a16:creationId xmlns="" xmlns:a16="http://schemas.microsoft.com/office/drawing/2014/main" id="{00000000-0008-0000-0000-0000090C0000}"/>
            </a:ext>
          </a:extLst>
        </xdr:cNvPr>
        <xdr:cNvSpPr txBox="1">
          <a:spLocks noChangeArrowheads="1"/>
        </xdr:cNvSpPr>
      </xdr:nvSpPr>
      <xdr:spPr bwMode="auto">
        <a:xfrm>
          <a:off x="2590800" y="86772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0"/>
    <xdr:sp macro="" textlink="">
      <xdr:nvSpPr>
        <xdr:cNvPr id="19956" name="Text Box 394360">
          <a:extLst>
            <a:ext uri="{FF2B5EF4-FFF2-40B4-BE49-F238E27FC236}">
              <a16:creationId xmlns="" xmlns:a16="http://schemas.microsoft.com/office/drawing/2014/main" id="{00000000-0008-0000-0000-0000A809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0"/>
    <xdr:sp macro="" textlink="">
      <xdr:nvSpPr>
        <xdr:cNvPr id="19957" name="Text Box 394744">
          <a:extLst>
            <a:ext uri="{FF2B5EF4-FFF2-40B4-BE49-F238E27FC236}">
              <a16:creationId xmlns="" xmlns:a16="http://schemas.microsoft.com/office/drawing/2014/main" id="{00000000-0008-0000-0000-0000A909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0"/>
    <xdr:sp macro="" textlink="">
      <xdr:nvSpPr>
        <xdr:cNvPr id="19958" name="Text Box 394360">
          <a:extLst>
            <a:ext uri="{FF2B5EF4-FFF2-40B4-BE49-F238E27FC236}">
              <a16:creationId xmlns="" xmlns:a16="http://schemas.microsoft.com/office/drawing/2014/main" id="{00000000-0008-0000-0000-0000AA09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0"/>
    <xdr:sp macro="" textlink="">
      <xdr:nvSpPr>
        <xdr:cNvPr id="19959" name="Text Box 394744">
          <a:extLst>
            <a:ext uri="{FF2B5EF4-FFF2-40B4-BE49-F238E27FC236}">
              <a16:creationId xmlns="" xmlns:a16="http://schemas.microsoft.com/office/drawing/2014/main" id="{00000000-0008-0000-0000-0000AB09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0"/>
    <xdr:sp macro="" textlink="">
      <xdr:nvSpPr>
        <xdr:cNvPr id="19960" name="Text Box 394360">
          <a:extLst>
            <a:ext uri="{FF2B5EF4-FFF2-40B4-BE49-F238E27FC236}">
              <a16:creationId xmlns="" xmlns:a16="http://schemas.microsoft.com/office/drawing/2014/main" id="{00000000-0008-0000-0000-0000AC09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0"/>
    <xdr:sp macro="" textlink="">
      <xdr:nvSpPr>
        <xdr:cNvPr id="19961" name="Text Box 394744">
          <a:extLst>
            <a:ext uri="{FF2B5EF4-FFF2-40B4-BE49-F238E27FC236}">
              <a16:creationId xmlns="" xmlns:a16="http://schemas.microsoft.com/office/drawing/2014/main" id="{00000000-0008-0000-0000-0000AD09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62" name="Text Box 394360">
          <a:extLst>
            <a:ext uri="{FF2B5EF4-FFF2-40B4-BE49-F238E27FC236}">
              <a16:creationId xmlns="" xmlns:a16="http://schemas.microsoft.com/office/drawing/2014/main" id="{00000000-0008-0000-0000-0000AE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63" name="Text Box 394744">
          <a:extLst>
            <a:ext uri="{FF2B5EF4-FFF2-40B4-BE49-F238E27FC236}">
              <a16:creationId xmlns="" xmlns:a16="http://schemas.microsoft.com/office/drawing/2014/main" id="{00000000-0008-0000-0000-0000AF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64" name="Text Box 394360">
          <a:extLst>
            <a:ext uri="{FF2B5EF4-FFF2-40B4-BE49-F238E27FC236}">
              <a16:creationId xmlns="" xmlns:a16="http://schemas.microsoft.com/office/drawing/2014/main" id="{00000000-0008-0000-0000-0000B0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65" name="Text Box 394744">
          <a:extLst>
            <a:ext uri="{FF2B5EF4-FFF2-40B4-BE49-F238E27FC236}">
              <a16:creationId xmlns="" xmlns:a16="http://schemas.microsoft.com/office/drawing/2014/main" id="{00000000-0008-0000-0000-0000B1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66" name="Text Box 394360">
          <a:extLst>
            <a:ext uri="{FF2B5EF4-FFF2-40B4-BE49-F238E27FC236}">
              <a16:creationId xmlns="" xmlns:a16="http://schemas.microsoft.com/office/drawing/2014/main" id="{00000000-0008-0000-0000-0000B2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67" name="Text Box 394744">
          <a:extLst>
            <a:ext uri="{FF2B5EF4-FFF2-40B4-BE49-F238E27FC236}">
              <a16:creationId xmlns="" xmlns:a16="http://schemas.microsoft.com/office/drawing/2014/main" id="{00000000-0008-0000-0000-0000B3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68" name="Text Box 394360">
          <a:extLst>
            <a:ext uri="{FF2B5EF4-FFF2-40B4-BE49-F238E27FC236}">
              <a16:creationId xmlns="" xmlns:a16="http://schemas.microsoft.com/office/drawing/2014/main" id="{00000000-0008-0000-0000-0000B4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69" name="Text Box 394744">
          <a:extLst>
            <a:ext uri="{FF2B5EF4-FFF2-40B4-BE49-F238E27FC236}">
              <a16:creationId xmlns="" xmlns:a16="http://schemas.microsoft.com/office/drawing/2014/main" id="{00000000-0008-0000-0000-0000B5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70" name="Text Box 394360">
          <a:extLst>
            <a:ext uri="{FF2B5EF4-FFF2-40B4-BE49-F238E27FC236}">
              <a16:creationId xmlns="" xmlns:a16="http://schemas.microsoft.com/office/drawing/2014/main" id="{00000000-0008-0000-0000-0000B6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71" name="Text Box 394744">
          <a:extLst>
            <a:ext uri="{FF2B5EF4-FFF2-40B4-BE49-F238E27FC236}">
              <a16:creationId xmlns="" xmlns:a16="http://schemas.microsoft.com/office/drawing/2014/main" id="{00000000-0008-0000-0000-0000B7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72" name="Text Box 394360">
          <a:extLst>
            <a:ext uri="{FF2B5EF4-FFF2-40B4-BE49-F238E27FC236}">
              <a16:creationId xmlns="" xmlns:a16="http://schemas.microsoft.com/office/drawing/2014/main" id="{00000000-0008-0000-0000-0000B8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73" name="Text Box 394744">
          <a:extLst>
            <a:ext uri="{FF2B5EF4-FFF2-40B4-BE49-F238E27FC236}">
              <a16:creationId xmlns="" xmlns:a16="http://schemas.microsoft.com/office/drawing/2014/main" id="{00000000-0008-0000-0000-0000B9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74" name="Text Box 394360">
          <a:extLst>
            <a:ext uri="{FF2B5EF4-FFF2-40B4-BE49-F238E27FC236}">
              <a16:creationId xmlns="" xmlns:a16="http://schemas.microsoft.com/office/drawing/2014/main" id="{00000000-0008-0000-0000-0000BA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75" name="Text Box 394744">
          <a:extLst>
            <a:ext uri="{FF2B5EF4-FFF2-40B4-BE49-F238E27FC236}">
              <a16:creationId xmlns="" xmlns:a16="http://schemas.microsoft.com/office/drawing/2014/main" id="{00000000-0008-0000-0000-0000BB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76" name="Text Box 394360">
          <a:extLst>
            <a:ext uri="{FF2B5EF4-FFF2-40B4-BE49-F238E27FC236}">
              <a16:creationId xmlns="" xmlns:a16="http://schemas.microsoft.com/office/drawing/2014/main" id="{00000000-0008-0000-0000-0000BC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77" name="Text Box 394744">
          <a:extLst>
            <a:ext uri="{FF2B5EF4-FFF2-40B4-BE49-F238E27FC236}">
              <a16:creationId xmlns="" xmlns:a16="http://schemas.microsoft.com/office/drawing/2014/main" id="{00000000-0008-0000-0000-0000BD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78" name="Text Box 394360">
          <a:extLst>
            <a:ext uri="{FF2B5EF4-FFF2-40B4-BE49-F238E27FC236}">
              <a16:creationId xmlns="" xmlns:a16="http://schemas.microsoft.com/office/drawing/2014/main" id="{00000000-0008-0000-0000-0000BE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79" name="Text Box 394744">
          <a:extLst>
            <a:ext uri="{FF2B5EF4-FFF2-40B4-BE49-F238E27FC236}">
              <a16:creationId xmlns="" xmlns:a16="http://schemas.microsoft.com/office/drawing/2014/main" id="{00000000-0008-0000-0000-0000BF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80" name="Text Box 394360">
          <a:extLst>
            <a:ext uri="{FF2B5EF4-FFF2-40B4-BE49-F238E27FC236}">
              <a16:creationId xmlns="" xmlns:a16="http://schemas.microsoft.com/office/drawing/2014/main" id="{00000000-0008-0000-0000-0000C0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81" name="Text Box 394744">
          <a:extLst>
            <a:ext uri="{FF2B5EF4-FFF2-40B4-BE49-F238E27FC236}">
              <a16:creationId xmlns="" xmlns:a16="http://schemas.microsoft.com/office/drawing/2014/main" id="{00000000-0008-0000-0000-0000C1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82" name="Text Box 394360">
          <a:extLst>
            <a:ext uri="{FF2B5EF4-FFF2-40B4-BE49-F238E27FC236}">
              <a16:creationId xmlns="" xmlns:a16="http://schemas.microsoft.com/office/drawing/2014/main" id="{00000000-0008-0000-0000-0000C2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83" name="Text Box 394744">
          <a:extLst>
            <a:ext uri="{FF2B5EF4-FFF2-40B4-BE49-F238E27FC236}">
              <a16:creationId xmlns="" xmlns:a16="http://schemas.microsoft.com/office/drawing/2014/main" id="{00000000-0008-0000-0000-0000C3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84" name="Text Box 394360">
          <a:extLst>
            <a:ext uri="{FF2B5EF4-FFF2-40B4-BE49-F238E27FC236}">
              <a16:creationId xmlns="" xmlns:a16="http://schemas.microsoft.com/office/drawing/2014/main" id="{00000000-0008-0000-0000-0000C4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85" name="Text Box 394744">
          <a:extLst>
            <a:ext uri="{FF2B5EF4-FFF2-40B4-BE49-F238E27FC236}">
              <a16:creationId xmlns="" xmlns:a16="http://schemas.microsoft.com/office/drawing/2014/main" id="{00000000-0008-0000-0000-0000C5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86" name="Text Box 394360">
          <a:extLst>
            <a:ext uri="{FF2B5EF4-FFF2-40B4-BE49-F238E27FC236}">
              <a16:creationId xmlns="" xmlns:a16="http://schemas.microsoft.com/office/drawing/2014/main" id="{00000000-0008-0000-0000-0000C6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87" name="Text Box 394744">
          <a:extLst>
            <a:ext uri="{FF2B5EF4-FFF2-40B4-BE49-F238E27FC236}">
              <a16:creationId xmlns="" xmlns:a16="http://schemas.microsoft.com/office/drawing/2014/main" id="{00000000-0008-0000-0000-0000C7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88" name="Text Box 394360">
          <a:extLst>
            <a:ext uri="{FF2B5EF4-FFF2-40B4-BE49-F238E27FC236}">
              <a16:creationId xmlns="" xmlns:a16="http://schemas.microsoft.com/office/drawing/2014/main" id="{00000000-0008-0000-0000-0000C8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89" name="Text Box 394744">
          <a:extLst>
            <a:ext uri="{FF2B5EF4-FFF2-40B4-BE49-F238E27FC236}">
              <a16:creationId xmlns="" xmlns:a16="http://schemas.microsoft.com/office/drawing/2014/main" id="{00000000-0008-0000-0000-0000C9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90" name="Text Box 394360">
          <a:extLst>
            <a:ext uri="{FF2B5EF4-FFF2-40B4-BE49-F238E27FC236}">
              <a16:creationId xmlns="" xmlns:a16="http://schemas.microsoft.com/office/drawing/2014/main" id="{00000000-0008-0000-0000-0000CA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91" name="Text Box 394744">
          <a:extLst>
            <a:ext uri="{FF2B5EF4-FFF2-40B4-BE49-F238E27FC236}">
              <a16:creationId xmlns="" xmlns:a16="http://schemas.microsoft.com/office/drawing/2014/main" id="{00000000-0008-0000-0000-0000CB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92" name="Text Box 394360">
          <a:extLst>
            <a:ext uri="{FF2B5EF4-FFF2-40B4-BE49-F238E27FC236}">
              <a16:creationId xmlns="" xmlns:a16="http://schemas.microsoft.com/office/drawing/2014/main" id="{00000000-0008-0000-0000-0000CC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93" name="Text Box 394744">
          <a:extLst>
            <a:ext uri="{FF2B5EF4-FFF2-40B4-BE49-F238E27FC236}">
              <a16:creationId xmlns="" xmlns:a16="http://schemas.microsoft.com/office/drawing/2014/main" id="{00000000-0008-0000-0000-0000CD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94" name="Text Box 394360">
          <a:extLst>
            <a:ext uri="{FF2B5EF4-FFF2-40B4-BE49-F238E27FC236}">
              <a16:creationId xmlns="" xmlns:a16="http://schemas.microsoft.com/office/drawing/2014/main" id="{00000000-0008-0000-0000-0000CE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95" name="Text Box 394744">
          <a:extLst>
            <a:ext uri="{FF2B5EF4-FFF2-40B4-BE49-F238E27FC236}">
              <a16:creationId xmlns="" xmlns:a16="http://schemas.microsoft.com/office/drawing/2014/main" id="{00000000-0008-0000-0000-0000CF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96" name="Text Box 394360">
          <a:extLst>
            <a:ext uri="{FF2B5EF4-FFF2-40B4-BE49-F238E27FC236}">
              <a16:creationId xmlns="" xmlns:a16="http://schemas.microsoft.com/office/drawing/2014/main" id="{00000000-0008-0000-0000-0000D0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19997" name="Text Box 394744">
          <a:extLst>
            <a:ext uri="{FF2B5EF4-FFF2-40B4-BE49-F238E27FC236}">
              <a16:creationId xmlns="" xmlns:a16="http://schemas.microsoft.com/office/drawing/2014/main" id="{00000000-0008-0000-0000-0000D1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98" name="Text Box 394360">
          <a:extLst>
            <a:ext uri="{FF2B5EF4-FFF2-40B4-BE49-F238E27FC236}">
              <a16:creationId xmlns="" xmlns:a16="http://schemas.microsoft.com/office/drawing/2014/main" id="{00000000-0008-0000-0000-0000D2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19999" name="Text Box 394744">
          <a:extLst>
            <a:ext uri="{FF2B5EF4-FFF2-40B4-BE49-F238E27FC236}">
              <a16:creationId xmlns="" xmlns:a16="http://schemas.microsoft.com/office/drawing/2014/main" id="{00000000-0008-0000-0000-0000D3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000" name="Text Box 394360">
          <a:extLst>
            <a:ext uri="{FF2B5EF4-FFF2-40B4-BE49-F238E27FC236}">
              <a16:creationId xmlns="" xmlns:a16="http://schemas.microsoft.com/office/drawing/2014/main" id="{00000000-0008-0000-0000-0000D4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001" name="Text Box 394744">
          <a:extLst>
            <a:ext uri="{FF2B5EF4-FFF2-40B4-BE49-F238E27FC236}">
              <a16:creationId xmlns="" xmlns:a16="http://schemas.microsoft.com/office/drawing/2014/main" id="{00000000-0008-0000-0000-0000D5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002" name="Text Box 394360">
          <a:extLst>
            <a:ext uri="{FF2B5EF4-FFF2-40B4-BE49-F238E27FC236}">
              <a16:creationId xmlns="" xmlns:a16="http://schemas.microsoft.com/office/drawing/2014/main" id="{00000000-0008-0000-0000-0000D6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003" name="Text Box 394744">
          <a:extLst>
            <a:ext uri="{FF2B5EF4-FFF2-40B4-BE49-F238E27FC236}">
              <a16:creationId xmlns="" xmlns:a16="http://schemas.microsoft.com/office/drawing/2014/main" id="{00000000-0008-0000-0000-0000D7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04" name="Text Box 394360">
          <a:extLst>
            <a:ext uri="{FF2B5EF4-FFF2-40B4-BE49-F238E27FC236}">
              <a16:creationId xmlns="" xmlns:a16="http://schemas.microsoft.com/office/drawing/2014/main" id="{00000000-0008-0000-0000-0000D8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05" name="Text Box 394744">
          <a:extLst>
            <a:ext uri="{FF2B5EF4-FFF2-40B4-BE49-F238E27FC236}">
              <a16:creationId xmlns="" xmlns:a16="http://schemas.microsoft.com/office/drawing/2014/main" id="{00000000-0008-0000-0000-0000D9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06" name="Text Box 394360">
          <a:extLst>
            <a:ext uri="{FF2B5EF4-FFF2-40B4-BE49-F238E27FC236}">
              <a16:creationId xmlns="" xmlns:a16="http://schemas.microsoft.com/office/drawing/2014/main" id="{00000000-0008-0000-0000-0000DA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07" name="Text Box 394744">
          <a:extLst>
            <a:ext uri="{FF2B5EF4-FFF2-40B4-BE49-F238E27FC236}">
              <a16:creationId xmlns="" xmlns:a16="http://schemas.microsoft.com/office/drawing/2014/main" id="{00000000-0008-0000-0000-0000DB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08" name="Text Box 394360">
          <a:extLst>
            <a:ext uri="{FF2B5EF4-FFF2-40B4-BE49-F238E27FC236}">
              <a16:creationId xmlns="" xmlns:a16="http://schemas.microsoft.com/office/drawing/2014/main" id="{00000000-0008-0000-0000-0000DC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09" name="Text Box 394744">
          <a:extLst>
            <a:ext uri="{FF2B5EF4-FFF2-40B4-BE49-F238E27FC236}">
              <a16:creationId xmlns="" xmlns:a16="http://schemas.microsoft.com/office/drawing/2014/main" id="{00000000-0008-0000-0000-0000DD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010" name="Text Box 394360">
          <a:extLst>
            <a:ext uri="{FF2B5EF4-FFF2-40B4-BE49-F238E27FC236}">
              <a16:creationId xmlns="" xmlns:a16="http://schemas.microsoft.com/office/drawing/2014/main" id="{00000000-0008-0000-0000-0000DE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011" name="Text Box 394744">
          <a:extLst>
            <a:ext uri="{FF2B5EF4-FFF2-40B4-BE49-F238E27FC236}">
              <a16:creationId xmlns="" xmlns:a16="http://schemas.microsoft.com/office/drawing/2014/main" id="{00000000-0008-0000-0000-0000DF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012" name="Text Box 394360">
          <a:extLst>
            <a:ext uri="{FF2B5EF4-FFF2-40B4-BE49-F238E27FC236}">
              <a16:creationId xmlns="" xmlns:a16="http://schemas.microsoft.com/office/drawing/2014/main" id="{00000000-0008-0000-0000-0000E0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013" name="Text Box 394744">
          <a:extLst>
            <a:ext uri="{FF2B5EF4-FFF2-40B4-BE49-F238E27FC236}">
              <a16:creationId xmlns="" xmlns:a16="http://schemas.microsoft.com/office/drawing/2014/main" id="{00000000-0008-0000-0000-0000E1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014" name="Text Box 394360">
          <a:extLst>
            <a:ext uri="{FF2B5EF4-FFF2-40B4-BE49-F238E27FC236}">
              <a16:creationId xmlns="" xmlns:a16="http://schemas.microsoft.com/office/drawing/2014/main" id="{00000000-0008-0000-0000-0000E2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015" name="Text Box 394744">
          <a:extLst>
            <a:ext uri="{FF2B5EF4-FFF2-40B4-BE49-F238E27FC236}">
              <a16:creationId xmlns="" xmlns:a16="http://schemas.microsoft.com/office/drawing/2014/main" id="{00000000-0008-0000-0000-0000E3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16" name="Text Box 394360">
          <a:extLst>
            <a:ext uri="{FF2B5EF4-FFF2-40B4-BE49-F238E27FC236}">
              <a16:creationId xmlns="" xmlns:a16="http://schemas.microsoft.com/office/drawing/2014/main" id="{00000000-0008-0000-0000-0000E4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17" name="Text Box 394744">
          <a:extLst>
            <a:ext uri="{FF2B5EF4-FFF2-40B4-BE49-F238E27FC236}">
              <a16:creationId xmlns="" xmlns:a16="http://schemas.microsoft.com/office/drawing/2014/main" id="{00000000-0008-0000-0000-0000E5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18" name="Text Box 394360">
          <a:extLst>
            <a:ext uri="{FF2B5EF4-FFF2-40B4-BE49-F238E27FC236}">
              <a16:creationId xmlns="" xmlns:a16="http://schemas.microsoft.com/office/drawing/2014/main" id="{00000000-0008-0000-0000-0000E6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19" name="Text Box 394744">
          <a:extLst>
            <a:ext uri="{FF2B5EF4-FFF2-40B4-BE49-F238E27FC236}">
              <a16:creationId xmlns="" xmlns:a16="http://schemas.microsoft.com/office/drawing/2014/main" id="{00000000-0008-0000-0000-0000E7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20" name="Text Box 394360">
          <a:extLst>
            <a:ext uri="{FF2B5EF4-FFF2-40B4-BE49-F238E27FC236}">
              <a16:creationId xmlns="" xmlns:a16="http://schemas.microsoft.com/office/drawing/2014/main" id="{00000000-0008-0000-0000-0000E8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21" name="Text Box 394744">
          <a:extLst>
            <a:ext uri="{FF2B5EF4-FFF2-40B4-BE49-F238E27FC236}">
              <a16:creationId xmlns="" xmlns:a16="http://schemas.microsoft.com/office/drawing/2014/main" id="{00000000-0008-0000-0000-0000E9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022" name="Text Box 394360">
          <a:extLst>
            <a:ext uri="{FF2B5EF4-FFF2-40B4-BE49-F238E27FC236}">
              <a16:creationId xmlns="" xmlns:a16="http://schemas.microsoft.com/office/drawing/2014/main" id="{00000000-0008-0000-0000-0000EA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023" name="Text Box 394744">
          <a:extLst>
            <a:ext uri="{FF2B5EF4-FFF2-40B4-BE49-F238E27FC236}">
              <a16:creationId xmlns="" xmlns:a16="http://schemas.microsoft.com/office/drawing/2014/main" id="{00000000-0008-0000-0000-0000EB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024" name="Text Box 394360">
          <a:extLst>
            <a:ext uri="{FF2B5EF4-FFF2-40B4-BE49-F238E27FC236}">
              <a16:creationId xmlns="" xmlns:a16="http://schemas.microsoft.com/office/drawing/2014/main" id="{00000000-0008-0000-0000-0000EC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025" name="Text Box 394744">
          <a:extLst>
            <a:ext uri="{FF2B5EF4-FFF2-40B4-BE49-F238E27FC236}">
              <a16:creationId xmlns="" xmlns:a16="http://schemas.microsoft.com/office/drawing/2014/main" id="{00000000-0008-0000-0000-0000ED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026" name="Text Box 394360">
          <a:extLst>
            <a:ext uri="{FF2B5EF4-FFF2-40B4-BE49-F238E27FC236}">
              <a16:creationId xmlns="" xmlns:a16="http://schemas.microsoft.com/office/drawing/2014/main" id="{00000000-0008-0000-0000-0000EE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027" name="Text Box 394744">
          <a:extLst>
            <a:ext uri="{FF2B5EF4-FFF2-40B4-BE49-F238E27FC236}">
              <a16:creationId xmlns="" xmlns:a16="http://schemas.microsoft.com/office/drawing/2014/main" id="{00000000-0008-0000-0000-0000EF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28" name="Text Box 394360">
          <a:extLst>
            <a:ext uri="{FF2B5EF4-FFF2-40B4-BE49-F238E27FC236}">
              <a16:creationId xmlns="" xmlns:a16="http://schemas.microsoft.com/office/drawing/2014/main" id="{00000000-0008-0000-0000-0000F0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29" name="Text Box 394744">
          <a:extLst>
            <a:ext uri="{FF2B5EF4-FFF2-40B4-BE49-F238E27FC236}">
              <a16:creationId xmlns="" xmlns:a16="http://schemas.microsoft.com/office/drawing/2014/main" id="{00000000-0008-0000-0000-0000F1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30" name="Text Box 394360">
          <a:extLst>
            <a:ext uri="{FF2B5EF4-FFF2-40B4-BE49-F238E27FC236}">
              <a16:creationId xmlns="" xmlns:a16="http://schemas.microsoft.com/office/drawing/2014/main" id="{00000000-0008-0000-0000-0000F2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31" name="Text Box 394744">
          <a:extLst>
            <a:ext uri="{FF2B5EF4-FFF2-40B4-BE49-F238E27FC236}">
              <a16:creationId xmlns="" xmlns:a16="http://schemas.microsoft.com/office/drawing/2014/main" id="{00000000-0008-0000-0000-0000F3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32" name="Text Box 394360">
          <a:extLst>
            <a:ext uri="{FF2B5EF4-FFF2-40B4-BE49-F238E27FC236}">
              <a16:creationId xmlns="" xmlns:a16="http://schemas.microsoft.com/office/drawing/2014/main" id="{00000000-0008-0000-0000-0000F4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033" name="Text Box 394744">
          <a:extLst>
            <a:ext uri="{FF2B5EF4-FFF2-40B4-BE49-F238E27FC236}">
              <a16:creationId xmlns="" xmlns:a16="http://schemas.microsoft.com/office/drawing/2014/main" id="{00000000-0008-0000-0000-0000F509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0"/>
    <xdr:sp macro="" textlink="">
      <xdr:nvSpPr>
        <xdr:cNvPr id="20034" name="Text Box 394360">
          <a:extLst>
            <a:ext uri="{FF2B5EF4-FFF2-40B4-BE49-F238E27FC236}">
              <a16:creationId xmlns="" xmlns:a16="http://schemas.microsoft.com/office/drawing/2014/main" id="{00000000-0008-0000-0000-0000F609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0"/>
    <xdr:sp macro="" textlink="">
      <xdr:nvSpPr>
        <xdr:cNvPr id="20035" name="Text Box 394744">
          <a:extLst>
            <a:ext uri="{FF2B5EF4-FFF2-40B4-BE49-F238E27FC236}">
              <a16:creationId xmlns="" xmlns:a16="http://schemas.microsoft.com/office/drawing/2014/main" id="{00000000-0008-0000-0000-0000F709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0"/>
    <xdr:sp macro="" textlink="">
      <xdr:nvSpPr>
        <xdr:cNvPr id="20036" name="Text Box 394360">
          <a:extLst>
            <a:ext uri="{FF2B5EF4-FFF2-40B4-BE49-F238E27FC236}">
              <a16:creationId xmlns="" xmlns:a16="http://schemas.microsoft.com/office/drawing/2014/main" id="{00000000-0008-0000-0000-0000F809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0"/>
    <xdr:sp macro="" textlink="">
      <xdr:nvSpPr>
        <xdr:cNvPr id="20037" name="Text Box 394744">
          <a:extLst>
            <a:ext uri="{FF2B5EF4-FFF2-40B4-BE49-F238E27FC236}">
              <a16:creationId xmlns="" xmlns:a16="http://schemas.microsoft.com/office/drawing/2014/main" id="{00000000-0008-0000-0000-0000F909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0"/>
    <xdr:sp macro="" textlink="">
      <xdr:nvSpPr>
        <xdr:cNvPr id="20038" name="Text Box 394360">
          <a:extLst>
            <a:ext uri="{FF2B5EF4-FFF2-40B4-BE49-F238E27FC236}">
              <a16:creationId xmlns="" xmlns:a16="http://schemas.microsoft.com/office/drawing/2014/main" id="{00000000-0008-0000-0000-0000FA09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0"/>
    <xdr:sp macro="" textlink="">
      <xdr:nvSpPr>
        <xdr:cNvPr id="20039" name="Text Box 394744">
          <a:extLst>
            <a:ext uri="{FF2B5EF4-FFF2-40B4-BE49-F238E27FC236}">
              <a16:creationId xmlns="" xmlns:a16="http://schemas.microsoft.com/office/drawing/2014/main" id="{00000000-0008-0000-0000-0000FB09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40" name="Text Box 394360">
          <a:extLst>
            <a:ext uri="{FF2B5EF4-FFF2-40B4-BE49-F238E27FC236}">
              <a16:creationId xmlns="" xmlns:a16="http://schemas.microsoft.com/office/drawing/2014/main" id="{00000000-0008-0000-0000-0000FC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41" name="Text Box 394744">
          <a:extLst>
            <a:ext uri="{FF2B5EF4-FFF2-40B4-BE49-F238E27FC236}">
              <a16:creationId xmlns="" xmlns:a16="http://schemas.microsoft.com/office/drawing/2014/main" id="{00000000-0008-0000-0000-0000FD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42" name="Text Box 394360">
          <a:extLst>
            <a:ext uri="{FF2B5EF4-FFF2-40B4-BE49-F238E27FC236}">
              <a16:creationId xmlns="" xmlns:a16="http://schemas.microsoft.com/office/drawing/2014/main" id="{00000000-0008-0000-0000-0000FE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43" name="Text Box 394744">
          <a:extLst>
            <a:ext uri="{FF2B5EF4-FFF2-40B4-BE49-F238E27FC236}">
              <a16:creationId xmlns="" xmlns:a16="http://schemas.microsoft.com/office/drawing/2014/main" id="{00000000-0008-0000-0000-0000FF09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44" name="Text Box 394360">
          <a:extLst>
            <a:ext uri="{FF2B5EF4-FFF2-40B4-BE49-F238E27FC236}">
              <a16:creationId xmlns="" xmlns:a16="http://schemas.microsoft.com/office/drawing/2014/main" id="{00000000-0008-0000-0000-000000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45" name="Text Box 394744">
          <a:extLst>
            <a:ext uri="{FF2B5EF4-FFF2-40B4-BE49-F238E27FC236}">
              <a16:creationId xmlns="" xmlns:a16="http://schemas.microsoft.com/office/drawing/2014/main" id="{00000000-0008-0000-0000-000001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46" name="Text Box 394360">
          <a:extLst>
            <a:ext uri="{FF2B5EF4-FFF2-40B4-BE49-F238E27FC236}">
              <a16:creationId xmlns="" xmlns:a16="http://schemas.microsoft.com/office/drawing/2014/main" id="{00000000-0008-0000-0000-000002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47" name="Text Box 394744">
          <a:extLst>
            <a:ext uri="{FF2B5EF4-FFF2-40B4-BE49-F238E27FC236}">
              <a16:creationId xmlns="" xmlns:a16="http://schemas.microsoft.com/office/drawing/2014/main" id="{00000000-0008-0000-0000-000003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48" name="Text Box 394360">
          <a:extLst>
            <a:ext uri="{FF2B5EF4-FFF2-40B4-BE49-F238E27FC236}">
              <a16:creationId xmlns="" xmlns:a16="http://schemas.microsoft.com/office/drawing/2014/main" id="{00000000-0008-0000-0000-000004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49" name="Text Box 394744">
          <a:extLst>
            <a:ext uri="{FF2B5EF4-FFF2-40B4-BE49-F238E27FC236}">
              <a16:creationId xmlns="" xmlns:a16="http://schemas.microsoft.com/office/drawing/2014/main" id="{00000000-0008-0000-0000-000005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50" name="Text Box 394360">
          <a:extLst>
            <a:ext uri="{FF2B5EF4-FFF2-40B4-BE49-F238E27FC236}">
              <a16:creationId xmlns="" xmlns:a16="http://schemas.microsoft.com/office/drawing/2014/main" id="{00000000-0008-0000-0000-000006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51" name="Text Box 394744">
          <a:extLst>
            <a:ext uri="{FF2B5EF4-FFF2-40B4-BE49-F238E27FC236}">
              <a16:creationId xmlns="" xmlns:a16="http://schemas.microsoft.com/office/drawing/2014/main" id="{00000000-0008-0000-0000-000007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52" name="Text Box 394360">
          <a:extLst>
            <a:ext uri="{FF2B5EF4-FFF2-40B4-BE49-F238E27FC236}">
              <a16:creationId xmlns="" xmlns:a16="http://schemas.microsoft.com/office/drawing/2014/main" id="{00000000-0008-0000-0000-000008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53" name="Text Box 394744">
          <a:extLst>
            <a:ext uri="{FF2B5EF4-FFF2-40B4-BE49-F238E27FC236}">
              <a16:creationId xmlns="" xmlns:a16="http://schemas.microsoft.com/office/drawing/2014/main" id="{00000000-0008-0000-0000-000009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54" name="Text Box 394360">
          <a:extLst>
            <a:ext uri="{FF2B5EF4-FFF2-40B4-BE49-F238E27FC236}">
              <a16:creationId xmlns="" xmlns:a16="http://schemas.microsoft.com/office/drawing/2014/main" id="{00000000-0008-0000-0000-00000A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55" name="Text Box 394744">
          <a:extLst>
            <a:ext uri="{FF2B5EF4-FFF2-40B4-BE49-F238E27FC236}">
              <a16:creationId xmlns="" xmlns:a16="http://schemas.microsoft.com/office/drawing/2014/main" id="{00000000-0008-0000-0000-00000B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56" name="Text Box 394360">
          <a:extLst>
            <a:ext uri="{FF2B5EF4-FFF2-40B4-BE49-F238E27FC236}">
              <a16:creationId xmlns="" xmlns:a16="http://schemas.microsoft.com/office/drawing/2014/main" id="{00000000-0008-0000-0000-00000C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57" name="Text Box 394744">
          <a:extLst>
            <a:ext uri="{FF2B5EF4-FFF2-40B4-BE49-F238E27FC236}">
              <a16:creationId xmlns="" xmlns:a16="http://schemas.microsoft.com/office/drawing/2014/main" id="{00000000-0008-0000-0000-00000D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58" name="Text Box 394360">
          <a:extLst>
            <a:ext uri="{FF2B5EF4-FFF2-40B4-BE49-F238E27FC236}">
              <a16:creationId xmlns="" xmlns:a16="http://schemas.microsoft.com/office/drawing/2014/main" id="{00000000-0008-0000-0000-00000E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59" name="Text Box 394744">
          <a:extLst>
            <a:ext uri="{FF2B5EF4-FFF2-40B4-BE49-F238E27FC236}">
              <a16:creationId xmlns="" xmlns:a16="http://schemas.microsoft.com/office/drawing/2014/main" id="{00000000-0008-0000-0000-00000F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60" name="Text Box 394360">
          <a:extLst>
            <a:ext uri="{FF2B5EF4-FFF2-40B4-BE49-F238E27FC236}">
              <a16:creationId xmlns="" xmlns:a16="http://schemas.microsoft.com/office/drawing/2014/main" id="{00000000-0008-0000-0000-000010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61" name="Text Box 394744">
          <a:extLst>
            <a:ext uri="{FF2B5EF4-FFF2-40B4-BE49-F238E27FC236}">
              <a16:creationId xmlns="" xmlns:a16="http://schemas.microsoft.com/office/drawing/2014/main" id="{00000000-0008-0000-0000-000011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62" name="Text Box 394360">
          <a:extLst>
            <a:ext uri="{FF2B5EF4-FFF2-40B4-BE49-F238E27FC236}">
              <a16:creationId xmlns="" xmlns:a16="http://schemas.microsoft.com/office/drawing/2014/main" id="{00000000-0008-0000-0000-000012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63" name="Text Box 394744">
          <a:extLst>
            <a:ext uri="{FF2B5EF4-FFF2-40B4-BE49-F238E27FC236}">
              <a16:creationId xmlns="" xmlns:a16="http://schemas.microsoft.com/office/drawing/2014/main" id="{00000000-0008-0000-0000-000013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64" name="Text Box 394360">
          <a:extLst>
            <a:ext uri="{FF2B5EF4-FFF2-40B4-BE49-F238E27FC236}">
              <a16:creationId xmlns="" xmlns:a16="http://schemas.microsoft.com/office/drawing/2014/main" id="{00000000-0008-0000-0000-000014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65" name="Text Box 394744">
          <a:extLst>
            <a:ext uri="{FF2B5EF4-FFF2-40B4-BE49-F238E27FC236}">
              <a16:creationId xmlns="" xmlns:a16="http://schemas.microsoft.com/office/drawing/2014/main" id="{00000000-0008-0000-0000-000015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66" name="Text Box 394360">
          <a:extLst>
            <a:ext uri="{FF2B5EF4-FFF2-40B4-BE49-F238E27FC236}">
              <a16:creationId xmlns="" xmlns:a16="http://schemas.microsoft.com/office/drawing/2014/main" id="{00000000-0008-0000-0000-000016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67" name="Text Box 394744">
          <a:extLst>
            <a:ext uri="{FF2B5EF4-FFF2-40B4-BE49-F238E27FC236}">
              <a16:creationId xmlns="" xmlns:a16="http://schemas.microsoft.com/office/drawing/2014/main" id="{00000000-0008-0000-0000-000017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68" name="Text Box 394360">
          <a:extLst>
            <a:ext uri="{FF2B5EF4-FFF2-40B4-BE49-F238E27FC236}">
              <a16:creationId xmlns="" xmlns:a16="http://schemas.microsoft.com/office/drawing/2014/main" id="{00000000-0008-0000-0000-000018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69" name="Text Box 394744">
          <a:extLst>
            <a:ext uri="{FF2B5EF4-FFF2-40B4-BE49-F238E27FC236}">
              <a16:creationId xmlns="" xmlns:a16="http://schemas.microsoft.com/office/drawing/2014/main" id="{00000000-0008-0000-0000-000019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70" name="Text Box 394360">
          <a:extLst>
            <a:ext uri="{FF2B5EF4-FFF2-40B4-BE49-F238E27FC236}">
              <a16:creationId xmlns="" xmlns:a16="http://schemas.microsoft.com/office/drawing/2014/main" id="{00000000-0008-0000-0000-00001A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71" name="Text Box 394744">
          <a:extLst>
            <a:ext uri="{FF2B5EF4-FFF2-40B4-BE49-F238E27FC236}">
              <a16:creationId xmlns="" xmlns:a16="http://schemas.microsoft.com/office/drawing/2014/main" id="{00000000-0008-0000-0000-00001B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72" name="Text Box 394360">
          <a:extLst>
            <a:ext uri="{FF2B5EF4-FFF2-40B4-BE49-F238E27FC236}">
              <a16:creationId xmlns="" xmlns:a16="http://schemas.microsoft.com/office/drawing/2014/main" id="{00000000-0008-0000-0000-00001C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73" name="Text Box 394744">
          <a:extLst>
            <a:ext uri="{FF2B5EF4-FFF2-40B4-BE49-F238E27FC236}">
              <a16:creationId xmlns="" xmlns:a16="http://schemas.microsoft.com/office/drawing/2014/main" id="{00000000-0008-0000-0000-00001D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74" name="Text Box 394360">
          <a:extLst>
            <a:ext uri="{FF2B5EF4-FFF2-40B4-BE49-F238E27FC236}">
              <a16:creationId xmlns="" xmlns:a16="http://schemas.microsoft.com/office/drawing/2014/main" id="{00000000-0008-0000-0000-00001E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75" name="Text Box 394744">
          <a:extLst>
            <a:ext uri="{FF2B5EF4-FFF2-40B4-BE49-F238E27FC236}">
              <a16:creationId xmlns="" xmlns:a16="http://schemas.microsoft.com/office/drawing/2014/main" id="{00000000-0008-0000-0000-00001F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76" name="Text Box 394360">
          <a:extLst>
            <a:ext uri="{FF2B5EF4-FFF2-40B4-BE49-F238E27FC236}">
              <a16:creationId xmlns="" xmlns:a16="http://schemas.microsoft.com/office/drawing/2014/main" id="{00000000-0008-0000-0000-000020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77" name="Text Box 394744">
          <a:extLst>
            <a:ext uri="{FF2B5EF4-FFF2-40B4-BE49-F238E27FC236}">
              <a16:creationId xmlns="" xmlns:a16="http://schemas.microsoft.com/office/drawing/2014/main" id="{00000000-0008-0000-0000-000021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78" name="Text Box 394360">
          <a:extLst>
            <a:ext uri="{FF2B5EF4-FFF2-40B4-BE49-F238E27FC236}">
              <a16:creationId xmlns="" xmlns:a16="http://schemas.microsoft.com/office/drawing/2014/main" id="{00000000-0008-0000-0000-000022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79" name="Text Box 394744">
          <a:extLst>
            <a:ext uri="{FF2B5EF4-FFF2-40B4-BE49-F238E27FC236}">
              <a16:creationId xmlns="" xmlns:a16="http://schemas.microsoft.com/office/drawing/2014/main" id="{00000000-0008-0000-0000-000023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80" name="Text Box 394360">
          <a:extLst>
            <a:ext uri="{FF2B5EF4-FFF2-40B4-BE49-F238E27FC236}">
              <a16:creationId xmlns="" xmlns:a16="http://schemas.microsoft.com/office/drawing/2014/main" id="{00000000-0008-0000-0000-000024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81" name="Text Box 394744">
          <a:extLst>
            <a:ext uri="{FF2B5EF4-FFF2-40B4-BE49-F238E27FC236}">
              <a16:creationId xmlns="" xmlns:a16="http://schemas.microsoft.com/office/drawing/2014/main" id="{00000000-0008-0000-0000-000025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82" name="Text Box 394360">
          <a:extLst>
            <a:ext uri="{FF2B5EF4-FFF2-40B4-BE49-F238E27FC236}">
              <a16:creationId xmlns="" xmlns:a16="http://schemas.microsoft.com/office/drawing/2014/main" id="{00000000-0008-0000-0000-000026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83" name="Text Box 394744">
          <a:extLst>
            <a:ext uri="{FF2B5EF4-FFF2-40B4-BE49-F238E27FC236}">
              <a16:creationId xmlns="" xmlns:a16="http://schemas.microsoft.com/office/drawing/2014/main" id="{00000000-0008-0000-0000-000027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84" name="Text Box 394360">
          <a:extLst>
            <a:ext uri="{FF2B5EF4-FFF2-40B4-BE49-F238E27FC236}">
              <a16:creationId xmlns="" xmlns:a16="http://schemas.microsoft.com/office/drawing/2014/main" id="{00000000-0008-0000-0000-000028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85" name="Text Box 394744">
          <a:extLst>
            <a:ext uri="{FF2B5EF4-FFF2-40B4-BE49-F238E27FC236}">
              <a16:creationId xmlns="" xmlns:a16="http://schemas.microsoft.com/office/drawing/2014/main" id="{00000000-0008-0000-0000-000029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86" name="Text Box 394360">
          <a:extLst>
            <a:ext uri="{FF2B5EF4-FFF2-40B4-BE49-F238E27FC236}">
              <a16:creationId xmlns="" xmlns:a16="http://schemas.microsoft.com/office/drawing/2014/main" id="{00000000-0008-0000-0000-00002A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87" name="Text Box 394744">
          <a:extLst>
            <a:ext uri="{FF2B5EF4-FFF2-40B4-BE49-F238E27FC236}">
              <a16:creationId xmlns="" xmlns:a16="http://schemas.microsoft.com/office/drawing/2014/main" id="{00000000-0008-0000-0000-00002B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88" name="Text Box 394360">
          <a:extLst>
            <a:ext uri="{FF2B5EF4-FFF2-40B4-BE49-F238E27FC236}">
              <a16:creationId xmlns="" xmlns:a16="http://schemas.microsoft.com/office/drawing/2014/main" id="{00000000-0008-0000-0000-00002C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89" name="Text Box 394744">
          <a:extLst>
            <a:ext uri="{FF2B5EF4-FFF2-40B4-BE49-F238E27FC236}">
              <a16:creationId xmlns="" xmlns:a16="http://schemas.microsoft.com/office/drawing/2014/main" id="{00000000-0008-0000-0000-00002D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90" name="Text Box 394360">
          <a:extLst>
            <a:ext uri="{FF2B5EF4-FFF2-40B4-BE49-F238E27FC236}">
              <a16:creationId xmlns="" xmlns:a16="http://schemas.microsoft.com/office/drawing/2014/main" id="{00000000-0008-0000-0000-00002E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91" name="Text Box 394744">
          <a:extLst>
            <a:ext uri="{FF2B5EF4-FFF2-40B4-BE49-F238E27FC236}">
              <a16:creationId xmlns="" xmlns:a16="http://schemas.microsoft.com/office/drawing/2014/main" id="{00000000-0008-0000-0000-00002F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92" name="Text Box 394360">
          <a:extLst>
            <a:ext uri="{FF2B5EF4-FFF2-40B4-BE49-F238E27FC236}">
              <a16:creationId xmlns="" xmlns:a16="http://schemas.microsoft.com/office/drawing/2014/main" id="{00000000-0008-0000-0000-000030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093" name="Text Box 394744">
          <a:extLst>
            <a:ext uri="{FF2B5EF4-FFF2-40B4-BE49-F238E27FC236}">
              <a16:creationId xmlns="" xmlns:a16="http://schemas.microsoft.com/office/drawing/2014/main" id="{00000000-0008-0000-0000-000031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94" name="Text Box 394360">
          <a:extLst>
            <a:ext uri="{FF2B5EF4-FFF2-40B4-BE49-F238E27FC236}">
              <a16:creationId xmlns="" xmlns:a16="http://schemas.microsoft.com/office/drawing/2014/main" id="{00000000-0008-0000-0000-000032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95" name="Text Box 394744">
          <a:extLst>
            <a:ext uri="{FF2B5EF4-FFF2-40B4-BE49-F238E27FC236}">
              <a16:creationId xmlns="" xmlns:a16="http://schemas.microsoft.com/office/drawing/2014/main" id="{00000000-0008-0000-0000-000033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96" name="Text Box 394360">
          <a:extLst>
            <a:ext uri="{FF2B5EF4-FFF2-40B4-BE49-F238E27FC236}">
              <a16:creationId xmlns="" xmlns:a16="http://schemas.microsoft.com/office/drawing/2014/main" id="{00000000-0008-0000-0000-000034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97" name="Text Box 394744">
          <a:extLst>
            <a:ext uri="{FF2B5EF4-FFF2-40B4-BE49-F238E27FC236}">
              <a16:creationId xmlns="" xmlns:a16="http://schemas.microsoft.com/office/drawing/2014/main" id="{00000000-0008-0000-0000-000035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98" name="Text Box 394360">
          <a:extLst>
            <a:ext uri="{FF2B5EF4-FFF2-40B4-BE49-F238E27FC236}">
              <a16:creationId xmlns="" xmlns:a16="http://schemas.microsoft.com/office/drawing/2014/main" id="{00000000-0008-0000-0000-000036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099" name="Text Box 394744">
          <a:extLst>
            <a:ext uri="{FF2B5EF4-FFF2-40B4-BE49-F238E27FC236}">
              <a16:creationId xmlns="" xmlns:a16="http://schemas.microsoft.com/office/drawing/2014/main" id="{00000000-0008-0000-0000-000037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100" name="Text Box 394360">
          <a:extLst>
            <a:ext uri="{FF2B5EF4-FFF2-40B4-BE49-F238E27FC236}">
              <a16:creationId xmlns="" xmlns:a16="http://schemas.microsoft.com/office/drawing/2014/main" id="{00000000-0008-0000-0000-000038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101" name="Text Box 394744">
          <a:extLst>
            <a:ext uri="{FF2B5EF4-FFF2-40B4-BE49-F238E27FC236}">
              <a16:creationId xmlns="" xmlns:a16="http://schemas.microsoft.com/office/drawing/2014/main" id="{00000000-0008-0000-0000-000039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102" name="Text Box 394360">
          <a:extLst>
            <a:ext uri="{FF2B5EF4-FFF2-40B4-BE49-F238E27FC236}">
              <a16:creationId xmlns="" xmlns:a16="http://schemas.microsoft.com/office/drawing/2014/main" id="{00000000-0008-0000-0000-00003A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103" name="Text Box 394744">
          <a:extLst>
            <a:ext uri="{FF2B5EF4-FFF2-40B4-BE49-F238E27FC236}">
              <a16:creationId xmlns="" xmlns:a16="http://schemas.microsoft.com/office/drawing/2014/main" id="{00000000-0008-0000-0000-00003B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104" name="Text Box 394360">
          <a:extLst>
            <a:ext uri="{FF2B5EF4-FFF2-40B4-BE49-F238E27FC236}">
              <a16:creationId xmlns="" xmlns:a16="http://schemas.microsoft.com/office/drawing/2014/main" id="{00000000-0008-0000-0000-00003C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105" name="Text Box 394744">
          <a:extLst>
            <a:ext uri="{FF2B5EF4-FFF2-40B4-BE49-F238E27FC236}">
              <a16:creationId xmlns="" xmlns:a16="http://schemas.microsoft.com/office/drawing/2014/main" id="{00000000-0008-0000-0000-00003D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106" name="Text Box 394360">
          <a:extLst>
            <a:ext uri="{FF2B5EF4-FFF2-40B4-BE49-F238E27FC236}">
              <a16:creationId xmlns="" xmlns:a16="http://schemas.microsoft.com/office/drawing/2014/main" id="{00000000-0008-0000-0000-00003E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107" name="Text Box 394744">
          <a:extLst>
            <a:ext uri="{FF2B5EF4-FFF2-40B4-BE49-F238E27FC236}">
              <a16:creationId xmlns="" xmlns:a16="http://schemas.microsoft.com/office/drawing/2014/main" id="{00000000-0008-0000-0000-00003F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108" name="Text Box 394360">
          <a:extLst>
            <a:ext uri="{FF2B5EF4-FFF2-40B4-BE49-F238E27FC236}">
              <a16:creationId xmlns="" xmlns:a16="http://schemas.microsoft.com/office/drawing/2014/main" id="{00000000-0008-0000-0000-000040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109" name="Text Box 394744">
          <a:extLst>
            <a:ext uri="{FF2B5EF4-FFF2-40B4-BE49-F238E27FC236}">
              <a16:creationId xmlns="" xmlns:a16="http://schemas.microsoft.com/office/drawing/2014/main" id="{00000000-0008-0000-0000-000041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110" name="Text Box 394360">
          <a:extLst>
            <a:ext uri="{FF2B5EF4-FFF2-40B4-BE49-F238E27FC236}">
              <a16:creationId xmlns="" xmlns:a16="http://schemas.microsoft.com/office/drawing/2014/main" id="{00000000-0008-0000-0000-000042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111" name="Text Box 394744">
          <a:extLst>
            <a:ext uri="{FF2B5EF4-FFF2-40B4-BE49-F238E27FC236}">
              <a16:creationId xmlns="" xmlns:a16="http://schemas.microsoft.com/office/drawing/2014/main" id="{00000000-0008-0000-0000-000043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12" name="Text Box 394360">
          <a:extLst>
            <a:ext uri="{FF2B5EF4-FFF2-40B4-BE49-F238E27FC236}">
              <a16:creationId xmlns="" xmlns:a16="http://schemas.microsoft.com/office/drawing/2014/main" id="{00000000-0008-0000-0000-000044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13" name="Text Box 394744">
          <a:extLst>
            <a:ext uri="{FF2B5EF4-FFF2-40B4-BE49-F238E27FC236}">
              <a16:creationId xmlns="" xmlns:a16="http://schemas.microsoft.com/office/drawing/2014/main" id="{00000000-0008-0000-0000-000045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14" name="Text Box 394360">
          <a:extLst>
            <a:ext uri="{FF2B5EF4-FFF2-40B4-BE49-F238E27FC236}">
              <a16:creationId xmlns="" xmlns:a16="http://schemas.microsoft.com/office/drawing/2014/main" id="{00000000-0008-0000-0000-000046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15" name="Text Box 394744">
          <a:extLst>
            <a:ext uri="{FF2B5EF4-FFF2-40B4-BE49-F238E27FC236}">
              <a16:creationId xmlns="" xmlns:a16="http://schemas.microsoft.com/office/drawing/2014/main" id="{00000000-0008-0000-0000-000047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16" name="Text Box 394360">
          <a:extLst>
            <a:ext uri="{FF2B5EF4-FFF2-40B4-BE49-F238E27FC236}">
              <a16:creationId xmlns="" xmlns:a16="http://schemas.microsoft.com/office/drawing/2014/main" id="{00000000-0008-0000-0000-000048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17" name="Text Box 394744">
          <a:extLst>
            <a:ext uri="{FF2B5EF4-FFF2-40B4-BE49-F238E27FC236}">
              <a16:creationId xmlns="" xmlns:a16="http://schemas.microsoft.com/office/drawing/2014/main" id="{00000000-0008-0000-0000-000049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18" name="Text Box 394360">
          <a:extLst>
            <a:ext uri="{FF2B5EF4-FFF2-40B4-BE49-F238E27FC236}">
              <a16:creationId xmlns="" xmlns:a16="http://schemas.microsoft.com/office/drawing/2014/main" id="{00000000-0008-0000-0000-00004A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19" name="Text Box 394744">
          <a:extLst>
            <a:ext uri="{FF2B5EF4-FFF2-40B4-BE49-F238E27FC236}">
              <a16:creationId xmlns="" xmlns:a16="http://schemas.microsoft.com/office/drawing/2014/main" id="{00000000-0008-0000-0000-00004B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20" name="Text Box 394360">
          <a:extLst>
            <a:ext uri="{FF2B5EF4-FFF2-40B4-BE49-F238E27FC236}">
              <a16:creationId xmlns="" xmlns:a16="http://schemas.microsoft.com/office/drawing/2014/main" id="{00000000-0008-0000-0000-00004C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21" name="Text Box 394744">
          <a:extLst>
            <a:ext uri="{FF2B5EF4-FFF2-40B4-BE49-F238E27FC236}">
              <a16:creationId xmlns="" xmlns:a16="http://schemas.microsoft.com/office/drawing/2014/main" id="{00000000-0008-0000-0000-00004D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22" name="Text Box 394360">
          <a:extLst>
            <a:ext uri="{FF2B5EF4-FFF2-40B4-BE49-F238E27FC236}">
              <a16:creationId xmlns="" xmlns:a16="http://schemas.microsoft.com/office/drawing/2014/main" id="{00000000-0008-0000-0000-00004E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23" name="Text Box 394744">
          <a:extLst>
            <a:ext uri="{FF2B5EF4-FFF2-40B4-BE49-F238E27FC236}">
              <a16:creationId xmlns="" xmlns:a16="http://schemas.microsoft.com/office/drawing/2014/main" id="{00000000-0008-0000-0000-00004F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24" name="Text Box 394360">
          <a:extLst>
            <a:ext uri="{FF2B5EF4-FFF2-40B4-BE49-F238E27FC236}">
              <a16:creationId xmlns="" xmlns:a16="http://schemas.microsoft.com/office/drawing/2014/main" id="{00000000-0008-0000-0000-000050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25" name="Text Box 394744">
          <a:extLst>
            <a:ext uri="{FF2B5EF4-FFF2-40B4-BE49-F238E27FC236}">
              <a16:creationId xmlns="" xmlns:a16="http://schemas.microsoft.com/office/drawing/2014/main" id="{00000000-0008-0000-0000-000051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26" name="Text Box 394360">
          <a:extLst>
            <a:ext uri="{FF2B5EF4-FFF2-40B4-BE49-F238E27FC236}">
              <a16:creationId xmlns="" xmlns:a16="http://schemas.microsoft.com/office/drawing/2014/main" id="{00000000-0008-0000-0000-000052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27" name="Text Box 394744">
          <a:extLst>
            <a:ext uri="{FF2B5EF4-FFF2-40B4-BE49-F238E27FC236}">
              <a16:creationId xmlns="" xmlns:a16="http://schemas.microsoft.com/office/drawing/2014/main" id="{00000000-0008-0000-0000-000053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28" name="Text Box 394360">
          <a:extLst>
            <a:ext uri="{FF2B5EF4-FFF2-40B4-BE49-F238E27FC236}">
              <a16:creationId xmlns="" xmlns:a16="http://schemas.microsoft.com/office/drawing/2014/main" id="{00000000-0008-0000-0000-000054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29" name="Text Box 394744">
          <a:extLst>
            <a:ext uri="{FF2B5EF4-FFF2-40B4-BE49-F238E27FC236}">
              <a16:creationId xmlns="" xmlns:a16="http://schemas.microsoft.com/office/drawing/2014/main" id="{00000000-0008-0000-0000-000055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30" name="Text Box 394360">
          <a:extLst>
            <a:ext uri="{FF2B5EF4-FFF2-40B4-BE49-F238E27FC236}">
              <a16:creationId xmlns="" xmlns:a16="http://schemas.microsoft.com/office/drawing/2014/main" id="{00000000-0008-0000-0000-000056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31" name="Text Box 394744">
          <a:extLst>
            <a:ext uri="{FF2B5EF4-FFF2-40B4-BE49-F238E27FC236}">
              <a16:creationId xmlns="" xmlns:a16="http://schemas.microsoft.com/office/drawing/2014/main" id="{00000000-0008-0000-0000-000057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32" name="Text Box 394360">
          <a:extLst>
            <a:ext uri="{FF2B5EF4-FFF2-40B4-BE49-F238E27FC236}">
              <a16:creationId xmlns="" xmlns:a16="http://schemas.microsoft.com/office/drawing/2014/main" id="{00000000-0008-0000-0000-000058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33" name="Text Box 394744">
          <a:extLst>
            <a:ext uri="{FF2B5EF4-FFF2-40B4-BE49-F238E27FC236}">
              <a16:creationId xmlns="" xmlns:a16="http://schemas.microsoft.com/office/drawing/2014/main" id="{00000000-0008-0000-0000-000059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34" name="Text Box 394360">
          <a:extLst>
            <a:ext uri="{FF2B5EF4-FFF2-40B4-BE49-F238E27FC236}">
              <a16:creationId xmlns="" xmlns:a16="http://schemas.microsoft.com/office/drawing/2014/main" id="{00000000-0008-0000-0000-00005A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35" name="Text Box 394744">
          <a:extLst>
            <a:ext uri="{FF2B5EF4-FFF2-40B4-BE49-F238E27FC236}">
              <a16:creationId xmlns="" xmlns:a16="http://schemas.microsoft.com/office/drawing/2014/main" id="{00000000-0008-0000-0000-00005B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0"/>
    <xdr:sp macro="" textlink="">
      <xdr:nvSpPr>
        <xdr:cNvPr id="20136" name="Text Box 394360">
          <a:extLst>
            <a:ext uri="{FF2B5EF4-FFF2-40B4-BE49-F238E27FC236}">
              <a16:creationId xmlns="" xmlns:a16="http://schemas.microsoft.com/office/drawing/2014/main" id="{00000000-0008-0000-0000-00005C0A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0"/>
    <xdr:sp macro="" textlink="">
      <xdr:nvSpPr>
        <xdr:cNvPr id="20137" name="Text Box 394744">
          <a:extLst>
            <a:ext uri="{FF2B5EF4-FFF2-40B4-BE49-F238E27FC236}">
              <a16:creationId xmlns="" xmlns:a16="http://schemas.microsoft.com/office/drawing/2014/main" id="{00000000-0008-0000-0000-00005D0A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0"/>
    <xdr:sp macro="" textlink="">
      <xdr:nvSpPr>
        <xdr:cNvPr id="20138" name="Text Box 394360">
          <a:extLst>
            <a:ext uri="{FF2B5EF4-FFF2-40B4-BE49-F238E27FC236}">
              <a16:creationId xmlns="" xmlns:a16="http://schemas.microsoft.com/office/drawing/2014/main" id="{00000000-0008-0000-0000-00005E0A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0"/>
    <xdr:sp macro="" textlink="">
      <xdr:nvSpPr>
        <xdr:cNvPr id="20139" name="Text Box 394744">
          <a:extLst>
            <a:ext uri="{FF2B5EF4-FFF2-40B4-BE49-F238E27FC236}">
              <a16:creationId xmlns="" xmlns:a16="http://schemas.microsoft.com/office/drawing/2014/main" id="{00000000-0008-0000-0000-00005F0A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0"/>
    <xdr:sp macro="" textlink="">
      <xdr:nvSpPr>
        <xdr:cNvPr id="20140" name="Text Box 394360">
          <a:extLst>
            <a:ext uri="{FF2B5EF4-FFF2-40B4-BE49-F238E27FC236}">
              <a16:creationId xmlns="" xmlns:a16="http://schemas.microsoft.com/office/drawing/2014/main" id="{00000000-0008-0000-0000-0000600A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0"/>
    <xdr:sp macro="" textlink="">
      <xdr:nvSpPr>
        <xdr:cNvPr id="20141" name="Text Box 394744">
          <a:extLst>
            <a:ext uri="{FF2B5EF4-FFF2-40B4-BE49-F238E27FC236}">
              <a16:creationId xmlns="" xmlns:a16="http://schemas.microsoft.com/office/drawing/2014/main" id="{00000000-0008-0000-0000-0000610A0000}"/>
            </a:ext>
          </a:extLst>
        </xdr:cNvPr>
        <xdr:cNvSpPr txBox="1">
          <a:spLocks noChangeArrowheads="1"/>
        </xdr:cNvSpPr>
      </xdr:nvSpPr>
      <xdr:spPr bwMode="auto">
        <a:xfrm>
          <a:off x="1933575" y="5572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42" name="Text Box 394360">
          <a:extLst>
            <a:ext uri="{FF2B5EF4-FFF2-40B4-BE49-F238E27FC236}">
              <a16:creationId xmlns="" xmlns:a16="http://schemas.microsoft.com/office/drawing/2014/main" id="{00000000-0008-0000-0000-000062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43" name="Text Box 394744">
          <a:extLst>
            <a:ext uri="{FF2B5EF4-FFF2-40B4-BE49-F238E27FC236}">
              <a16:creationId xmlns="" xmlns:a16="http://schemas.microsoft.com/office/drawing/2014/main" id="{00000000-0008-0000-0000-000063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44" name="Text Box 394360">
          <a:extLst>
            <a:ext uri="{FF2B5EF4-FFF2-40B4-BE49-F238E27FC236}">
              <a16:creationId xmlns="" xmlns:a16="http://schemas.microsoft.com/office/drawing/2014/main" id="{00000000-0008-0000-0000-000064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45" name="Text Box 394744">
          <a:extLst>
            <a:ext uri="{FF2B5EF4-FFF2-40B4-BE49-F238E27FC236}">
              <a16:creationId xmlns="" xmlns:a16="http://schemas.microsoft.com/office/drawing/2014/main" id="{00000000-0008-0000-0000-000065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46" name="Text Box 394360">
          <a:extLst>
            <a:ext uri="{FF2B5EF4-FFF2-40B4-BE49-F238E27FC236}">
              <a16:creationId xmlns="" xmlns:a16="http://schemas.microsoft.com/office/drawing/2014/main" id="{00000000-0008-0000-0000-000066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47" name="Text Box 394744">
          <a:extLst>
            <a:ext uri="{FF2B5EF4-FFF2-40B4-BE49-F238E27FC236}">
              <a16:creationId xmlns="" xmlns:a16="http://schemas.microsoft.com/office/drawing/2014/main" id="{00000000-0008-0000-0000-000067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48" name="Text Box 394360">
          <a:extLst>
            <a:ext uri="{FF2B5EF4-FFF2-40B4-BE49-F238E27FC236}">
              <a16:creationId xmlns="" xmlns:a16="http://schemas.microsoft.com/office/drawing/2014/main" id="{00000000-0008-0000-0000-000068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49" name="Text Box 394744">
          <a:extLst>
            <a:ext uri="{FF2B5EF4-FFF2-40B4-BE49-F238E27FC236}">
              <a16:creationId xmlns="" xmlns:a16="http://schemas.microsoft.com/office/drawing/2014/main" id="{00000000-0008-0000-0000-000069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50" name="Text Box 394360">
          <a:extLst>
            <a:ext uri="{FF2B5EF4-FFF2-40B4-BE49-F238E27FC236}">
              <a16:creationId xmlns="" xmlns:a16="http://schemas.microsoft.com/office/drawing/2014/main" id="{00000000-0008-0000-0000-00006A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51" name="Text Box 394744">
          <a:extLst>
            <a:ext uri="{FF2B5EF4-FFF2-40B4-BE49-F238E27FC236}">
              <a16:creationId xmlns="" xmlns:a16="http://schemas.microsoft.com/office/drawing/2014/main" id="{00000000-0008-0000-0000-00006B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52" name="Text Box 394360">
          <a:extLst>
            <a:ext uri="{FF2B5EF4-FFF2-40B4-BE49-F238E27FC236}">
              <a16:creationId xmlns="" xmlns:a16="http://schemas.microsoft.com/office/drawing/2014/main" id="{00000000-0008-0000-0000-00006C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53" name="Text Box 394744">
          <a:extLst>
            <a:ext uri="{FF2B5EF4-FFF2-40B4-BE49-F238E27FC236}">
              <a16:creationId xmlns="" xmlns:a16="http://schemas.microsoft.com/office/drawing/2014/main" id="{00000000-0008-0000-0000-00006D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54" name="Text Box 394360">
          <a:extLst>
            <a:ext uri="{FF2B5EF4-FFF2-40B4-BE49-F238E27FC236}">
              <a16:creationId xmlns="" xmlns:a16="http://schemas.microsoft.com/office/drawing/2014/main" id="{00000000-0008-0000-0000-00006E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55" name="Text Box 394744">
          <a:extLst>
            <a:ext uri="{FF2B5EF4-FFF2-40B4-BE49-F238E27FC236}">
              <a16:creationId xmlns="" xmlns:a16="http://schemas.microsoft.com/office/drawing/2014/main" id="{00000000-0008-0000-0000-00006F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56" name="Text Box 394360">
          <a:extLst>
            <a:ext uri="{FF2B5EF4-FFF2-40B4-BE49-F238E27FC236}">
              <a16:creationId xmlns="" xmlns:a16="http://schemas.microsoft.com/office/drawing/2014/main" id="{00000000-0008-0000-0000-000070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57" name="Text Box 394744">
          <a:extLst>
            <a:ext uri="{FF2B5EF4-FFF2-40B4-BE49-F238E27FC236}">
              <a16:creationId xmlns="" xmlns:a16="http://schemas.microsoft.com/office/drawing/2014/main" id="{00000000-0008-0000-0000-000071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58" name="Text Box 394360">
          <a:extLst>
            <a:ext uri="{FF2B5EF4-FFF2-40B4-BE49-F238E27FC236}">
              <a16:creationId xmlns="" xmlns:a16="http://schemas.microsoft.com/office/drawing/2014/main" id="{00000000-0008-0000-0000-000072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59" name="Text Box 394744">
          <a:extLst>
            <a:ext uri="{FF2B5EF4-FFF2-40B4-BE49-F238E27FC236}">
              <a16:creationId xmlns="" xmlns:a16="http://schemas.microsoft.com/office/drawing/2014/main" id="{00000000-0008-0000-0000-000073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60" name="Text Box 394360">
          <a:extLst>
            <a:ext uri="{FF2B5EF4-FFF2-40B4-BE49-F238E27FC236}">
              <a16:creationId xmlns="" xmlns:a16="http://schemas.microsoft.com/office/drawing/2014/main" id="{00000000-0008-0000-0000-000074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61" name="Text Box 394744">
          <a:extLst>
            <a:ext uri="{FF2B5EF4-FFF2-40B4-BE49-F238E27FC236}">
              <a16:creationId xmlns="" xmlns:a16="http://schemas.microsoft.com/office/drawing/2014/main" id="{00000000-0008-0000-0000-000075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62" name="Text Box 394360">
          <a:extLst>
            <a:ext uri="{FF2B5EF4-FFF2-40B4-BE49-F238E27FC236}">
              <a16:creationId xmlns="" xmlns:a16="http://schemas.microsoft.com/office/drawing/2014/main" id="{00000000-0008-0000-0000-000076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63" name="Text Box 394744">
          <a:extLst>
            <a:ext uri="{FF2B5EF4-FFF2-40B4-BE49-F238E27FC236}">
              <a16:creationId xmlns="" xmlns:a16="http://schemas.microsoft.com/office/drawing/2014/main" id="{00000000-0008-0000-0000-000077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64" name="Text Box 394360">
          <a:extLst>
            <a:ext uri="{FF2B5EF4-FFF2-40B4-BE49-F238E27FC236}">
              <a16:creationId xmlns="" xmlns:a16="http://schemas.microsoft.com/office/drawing/2014/main" id="{00000000-0008-0000-0000-000078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65" name="Text Box 394744">
          <a:extLst>
            <a:ext uri="{FF2B5EF4-FFF2-40B4-BE49-F238E27FC236}">
              <a16:creationId xmlns="" xmlns:a16="http://schemas.microsoft.com/office/drawing/2014/main" id="{00000000-0008-0000-0000-000079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66" name="Text Box 394360">
          <a:extLst>
            <a:ext uri="{FF2B5EF4-FFF2-40B4-BE49-F238E27FC236}">
              <a16:creationId xmlns="" xmlns:a16="http://schemas.microsoft.com/office/drawing/2014/main" id="{00000000-0008-0000-0000-00007A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67" name="Text Box 394744">
          <a:extLst>
            <a:ext uri="{FF2B5EF4-FFF2-40B4-BE49-F238E27FC236}">
              <a16:creationId xmlns="" xmlns:a16="http://schemas.microsoft.com/office/drawing/2014/main" id="{00000000-0008-0000-0000-00007B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68" name="Text Box 394360">
          <a:extLst>
            <a:ext uri="{FF2B5EF4-FFF2-40B4-BE49-F238E27FC236}">
              <a16:creationId xmlns="" xmlns:a16="http://schemas.microsoft.com/office/drawing/2014/main" id="{00000000-0008-0000-0000-00007C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69" name="Text Box 394744">
          <a:extLst>
            <a:ext uri="{FF2B5EF4-FFF2-40B4-BE49-F238E27FC236}">
              <a16:creationId xmlns="" xmlns:a16="http://schemas.microsoft.com/office/drawing/2014/main" id="{00000000-0008-0000-0000-00007D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70" name="Text Box 394360">
          <a:extLst>
            <a:ext uri="{FF2B5EF4-FFF2-40B4-BE49-F238E27FC236}">
              <a16:creationId xmlns="" xmlns:a16="http://schemas.microsoft.com/office/drawing/2014/main" id="{00000000-0008-0000-0000-00007E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71" name="Text Box 394744">
          <a:extLst>
            <a:ext uri="{FF2B5EF4-FFF2-40B4-BE49-F238E27FC236}">
              <a16:creationId xmlns="" xmlns:a16="http://schemas.microsoft.com/office/drawing/2014/main" id="{00000000-0008-0000-0000-00007F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72" name="Text Box 394360">
          <a:extLst>
            <a:ext uri="{FF2B5EF4-FFF2-40B4-BE49-F238E27FC236}">
              <a16:creationId xmlns="" xmlns:a16="http://schemas.microsoft.com/office/drawing/2014/main" id="{00000000-0008-0000-0000-000080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73" name="Text Box 394744">
          <a:extLst>
            <a:ext uri="{FF2B5EF4-FFF2-40B4-BE49-F238E27FC236}">
              <a16:creationId xmlns="" xmlns:a16="http://schemas.microsoft.com/office/drawing/2014/main" id="{00000000-0008-0000-0000-000081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74" name="Text Box 394360">
          <a:extLst>
            <a:ext uri="{FF2B5EF4-FFF2-40B4-BE49-F238E27FC236}">
              <a16:creationId xmlns="" xmlns:a16="http://schemas.microsoft.com/office/drawing/2014/main" id="{00000000-0008-0000-0000-000082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75" name="Text Box 394744">
          <a:extLst>
            <a:ext uri="{FF2B5EF4-FFF2-40B4-BE49-F238E27FC236}">
              <a16:creationId xmlns="" xmlns:a16="http://schemas.microsoft.com/office/drawing/2014/main" id="{00000000-0008-0000-0000-000083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76" name="Text Box 394360">
          <a:extLst>
            <a:ext uri="{FF2B5EF4-FFF2-40B4-BE49-F238E27FC236}">
              <a16:creationId xmlns="" xmlns:a16="http://schemas.microsoft.com/office/drawing/2014/main" id="{00000000-0008-0000-0000-000084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77" name="Text Box 394744">
          <a:extLst>
            <a:ext uri="{FF2B5EF4-FFF2-40B4-BE49-F238E27FC236}">
              <a16:creationId xmlns="" xmlns:a16="http://schemas.microsoft.com/office/drawing/2014/main" id="{00000000-0008-0000-0000-000085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78" name="Text Box 394360">
          <a:extLst>
            <a:ext uri="{FF2B5EF4-FFF2-40B4-BE49-F238E27FC236}">
              <a16:creationId xmlns="" xmlns:a16="http://schemas.microsoft.com/office/drawing/2014/main" id="{00000000-0008-0000-0000-000086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79" name="Text Box 394744">
          <a:extLst>
            <a:ext uri="{FF2B5EF4-FFF2-40B4-BE49-F238E27FC236}">
              <a16:creationId xmlns="" xmlns:a16="http://schemas.microsoft.com/office/drawing/2014/main" id="{00000000-0008-0000-0000-000087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80" name="Text Box 394360">
          <a:extLst>
            <a:ext uri="{FF2B5EF4-FFF2-40B4-BE49-F238E27FC236}">
              <a16:creationId xmlns="" xmlns:a16="http://schemas.microsoft.com/office/drawing/2014/main" id="{00000000-0008-0000-0000-000088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81" name="Text Box 394744">
          <a:extLst>
            <a:ext uri="{FF2B5EF4-FFF2-40B4-BE49-F238E27FC236}">
              <a16:creationId xmlns="" xmlns:a16="http://schemas.microsoft.com/office/drawing/2014/main" id="{00000000-0008-0000-0000-000089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82" name="Text Box 394360">
          <a:extLst>
            <a:ext uri="{FF2B5EF4-FFF2-40B4-BE49-F238E27FC236}">
              <a16:creationId xmlns="" xmlns:a16="http://schemas.microsoft.com/office/drawing/2014/main" id="{00000000-0008-0000-0000-00008A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83" name="Text Box 394744">
          <a:extLst>
            <a:ext uri="{FF2B5EF4-FFF2-40B4-BE49-F238E27FC236}">
              <a16:creationId xmlns="" xmlns:a16="http://schemas.microsoft.com/office/drawing/2014/main" id="{00000000-0008-0000-0000-00008B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84" name="Text Box 394360">
          <a:extLst>
            <a:ext uri="{FF2B5EF4-FFF2-40B4-BE49-F238E27FC236}">
              <a16:creationId xmlns="" xmlns:a16="http://schemas.microsoft.com/office/drawing/2014/main" id="{00000000-0008-0000-0000-00008C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85" name="Text Box 394744">
          <a:extLst>
            <a:ext uri="{FF2B5EF4-FFF2-40B4-BE49-F238E27FC236}">
              <a16:creationId xmlns="" xmlns:a16="http://schemas.microsoft.com/office/drawing/2014/main" id="{00000000-0008-0000-0000-00008D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86" name="Text Box 394360">
          <a:extLst>
            <a:ext uri="{FF2B5EF4-FFF2-40B4-BE49-F238E27FC236}">
              <a16:creationId xmlns="" xmlns:a16="http://schemas.microsoft.com/office/drawing/2014/main" id="{00000000-0008-0000-0000-00008E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87" name="Text Box 394744">
          <a:extLst>
            <a:ext uri="{FF2B5EF4-FFF2-40B4-BE49-F238E27FC236}">
              <a16:creationId xmlns="" xmlns:a16="http://schemas.microsoft.com/office/drawing/2014/main" id="{00000000-0008-0000-0000-00008F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88" name="Text Box 394360">
          <a:extLst>
            <a:ext uri="{FF2B5EF4-FFF2-40B4-BE49-F238E27FC236}">
              <a16:creationId xmlns="" xmlns:a16="http://schemas.microsoft.com/office/drawing/2014/main" id="{00000000-0008-0000-0000-000090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89" name="Text Box 394744">
          <a:extLst>
            <a:ext uri="{FF2B5EF4-FFF2-40B4-BE49-F238E27FC236}">
              <a16:creationId xmlns="" xmlns:a16="http://schemas.microsoft.com/office/drawing/2014/main" id="{00000000-0008-0000-0000-000091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90" name="Text Box 394360">
          <a:extLst>
            <a:ext uri="{FF2B5EF4-FFF2-40B4-BE49-F238E27FC236}">
              <a16:creationId xmlns="" xmlns:a16="http://schemas.microsoft.com/office/drawing/2014/main" id="{00000000-0008-0000-0000-000092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91" name="Text Box 394744">
          <a:extLst>
            <a:ext uri="{FF2B5EF4-FFF2-40B4-BE49-F238E27FC236}">
              <a16:creationId xmlns="" xmlns:a16="http://schemas.microsoft.com/office/drawing/2014/main" id="{00000000-0008-0000-0000-000093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92" name="Text Box 394360">
          <a:extLst>
            <a:ext uri="{FF2B5EF4-FFF2-40B4-BE49-F238E27FC236}">
              <a16:creationId xmlns="" xmlns:a16="http://schemas.microsoft.com/office/drawing/2014/main" id="{00000000-0008-0000-0000-000094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93" name="Text Box 394744">
          <a:extLst>
            <a:ext uri="{FF2B5EF4-FFF2-40B4-BE49-F238E27FC236}">
              <a16:creationId xmlns="" xmlns:a16="http://schemas.microsoft.com/office/drawing/2014/main" id="{00000000-0008-0000-0000-000095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94" name="Text Box 394360">
          <a:extLst>
            <a:ext uri="{FF2B5EF4-FFF2-40B4-BE49-F238E27FC236}">
              <a16:creationId xmlns="" xmlns:a16="http://schemas.microsoft.com/office/drawing/2014/main" id="{00000000-0008-0000-0000-000096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195" name="Text Box 394744">
          <a:extLst>
            <a:ext uri="{FF2B5EF4-FFF2-40B4-BE49-F238E27FC236}">
              <a16:creationId xmlns="" xmlns:a16="http://schemas.microsoft.com/office/drawing/2014/main" id="{00000000-0008-0000-0000-000097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96" name="Text Box 394360">
          <a:extLst>
            <a:ext uri="{FF2B5EF4-FFF2-40B4-BE49-F238E27FC236}">
              <a16:creationId xmlns="" xmlns:a16="http://schemas.microsoft.com/office/drawing/2014/main" id="{00000000-0008-0000-0000-000098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97" name="Text Box 394744">
          <a:extLst>
            <a:ext uri="{FF2B5EF4-FFF2-40B4-BE49-F238E27FC236}">
              <a16:creationId xmlns="" xmlns:a16="http://schemas.microsoft.com/office/drawing/2014/main" id="{00000000-0008-0000-0000-000099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98" name="Text Box 394360">
          <a:extLst>
            <a:ext uri="{FF2B5EF4-FFF2-40B4-BE49-F238E27FC236}">
              <a16:creationId xmlns="" xmlns:a16="http://schemas.microsoft.com/office/drawing/2014/main" id="{00000000-0008-0000-0000-00009A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199" name="Text Box 394744">
          <a:extLst>
            <a:ext uri="{FF2B5EF4-FFF2-40B4-BE49-F238E27FC236}">
              <a16:creationId xmlns="" xmlns:a16="http://schemas.microsoft.com/office/drawing/2014/main" id="{00000000-0008-0000-0000-00009B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00" name="Text Box 394360">
          <a:extLst>
            <a:ext uri="{FF2B5EF4-FFF2-40B4-BE49-F238E27FC236}">
              <a16:creationId xmlns="" xmlns:a16="http://schemas.microsoft.com/office/drawing/2014/main" id="{00000000-0008-0000-0000-00009C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01" name="Text Box 394744">
          <a:extLst>
            <a:ext uri="{FF2B5EF4-FFF2-40B4-BE49-F238E27FC236}">
              <a16:creationId xmlns="" xmlns:a16="http://schemas.microsoft.com/office/drawing/2014/main" id="{00000000-0008-0000-0000-00009D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02" name="Text Box 394360">
          <a:extLst>
            <a:ext uri="{FF2B5EF4-FFF2-40B4-BE49-F238E27FC236}">
              <a16:creationId xmlns="" xmlns:a16="http://schemas.microsoft.com/office/drawing/2014/main" id="{00000000-0008-0000-0000-00009E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03" name="Text Box 394744">
          <a:extLst>
            <a:ext uri="{FF2B5EF4-FFF2-40B4-BE49-F238E27FC236}">
              <a16:creationId xmlns="" xmlns:a16="http://schemas.microsoft.com/office/drawing/2014/main" id="{00000000-0008-0000-0000-00009F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04" name="Text Box 394360">
          <a:extLst>
            <a:ext uri="{FF2B5EF4-FFF2-40B4-BE49-F238E27FC236}">
              <a16:creationId xmlns="" xmlns:a16="http://schemas.microsoft.com/office/drawing/2014/main" id="{00000000-0008-0000-0000-0000A0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05" name="Text Box 394744">
          <a:extLst>
            <a:ext uri="{FF2B5EF4-FFF2-40B4-BE49-F238E27FC236}">
              <a16:creationId xmlns="" xmlns:a16="http://schemas.microsoft.com/office/drawing/2014/main" id="{00000000-0008-0000-0000-0000A1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06" name="Text Box 394360">
          <a:extLst>
            <a:ext uri="{FF2B5EF4-FFF2-40B4-BE49-F238E27FC236}">
              <a16:creationId xmlns="" xmlns:a16="http://schemas.microsoft.com/office/drawing/2014/main" id="{00000000-0008-0000-0000-0000A2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07" name="Text Box 394744">
          <a:extLst>
            <a:ext uri="{FF2B5EF4-FFF2-40B4-BE49-F238E27FC236}">
              <a16:creationId xmlns="" xmlns:a16="http://schemas.microsoft.com/office/drawing/2014/main" id="{00000000-0008-0000-0000-0000A3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08" name="Text Box 394360">
          <a:extLst>
            <a:ext uri="{FF2B5EF4-FFF2-40B4-BE49-F238E27FC236}">
              <a16:creationId xmlns="" xmlns:a16="http://schemas.microsoft.com/office/drawing/2014/main" id="{00000000-0008-0000-0000-0000A4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09" name="Text Box 394744">
          <a:extLst>
            <a:ext uri="{FF2B5EF4-FFF2-40B4-BE49-F238E27FC236}">
              <a16:creationId xmlns="" xmlns:a16="http://schemas.microsoft.com/office/drawing/2014/main" id="{00000000-0008-0000-0000-0000A5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10" name="Text Box 394360">
          <a:extLst>
            <a:ext uri="{FF2B5EF4-FFF2-40B4-BE49-F238E27FC236}">
              <a16:creationId xmlns="" xmlns:a16="http://schemas.microsoft.com/office/drawing/2014/main" id="{00000000-0008-0000-0000-0000A6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11" name="Text Box 394744">
          <a:extLst>
            <a:ext uri="{FF2B5EF4-FFF2-40B4-BE49-F238E27FC236}">
              <a16:creationId xmlns="" xmlns:a16="http://schemas.microsoft.com/office/drawing/2014/main" id="{00000000-0008-0000-0000-0000A7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12" name="Text Box 394360">
          <a:extLst>
            <a:ext uri="{FF2B5EF4-FFF2-40B4-BE49-F238E27FC236}">
              <a16:creationId xmlns="" xmlns:a16="http://schemas.microsoft.com/office/drawing/2014/main" id="{00000000-0008-0000-0000-0000A8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13" name="Text Box 394744">
          <a:extLst>
            <a:ext uri="{FF2B5EF4-FFF2-40B4-BE49-F238E27FC236}">
              <a16:creationId xmlns="" xmlns:a16="http://schemas.microsoft.com/office/drawing/2014/main" id="{00000000-0008-0000-0000-0000A9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214" name="Text Box 394744">
          <a:extLst>
            <a:ext uri="{FF2B5EF4-FFF2-40B4-BE49-F238E27FC236}">
              <a16:creationId xmlns="" xmlns:a16="http://schemas.microsoft.com/office/drawing/2014/main" id="{00000000-0008-0000-0000-0000AA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215" name="Text Box 394360">
          <a:extLst>
            <a:ext uri="{FF2B5EF4-FFF2-40B4-BE49-F238E27FC236}">
              <a16:creationId xmlns="" xmlns:a16="http://schemas.microsoft.com/office/drawing/2014/main" id="{00000000-0008-0000-0000-0000AB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216" name="Text Box 394744">
          <a:extLst>
            <a:ext uri="{FF2B5EF4-FFF2-40B4-BE49-F238E27FC236}">
              <a16:creationId xmlns="" xmlns:a16="http://schemas.microsoft.com/office/drawing/2014/main" id="{00000000-0008-0000-0000-0000AC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217" name="Text Box 394360">
          <a:extLst>
            <a:ext uri="{FF2B5EF4-FFF2-40B4-BE49-F238E27FC236}">
              <a16:creationId xmlns="" xmlns:a16="http://schemas.microsoft.com/office/drawing/2014/main" id="{00000000-0008-0000-0000-0000AD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218" name="Text Box 394744">
          <a:extLst>
            <a:ext uri="{FF2B5EF4-FFF2-40B4-BE49-F238E27FC236}">
              <a16:creationId xmlns="" xmlns:a16="http://schemas.microsoft.com/office/drawing/2014/main" id="{00000000-0008-0000-0000-0000AE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219" name="Text Box 394360">
          <a:extLst>
            <a:ext uri="{FF2B5EF4-FFF2-40B4-BE49-F238E27FC236}">
              <a16:creationId xmlns="" xmlns:a16="http://schemas.microsoft.com/office/drawing/2014/main" id="{00000000-0008-0000-0000-0000AF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220" name="Text Box 394744">
          <a:extLst>
            <a:ext uri="{FF2B5EF4-FFF2-40B4-BE49-F238E27FC236}">
              <a16:creationId xmlns="" xmlns:a16="http://schemas.microsoft.com/office/drawing/2014/main" id="{00000000-0008-0000-0000-0000B0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221" name="Text Box 394360">
          <a:extLst>
            <a:ext uri="{FF2B5EF4-FFF2-40B4-BE49-F238E27FC236}">
              <a16:creationId xmlns="" xmlns:a16="http://schemas.microsoft.com/office/drawing/2014/main" id="{00000000-0008-0000-0000-0000B1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222" name="Text Box 394744">
          <a:extLst>
            <a:ext uri="{FF2B5EF4-FFF2-40B4-BE49-F238E27FC236}">
              <a16:creationId xmlns="" xmlns:a16="http://schemas.microsoft.com/office/drawing/2014/main" id="{00000000-0008-0000-0000-0000B2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223" name="Text Box 394360">
          <a:extLst>
            <a:ext uri="{FF2B5EF4-FFF2-40B4-BE49-F238E27FC236}">
              <a16:creationId xmlns="" xmlns:a16="http://schemas.microsoft.com/office/drawing/2014/main" id="{00000000-0008-0000-0000-0000B3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224" name="Text Box 394744">
          <a:extLst>
            <a:ext uri="{FF2B5EF4-FFF2-40B4-BE49-F238E27FC236}">
              <a16:creationId xmlns="" xmlns:a16="http://schemas.microsoft.com/office/drawing/2014/main" id="{00000000-0008-0000-0000-0000B4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225" name="Text Box 394360">
          <a:extLst>
            <a:ext uri="{FF2B5EF4-FFF2-40B4-BE49-F238E27FC236}">
              <a16:creationId xmlns="" xmlns:a16="http://schemas.microsoft.com/office/drawing/2014/main" id="{00000000-0008-0000-0000-0000B5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226" name="Text Box 394744">
          <a:extLst>
            <a:ext uri="{FF2B5EF4-FFF2-40B4-BE49-F238E27FC236}">
              <a16:creationId xmlns="" xmlns:a16="http://schemas.microsoft.com/office/drawing/2014/main" id="{00000000-0008-0000-0000-0000B6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227" name="Text Box 394360">
          <a:extLst>
            <a:ext uri="{FF2B5EF4-FFF2-40B4-BE49-F238E27FC236}">
              <a16:creationId xmlns="" xmlns:a16="http://schemas.microsoft.com/office/drawing/2014/main" id="{00000000-0008-0000-0000-0000B7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228" name="Text Box 394744">
          <a:extLst>
            <a:ext uri="{FF2B5EF4-FFF2-40B4-BE49-F238E27FC236}">
              <a16:creationId xmlns="" xmlns:a16="http://schemas.microsoft.com/office/drawing/2014/main" id="{00000000-0008-0000-0000-0000B8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229" name="Text Box 394360">
          <a:extLst>
            <a:ext uri="{FF2B5EF4-FFF2-40B4-BE49-F238E27FC236}">
              <a16:creationId xmlns="" xmlns:a16="http://schemas.microsoft.com/office/drawing/2014/main" id="{00000000-0008-0000-0000-0000B9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2326"/>
    <xdr:sp macro="" textlink="">
      <xdr:nvSpPr>
        <xdr:cNvPr id="20230" name="Text Box 394744">
          <a:extLst>
            <a:ext uri="{FF2B5EF4-FFF2-40B4-BE49-F238E27FC236}">
              <a16:creationId xmlns="" xmlns:a16="http://schemas.microsoft.com/office/drawing/2014/main" id="{00000000-0008-0000-0000-0000BA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231" name="Text Box 394360">
          <a:extLst>
            <a:ext uri="{FF2B5EF4-FFF2-40B4-BE49-F238E27FC236}">
              <a16:creationId xmlns="" xmlns:a16="http://schemas.microsoft.com/office/drawing/2014/main" id="{00000000-0008-0000-0000-0000BB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232" name="Text Box 394744">
          <a:extLst>
            <a:ext uri="{FF2B5EF4-FFF2-40B4-BE49-F238E27FC236}">
              <a16:creationId xmlns="" xmlns:a16="http://schemas.microsoft.com/office/drawing/2014/main" id="{00000000-0008-0000-0000-0000BC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233" name="Text Box 394360">
          <a:extLst>
            <a:ext uri="{FF2B5EF4-FFF2-40B4-BE49-F238E27FC236}">
              <a16:creationId xmlns="" xmlns:a16="http://schemas.microsoft.com/office/drawing/2014/main" id="{00000000-0008-0000-0000-0000BD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234" name="Text Box 394744">
          <a:extLst>
            <a:ext uri="{FF2B5EF4-FFF2-40B4-BE49-F238E27FC236}">
              <a16:creationId xmlns="" xmlns:a16="http://schemas.microsoft.com/office/drawing/2014/main" id="{00000000-0008-0000-0000-0000BE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235" name="Text Box 394360">
          <a:extLst>
            <a:ext uri="{FF2B5EF4-FFF2-40B4-BE49-F238E27FC236}">
              <a16:creationId xmlns="" xmlns:a16="http://schemas.microsoft.com/office/drawing/2014/main" id="{00000000-0008-0000-0000-0000BF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147</xdr:row>
      <xdr:rowOff>0</xdr:rowOff>
    </xdr:from>
    <xdr:ext cx="57150" cy="81461"/>
    <xdr:sp macro="" textlink="">
      <xdr:nvSpPr>
        <xdr:cNvPr id="20236" name="Text Box 394744">
          <a:extLst>
            <a:ext uri="{FF2B5EF4-FFF2-40B4-BE49-F238E27FC236}">
              <a16:creationId xmlns="" xmlns:a16="http://schemas.microsoft.com/office/drawing/2014/main" id="{00000000-0008-0000-0000-0000C0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37" name="Text Box 394360">
          <a:extLst>
            <a:ext uri="{FF2B5EF4-FFF2-40B4-BE49-F238E27FC236}">
              <a16:creationId xmlns="" xmlns:a16="http://schemas.microsoft.com/office/drawing/2014/main" id="{00000000-0008-0000-0000-0000C1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38" name="Text Box 394744">
          <a:extLst>
            <a:ext uri="{FF2B5EF4-FFF2-40B4-BE49-F238E27FC236}">
              <a16:creationId xmlns="" xmlns:a16="http://schemas.microsoft.com/office/drawing/2014/main" id="{00000000-0008-0000-0000-0000C2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39" name="Text Box 394360">
          <a:extLst>
            <a:ext uri="{FF2B5EF4-FFF2-40B4-BE49-F238E27FC236}">
              <a16:creationId xmlns="" xmlns:a16="http://schemas.microsoft.com/office/drawing/2014/main" id="{00000000-0008-0000-0000-0000C3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40" name="Text Box 394744">
          <a:extLst>
            <a:ext uri="{FF2B5EF4-FFF2-40B4-BE49-F238E27FC236}">
              <a16:creationId xmlns="" xmlns:a16="http://schemas.microsoft.com/office/drawing/2014/main" id="{00000000-0008-0000-0000-0000C4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41" name="Text Box 394360">
          <a:extLst>
            <a:ext uri="{FF2B5EF4-FFF2-40B4-BE49-F238E27FC236}">
              <a16:creationId xmlns="" xmlns:a16="http://schemas.microsoft.com/office/drawing/2014/main" id="{00000000-0008-0000-0000-0000C5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42" name="Text Box 394744">
          <a:extLst>
            <a:ext uri="{FF2B5EF4-FFF2-40B4-BE49-F238E27FC236}">
              <a16:creationId xmlns="" xmlns:a16="http://schemas.microsoft.com/office/drawing/2014/main" id="{00000000-0008-0000-0000-0000C6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43" name="Text Box 394360">
          <a:extLst>
            <a:ext uri="{FF2B5EF4-FFF2-40B4-BE49-F238E27FC236}">
              <a16:creationId xmlns="" xmlns:a16="http://schemas.microsoft.com/office/drawing/2014/main" id="{00000000-0008-0000-0000-0000C7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44" name="Text Box 394744">
          <a:extLst>
            <a:ext uri="{FF2B5EF4-FFF2-40B4-BE49-F238E27FC236}">
              <a16:creationId xmlns="" xmlns:a16="http://schemas.microsoft.com/office/drawing/2014/main" id="{00000000-0008-0000-0000-0000C8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45" name="Text Box 394360">
          <a:extLst>
            <a:ext uri="{FF2B5EF4-FFF2-40B4-BE49-F238E27FC236}">
              <a16:creationId xmlns="" xmlns:a16="http://schemas.microsoft.com/office/drawing/2014/main" id="{00000000-0008-0000-0000-0000C9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46" name="Text Box 394744">
          <a:extLst>
            <a:ext uri="{FF2B5EF4-FFF2-40B4-BE49-F238E27FC236}">
              <a16:creationId xmlns="" xmlns:a16="http://schemas.microsoft.com/office/drawing/2014/main" id="{00000000-0008-0000-0000-0000CA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47" name="Text Box 394360">
          <a:extLst>
            <a:ext uri="{FF2B5EF4-FFF2-40B4-BE49-F238E27FC236}">
              <a16:creationId xmlns="" xmlns:a16="http://schemas.microsoft.com/office/drawing/2014/main" id="{00000000-0008-0000-0000-0000CB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48" name="Text Box 394744">
          <a:extLst>
            <a:ext uri="{FF2B5EF4-FFF2-40B4-BE49-F238E27FC236}">
              <a16:creationId xmlns="" xmlns:a16="http://schemas.microsoft.com/office/drawing/2014/main" id="{00000000-0008-0000-0000-0000CC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49" name="Text Box 394360">
          <a:extLst>
            <a:ext uri="{FF2B5EF4-FFF2-40B4-BE49-F238E27FC236}">
              <a16:creationId xmlns="" xmlns:a16="http://schemas.microsoft.com/office/drawing/2014/main" id="{00000000-0008-0000-0000-0000CD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50" name="Text Box 394744">
          <a:extLst>
            <a:ext uri="{FF2B5EF4-FFF2-40B4-BE49-F238E27FC236}">
              <a16:creationId xmlns="" xmlns:a16="http://schemas.microsoft.com/office/drawing/2014/main" id="{00000000-0008-0000-0000-0000CE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51" name="Text Box 394360">
          <a:extLst>
            <a:ext uri="{FF2B5EF4-FFF2-40B4-BE49-F238E27FC236}">
              <a16:creationId xmlns="" xmlns:a16="http://schemas.microsoft.com/office/drawing/2014/main" id="{00000000-0008-0000-0000-0000CF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52" name="Text Box 394744">
          <a:extLst>
            <a:ext uri="{FF2B5EF4-FFF2-40B4-BE49-F238E27FC236}">
              <a16:creationId xmlns="" xmlns:a16="http://schemas.microsoft.com/office/drawing/2014/main" id="{00000000-0008-0000-0000-0000D0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53" name="Text Box 394360">
          <a:extLst>
            <a:ext uri="{FF2B5EF4-FFF2-40B4-BE49-F238E27FC236}">
              <a16:creationId xmlns="" xmlns:a16="http://schemas.microsoft.com/office/drawing/2014/main" id="{00000000-0008-0000-0000-0000D1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2326"/>
    <xdr:sp macro="" textlink="">
      <xdr:nvSpPr>
        <xdr:cNvPr id="20254" name="Text Box 394744">
          <a:extLst>
            <a:ext uri="{FF2B5EF4-FFF2-40B4-BE49-F238E27FC236}">
              <a16:creationId xmlns="" xmlns:a16="http://schemas.microsoft.com/office/drawing/2014/main" id="{00000000-0008-0000-0000-0000D20A0000}"/>
            </a:ext>
          </a:extLst>
        </xdr:cNvPr>
        <xdr:cNvSpPr txBox="1">
          <a:spLocks noChangeArrowheads="1"/>
        </xdr:cNvSpPr>
      </xdr:nvSpPr>
      <xdr:spPr bwMode="auto">
        <a:xfrm>
          <a:off x="1933575" y="5572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55" name="Text Box 394360">
          <a:extLst>
            <a:ext uri="{FF2B5EF4-FFF2-40B4-BE49-F238E27FC236}">
              <a16:creationId xmlns="" xmlns:a16="http://schemas.microsoft.com/office/drawing/2014/main" id="{00000000-0008-0000-0000-0000D3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56" name="Text Box 394744">
          <a:extLst>
            <a:ext uri="{FF2B5EF4-FFF2-40B4-BE49-F238E27FC236}">
              <a16:creationId xmlns="" xmlns:a16="http://schemas.microsoft.com/office/drawing/2014/main" id="{00000000-0008-0000-0000-0000D4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57" name="Text Box 394360">
          <a:extLst>
            <a:ext uri="{FF2B5EF4-FFF2-40B4-BE49-F238E27FC236}">
              <a16:creationId xmlns="" xmlns:a16="http://schemas.microsoft.com/office/drawing/2014/main" id="{00000000-0008-0000-0000-0000D5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58" name="Text Box 394744">
          <a:extLst>
            <a:ext uri="{FF2B5EF4-FFF2-40B4-BE49-F238E27FC236}">
              <a16:creationId xmlns="" xmlns:a16="http://schemas.microsoft.com/office/drawing/2014/main" id="{00000000-0008-0000-0000-0000D6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59" name="Text Box 394360">
          <a:extLst>
            <a:ext uri="{FF2B5EF4-FFF2-40B4-BE49-F238E27FC236}">
              <a16:creationId xmlns="" xmlns:a16="http://schemas.microsoft.com/office/drawing/2014/main" id="{00000000-0008-0000-0000-0000D7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146</xdr:row>
      <xdr:rowOff>1990725</xdr:rowOff>
    </xdr:from>
    <xdr:ext cx="57150" cy="81461"/>
    <xdr:sp macro="" textlink="">
      <xdr:nvSpPr>
        <xdr:cNvPr id="20260" name="Text Box 394744">
          <a:extLst>
            <a:ext uri="{FF2B5EF4-FFF2-40B4-BE49-F238E27FC236}">
              <a16:creationId xmlns="" xmlns:a16="http://schemas.microsoft.com/office/drawing/2014/main" id="{00000000-0008-0000-0000-0000D80A0000}"/>
            </a:ext>
          </a:extLst>
        </xdr:cNvPr>
        <xdr:cNvSpPr txBox="1">
          <a:spLocks noChangeArrowheads="1"/>
        </xdr:cNvSpPr>
      </xdr:nvSpPr>
      <xdr:spPr bwMode="auto">
        <a:xfrm>
          <a:off x="1933575" y="5572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0"/>
    <xdr:sp macro="" textlink="">
      <xdr:nvSpPr>
        <xdr:cNvPr id="20261" name="Text Box 394360">
          <a:extLst>
            <a:ext uri="{FF2B5EF4-FFF2-40B4-BE49-F238E27FC236}">
              <a16:creationId xmlns="" xmlns:a16="http://schemas.microsoft.com/office/drawing/2014/main" id="{00000000-0008-0000-0000-00007708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0"/>
    <xdr:sp macro="" textlink="">
      <xdr:nvSpPr>
        <xdr:cNvPr id="20262" name="Text Box 394744">
          <a:extLst>
            <a:ext uri="{FF2B5EF4-FFF2-40B4-BE49-F238E27FC236}">
              <a16:creationId xmlns="" xmlns:a16="http://schemas.microsoft.com/office/drawing/2014/main" id="{00000000-0008-0000-0000-00007808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0"/>
    <xdr:sp macro="" textlink="">
      <xdr:nvSpPr>
        <xdr:cNvPr id="20263" name="Text Box 394360">
          <a:extLst>
            <a:ext uri="{FF2B5EF4-FFF2-40B4-BE49-F238E27FC236}">
              <a16:creationId xmlns="" xmlns:a16="http://schemas.microsoft.com/office/drawing/2014/main" id="{00000000-0008-0000-0000-00007908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0"/>
    <xdr:sp macro="" textlink="">
      <xdr:nvSpPr>
        <xdr:cNvPr id="20264" name="Text Box 394744">
          <a:extLst>
            <a:ext uri="{FF2B5EF4-FFF2-40B4-BE49-F238E27FC236}">
              <a16:creationId xmlns="" xmlns:a16="http://schemas.microsoft.com/office/drawing/2014/main" id="{00000000-0008-0000-0000-00007A08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0"/>
    <xdr:sp macro="" textlink="">
      <xdr:nvSpPr>
        <xdr:cNvPr id="20265" name="Text Box 394360">
          <a:extLst>
            <a:ext uri="{FF2B5EF4-FFF2-40B4-BE49-F238E27FC236}">
              <a16:creationId xmlns="" xmlns:a16="http://schemas.microsoft.com/office/drawing/2014/main" id="{00000000-0008-0000-0000-00007B08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0"/>
    <xdr:sp macro="" textlink="">
      <xdr:nvSpPr>
        <xdr:cNvPr id="20266" name="Text Box 394744">
          <a:extLst>
            <a:ext uri="{FF2B5EF4-FFF2-40B4-BE49-F238E27FC236}">
              <a16:creationId xmlns="" xmlns:a16="http://schemas.microsoft.com/office/drawing/2014/main" id="{00000000-0008-0000-0000-00007C08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67" name="Text Box 394360">
          <a:extLst>
            <a:ext uri="{FF2B5EF4-FFF2-40B4-BE49-F238E27FC236}">
              <a16:creationId xmlns="" xmlns:a16="http://schemas.microsoft.com/office/drawing/2014/main" id="{00000000-0008-0000-0000-00007D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68" name="Text Box 394744">
          <a:extLst>
            <a:ext uri="{FF2B5EF4-FFF2-40B4-BE49-F238E27FC236}">
              <a16:creationId xmlns="" xmlns:a16="http://schemas.microsoft.com/office/drawing/2014/main" id="{00000000-0008-0000-0000-00007E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69" name="Text Box 394360">
          <a:extLst>
            <a:ext uri="{FF2B5EF4-FFF2-40B4-BE49-F238E27FC236}">
              <a16:creationId xmlns="" xmlns:a16="http://schemas.microsoft.com/office/drawing/2014/main" id="{00000000-0008-0000-0000-00007F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70" name="Text Box 394744">
          <a:extLst>
            <a:ext uri="{FF2B5EF4-FFF2-40B4-BE49-F238E27FC236}">
              <a16:creationId xmlns="" xmlns:a16="http://schemas.microsoft.com/office/drawing/2014/main" id="{00000000-0008-0000-0000-000080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71" name="Text Box 394360">
          <a:extLst>
            <a:ext uri="{FF2B5EF4-FFF2-40B4-BE49-F238E27FC236}">
              <a16:creationId xmlns="" xmlns:a16="http://schemas.microsoft.com/office/drawing/2014/main" id="{00000000-0008-0000-0000-000081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72" name="Text Box 394744">
          <a:extLst>
            <a:ext uri="{FF2B5EF4-FFF2-40B4-BE49-F238E27FC236}">
              <a16:creationId xmlns="" xmlns:a16="http://schemas.microsoft.com/office/drawing/2014/main" id="{00000000-0008-0000-0000-000082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273" name="Text Box 394360">
          <a:extLst>
            <a:ext uri="{FF2B5EF4-FFF2-40B4-BE49-F238E27FC236}">
              <a16:creationId xmlns="" xmlns:a16="http://schemas.microsoft.com/office/drawing/2014/main" id="{00000000-0008-0000-0000-000083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274" name="Text Box 394744">
          <a:extLst>
            <a:ext uri="{FF2B5EF4-FFF2-40B4-BE49-F238E27FC236}">
              <a16:creationId xmlns="" xmlns:a16="http://schemas.microsoft.com/office/drawing/2014/main" id="{00000000-0008-0000-0000-000084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275" name="Text Box 394360">
          <a:extLst>
            <a:ext uri="{FF2B5EF4-FFF2-40B4-BE49-F238E27FC236}">
              <a16:creationId xmlns="" xmlns:a16="http://schemas.microsoft.com/office/drawing/2014/main" id="{00000000-0008-0000-0000-000085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276" name="Text Box 394744">
          <a:extLst>
            <a:ext uri="{FF2B5EF4-FFF2-40B4-BE49-F238E27FC236}">
              <a16:creationId xmlns="" xmlns:a16="http://schemas.microsoft.com/office/drawing/2014/main" id="{00000000-0008-0000-0000-000086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277" name="Text Box 394360">
          <a:extLst>
            <a:ext uri="{FF2B5EF4-FFF2-40B4-BE49-F238E27FC236}">
              <a16:creationId xmlns="" xmlns:a16="http://schemas.microsoft.com/office/drawing/2014/main" id="{00000000-0008-0000-0000-000087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278" name="Text Box 394744">
          <a:extLst>
            <a:ext uri="{FF2B5EF4-FFF2-40B4-BE49-F238E27FC236}">
              <a16:creationId xmlns="" xmlns:a16="http://schemas.microsoft.com/office/drawing/2014/main" id="{00000000-0008-0000-0000-000088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79" name="Text Box 394360">
          <a:extLst>
            <a:ext uri="{FF2B5EF4-FFF2-40B4-BE49-F238E27FC236}">
              <a16:creationId xmlns="" xmlns:a16="http://schemas.microsoft.com/office/drawing/2014/main" id="{00000000-0008-0000-0000-000089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80" name="Text Box 394744">
          <a:extLst>
            <a:ext uri="{FF2B5EF4-FFF2-40B4-BE49-F238E27FC236}">
              <a16:creationId xmlns="" xmlns:a16="http://schemas.microsoft.com/office/drawing/2014/main" id="{00000000-0008-0000-0000-00008A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81" name="Text Box 394360">
          <a:extLst>
            <a:ext uri="{FF2B5EF4-FFF2-40B4-BE49-F238E27FC236}">
              <a16:creationId xmlns="" xmlns:a16="http://schemas.microsoft.com/office/drawing/2014/main" id="{00000000-0008-0000-0000-00008B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82" name="Text Box 394744">
          <a:extLst>
            <a:ext uri="{FF2B5EF4-FFF2-40B4-BE49-F238E27FC236}">
              <a16:creationId xmlns="" xmlns:a16="http://schemas.microsoft.com/office/drawing/2014/main" id="{00000000-0008-0000-0000-00008C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83" name="Text Box 394360">
          <a:extLst>
            <a:ext uri="{FF2B5EF4-FFF2-40B4-BE49-F238E27FC236}">
              <a16:creationId xmlns="" xmlns:a16="http://schemas.microsoft.com/office/drawing/2014/main" id="{00000000-0008-0000-0000-00008D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84" name="Text Box 394744">
          <a:extLst>
            <a:ext uri="{FF2B5EF4-FFF2-40B4-BE49-F238E27FC236}">
              <a16:creationId xmlns="" xmlns:a16="http://schemas.microsoft.com/office/drawing/2014/main" id="{00000000-0008-0000-0000-00008E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285" name="Text Box 394360">
          <a:extLst>
            <a:ext uri="{FF2B5EF4-FFF2-40B4-BE49-F238E27FC236}">
              <a16:creationId xmlns="" xmlns:a16="http://schemas.microsoft.com/office/drawing/2014/main" id="{00000000-0008-0000-0000-00008F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286" name="Text Box 394744">
          <a:extLst>
            <a:ext uri="{FF2B5EF4-FFF2-40B4-BE49-F238E27FC236}">
              <a16:creationId xmlns="" xmlns:a16="http://schemas.microsoft.com/office/drawing/2014/main" id="{00000000-0008-0000-0000-000090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287" name="Text Box 394360">
          <a:extLst>
            <a:ext uri="{FF2B5EF4-FFF2-40B4-BE49-F238E27FC236}">
              <a16:creationId xmlns="" xmlns:a16="http://schemas.microsoft.com/office/drawing/2014/main" id="{00000000-0008-0000-0000-000091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288" name="Text Box 394744">
          <a:extLst>
            <a:ext uri="{FF2B5EF4-FFF2-40B4-BE49-F238E27FC236}">
              <a16:creationId xmlns="" xmlns:a16="http://schemas.microsoft.com/office/drawing/2014/main" id="{00000000-0008-0000-0000-000092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289" name="Text Box 394360">
          <a:extLst>
            <a:ext uri="{FF2B5EF4-FFF2-40B4-BE49-F238E27FC236}">
              <a16:creationId xmlns="" xmlns:a16="http://schemas.microsoft.com/office/drawing/2014/main" id="{00000000-0008-0000-0000-000093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290" name="Text Box 394744">
          <a:extLst>
            <a:ext uri="{FF2B5EF4-FFF2-40B4-BE49-F238E27FC236}">
              <a16:creationId xmlns="" xmlns:a16="http://schemas.microsoft.com/office/drawing/2014/main" id="{00000000-0008-0000-0000-000094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91" name="Text Box 394360">
          <a:extLst>
            <a:ext uri="{FF2B5EF4-FFF2-40B4-BE49-F238E27FC236}">
              <a16:creationId xmlns="" xmlns:a16="http://schemas.microsoft.com/office/drawing/2014/main" id="{00000000-0008-0000-0000-000095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92" name="Text Box 394744">
          <a:extLst>
            <a:ext uri="{FF2B5EF4-FFF2-40B4-BE49-F238E27FC236}">
              <a16:creationId xmlns="" xmlns:a16="http://schemas.microsoft.com/office/drawing/2014/main" id="{00000000-0008-0000-0000-000096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93" name="Text Box 394360">
          <a:extLst>
            <a:ext uri="{FF2B5EF4-FFF2-40B4-BE49-F238E27FC236}">
              <a16:creationId xmlns="" xmlns:a16="http://schemas.microsoft.com/office/drawing/2014/main" id="{00000000-0008-0000-0000-000097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94" name="Text Box 394744">
          <a:extLst>
            <a:ext uri="{FF2B5EF4-FFF2-40B4-BE49-F238E27FC236}">
              <a16:creationId xmlns="" xmlns:a16="http://schemas.microsoft.com/office/drawing/2014/main" id="{00000000-0008-0000-0000-000098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95" name="Text Box 394360">
          <a:extLst>
            <a:ext uri="{FF2B5EF4-FFF2-40B4-BE49-F238E27FC236}">
              <a16:creationId xmlns="" xmlns:a16="http://schemas.microsoft.com/office/drawing/2014/main" id="{00000000-0008-0000-0000-000099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296" name="Text Box 394744">
          <a:extLst>
            <a:ext uri="{FF2B5EF4-FFF2-40B4-BE49-F238E27FC236}">
              <a16:creationId xmlns="" xmlns:a16="http://schemas.microsoft.com/office/drawing/2014/main" id="{00000000-0008-0000-0000-00009A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297" name="Text Box 394360">
          <a:extLst>
            <a:ext uri="{FF2B5EF4-FFF2-40B4-BE49-F238E27FC236}">
              <a16:creationId xmlns="" xmlns:a16="http://schemas.microsoft.com/office/drawing/2014/main" id="{00000000-0008-0000-0000-00009B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298" name="Text Box 394744">
          <a:extLst>
            <a:ext uri="{FF2B5EF4-FFF2-40B4-BE49-F238E27FC236}">
              <a16:creationId xmlns="" xmlns:a16="http://schemas.microsoft.com/office/drawing/2014/main" id="{00000000-0008-0000-0000-00009C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299" name="Text Box 394360">
          <a:extLst>
            <a:ext uri="{FF2B5EF4-FFF2-40B4-BE49-F238E27FC236}">
              <a16:creationId xmlns="" xmlns:a16="http://schemas.microsoft.com/office/drawing/2014/main" id="{00000000-0008-0000-0000-00009D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00" name="Text Box 394744">
          <a:extLst>
            <a:ext uri="{FF2B5EF4-FFF2-40B4-BE49-F238E27FC236}">
              <a16:creationId xmlns="" xmlns:a16="http://schemas.microsoft.com/office/drawing/2014/main" id="{00000000-0008-0000-0000-00009E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01" name="Text Box 394360">
          <a:extLst>
            <a:ext uri="{FF2B5EF4-FFF2-40B4-BE49-F238E27FC236}">
              <a16:creationId xmlns="" xmlns:a16="http://schemas.microsoft.com/office/drawing/2014/main" id="{00000000-0008-0000-0000-00009F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02" name="Text Box 394744">
          <a:extLst>
            <a:ext uri="{FF2B5EF4-FFF2-40B4-BE49-F238E27FC236}">
              <a16:creationId xmlns="" xmlns:a16="http://schemas.microsoft.com/office/drawing/2014/main" id="{00000000-0008-0000-0000-0000A0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03" name="Text Box 394360">
          <a:extLst>
            <a:ext uri="{FF2B5EF4-FFF2-40B4-BE49-F238E27FC236}">
              <a16:creationId xmlns="" xmlns:a16="http://schemas.microsoft.com/office/drawing/2014/main" id="{00000000-0008-0000-0000-0000A1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04" name="Text Box 394744">
          <a:extLst>
            <a:ext uri="{FF2B5EF4-FFF2-40B4-BE49-F238E27FC236}">
              <a16:creationId xmlns="" xmlns:a16="http://schemas.microsoft.com/office/drawing/2014/main" id="{00000000-0008-0000-0000-0000A2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05" name="Text Box 394360">
          <a:extLst>
            <a:ext uri="{FF2B5EF4-FFF2-40B4-BE49-F238E27FC236}">
              <a16:creationId xmlns="" xmlns:a16="http://schemas.microsoft.com/office/drawing/2014/main" id="{00000000-0008-0000-0000-0000A3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06" name="Text Box 394744">
          <a:extLst>
            <a:ext uri="{FF2B5EF4-FFF2-40B4-BE49-F238E27FC236}">
              <a16:creationId xmlns="" xmlns:a16="http://schemas.microsoft.com/office/drawing/2014/main" id="{00000000-0008-0000-0000-0000A4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07" name="Text Box 394360">
          <a:extLst>
            <a:ext uri="{FF2B5EF4-FFF2-40B4-BE49-F238E27FC236}">
              <a16:creationId xmlns="" xmlns:a16="http://schemas.microsoft.com/office/drawing/2014/main" id="{00000000-0008-0000-0000-0000A5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08" name="Text Box 394744">
          <a:extLst>
            <a:ext uri="{FF2B5EF4-FFF2-40B4-BE49-F238E27FC236}">
              <a16:creationId xmlns="" xmlns:a16="http://schemas.microsoft.com/office/drawing/2014/main" id="{00000000-0008-0000-0000-0000A6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09" name="Text Box 394360">
          <a:extLst>
            <a:ext uri="{FF2B5EF4-FFF2-40B4-BE49-F238E27FC236}">
              <a16:creationId xmlns="" xmlns:a16="http://schemas.microsoft.com/office/drawing/2014/main" id="{00000000-0008-0000-0000-0000A7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10" name="Text Box 394744">
          <a:extLst>
            <a:ext uri="{FF2B5EF4-FFF2-40B4-BE49-F238E27FC236}">
              <a16:creationId xmlns="" xmlns:a16="http://schemas.microsoft.com/office/drawing/2014/main" id="{00000000-0008-0000-0000-0000A8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11" name="Text Box 394360">
          <a:extLst>
            <a:ext uri="{FF2B5EF4-FFF2-40B4-BE49-F238E27FC236}">
              <a16:creationId xmlns="" xmlns:a16="http://schemas.microsoft.com/office/drawing/2014/main" id="{00000000-0008-0000-0000-0000A9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12" name="Text Box 394744">
          <a:extLst>
            <a:ext uri="{FF2B5EF4-FFF2-40B4-BE49-F238E27FC236}">
              <a16:creationId xmlns="" xmlns:a16="http://schemas.microsoft.com/office/drawing/2014/main" id="{00000000-0008-0000-0000-0000AA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13" name="Text Box 394360">
          <a:extLst>
            <a:ext uri="{FF2B5EF4-FFF2-40B4-BE49-F238E27FC236}">
              <a16:creationId xmlns="" xmlns:a16="http://schemas.microsoft.com/office/drawing/2014/main" id="{00000000-0008-0000-0000-0000AB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14" name="Text Box 394744">
          <a:extLst>
            <a:ext uri="{FF2B5EF4-FFF2-40B4-BE49-F238E27FC236}">
              <a16:creationId xmlns="" xmlns:a16="http://schemas.microsoft.com/office/drawing/2014/main" id="{00000000-0008-0000-0000-0000AC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15" name="Text Box 394360">
          <a:extLst>
            <a:ext uri="{FF2B5EF4-FFF2-40B4-BE49-F238E27FC236}">
              <a16:creationId xmlns="" xmlns:a16="http://schemas.microsoft.com/office/drawing/2014/main" id="{00000000-0008-0000-0000-0000AD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16" name="Text Box 394744">
          <a:extLst>
            <a:ext uri="{FF2B5EF4-FFF2-40B4-BE49-F238E27FC236}">
              <a16:creationId xmlns="" xmlns:a16="http://schemas.microsoft.com/office/drawing/2014/main" id="{00000000-0008-0000-0000-0000AE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17" name="Text Box 394360">
          <a:extLst>
            <a:ext uri="{FF2B5EF4-FFF2-40B4-BE49-F238E27FC236}">
              <a16:creationId xmlns="" xmlns:a16="http://schemas.microsoft.com/office/drawing/2014/main" id="{00000000-0008-0000-0000-0000AF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18" name="Text Box 394744">
          <a:extLst>
            <a:ext uri="{FF2B5EF4-FFF2-40B4-BE49-F238E27FC236}">
              <a16:creationId xmlns="" xmlns:a16="http://schemas.microsoft.com/office/drawing/2014/main" id="{00000000-0008-0000-0000-0000B0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19" name="Text Box 394360">
          <a:extLst>
            <a:ext uri="{FF2B5EF4-FFF2-40B4-BE49-F238E27FC236}">
              <a16:creationId xmlns="" xmlns:a16="http://schemas.microsoft.com/office/drawing/2014/main" id="{00000000-0008-0000-0000-0000B1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20" name="Text Box 394744">
          <a:extLst>
            <a:ext uri="{FF2B5EF4-FFF2-40B4-BE49-F238E27FC236}">
              <a16:creationId xmlns="" xmlns:a16="http://schemas.microsoft.com/office/drawing/2014/main" id="{00000000-0008-0000-0000-0000B2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21" name="Text Box 394360">
          <a:extLst>
            <a:ext uri="{FF2B5EF4-FFF2-40B4-BE49-F238E27FC236}">
              <a16:creationId xmlns="" xmlns:a16="http://schemas.microsoft.com/office/drawing/2014/main" id="{00000000-0008-0000-0000-0000B3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22" name="Text Box 394744">
          <a:extLst>
            <a:ext uri="{FF2B5EF4-FFF2-40B4-BE49-F238E27FC236}">
              <a16:creationId xmlns="" xmlns:a16="http://schemas.microsoft.com/office/drawing/2014/main" id="{00000000-0008-0000-0000-0000B4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23" name="Text Box 394360">
          <a:extLst>
            <a:ext uri="{FF2B5EF4-FFF2-40B4-BE49-F238E27FC236}">
              <a16:creationId xmlns="" xmlns:a16="http://schemas.microsoft.com/office/drawing/2014/main" id="{00000000-0008-0000-0000-0000B5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24" name="Text Box 394744">
          <a:extLst>
            <a:ext uri="{FF2B5EF4-FFF2-40B4-BE49-F238E27FC236}">
              <a16:creationId xmlns="" xmlns:a16="http://schemas.microsoft.com/office/drawing/2014/main" id="{00000000-0008-0000-0000-0000B6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25" name="Text Box 394360">
          <a:extLst>
            <a:ext uri="{FF2B5EF4-FFF2-40B4-BE49-F238E27FC236}">
              <a16:creationId xmlns="" xmlns:a16="http://schemas.microsoft.com/office/drawing/2014/main" id="{00000000-0008-0000-0000-0000B7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26" name="Text Box 394744">
          <a:extLst>
            <a:ext uri="{FF2B5EF4-FFF2-40B4-BE49-F238E27FC236}">
              <a16:creationId xmlns="" xmlns:a16="http://schemas.microsoft.com/office/drawing/2014/main" id="{00000000-0008-0000-0000-0000B8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27" name="Text Box 394360">
          <a:extLst>
            <a:ext uri="{FF2B5EF4-FFF2-40B4-BE49-F238E27FC236}">
              <a16:creationId xmlns="" xmlns:a16="http://schemas.microsoft.com/office/drawing/2014/main" id="{00000000-0008-0000-0000-0000B9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28" name="Text Box 394744">
          <a:extLst>
            <a:ext uri="{FF2B5EF4-FFF2-40B4-BE49-F238E27FC236}">
              <a16:creationId xmlns="" xmlns:a16="http://schemas.microsoft.com/office/drawing/2014/main" id="{00000000-0008-0000-0000-0000BA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29" name="Text Box 394360">
          <a:extLst>
            <a:ext uri="{FF2B5EF4-FFF2-40B4-BE49-F238E27FC236}">
              <a16:creationId xmlns="" xmlns:a16="http://schemas.microsoft.com/office/drawing/2014/main" id="{00000000-0008-0000-0000-0000BB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30" name="Text Box 394744">
          <a:extLst>
            <a:ext uri="{FF2B5EF4-FFF2-40B4-BE49-F238E27FC236}">
              <a16:creationId xmlns="" xmlns:a16="http://schemas.microsoft.com/office/drawing/2014/main" id="{00000000-0008-0000-0000-0000BC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31" name="Text Box 394360">
          <a:extLst>
            <a:ext uri="{FF2B5EF4-FFF2-40B4-BE49-F238E27FC236}">
              <a16:creationId xmlns="" xmlns:a16="http://schemas.microsoft.com/office/drawing/2014/main" id="{00000000-0008-0000-0000-0000BD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332" name="Text Box 394744">
          <a:extLst>
            <a:ext uri="{FF2B5EF4-FFF2-40B4-BE49-F238E27FC236}">
              <a16:creationId xmlns="" xmlns:a16="http://schemas.microsoft.com/office/drawing/2014/main" id="{00000000-0008-0000-0000-0000BE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33" name="Text Box 394360">
          <a:extLst>
            <a:ext uri="{FF2B5EF4-FFF2-40B4-BE49-F238E27FC236}">
              <a16:creationId xmlns="" xmlns:a16="http://schemas.microsoft.com/office/drawing/2014/main" id="{00000000-0008-0000-0000-0000BF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34" name="Text Box 394744">
          <a:extLst>
            <a:ext uri="{FF2B5EF4-FFF2-40B4-BE49-F238E27FC236}">
              <a16:creationId xmlns="" xmlns:a16="http://schemas.microsoft.com/office/drawing/2014/main" id="{00000000-0008-0000-0000-0000C0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35" name="Text Box 394360">
          <a:extLst>
            <a:ext uri="{FF2B5EF4-FFF2-40B4-BE49-F238E27FC236}">
              <a16:creationId xmlns="" xmlns:a16="http://schemas.microsoft.com/office/drawing/2014/main" id="{00000000-0008-0000-0000-0000C1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36" name="Text Box 394744">
          <a:extLst>
            <a:ext uri="{FF2B5EF4-FFF2-40B4-BE49-F238E27FC236}">
              <a16:creationId xmlns="" xmlns:a16="http://schemas.microsoft.com/office/drawing/2014/main" id="{00000000-0008-0000-0000-0000C2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37" name="Text Box 394360">
          <a:extLst>
            <a:ext uri="{FF2B5EF4-FFF2-40B4-BE49-F238E27FC236}">
              <a16:creationId xmlns="" xmlns:a16="http://schemas.microsoft.com/office/drawing/2014/main" id="{00000000-0008-0000-0000-0000C3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338" name="Text Box 394744">
          <a:extLst>
            <a:ext uri="{FF2B5EF4-FFF2-40B4-BE49-F238E27FC236}">
              <a16:creationId xmlns="" xmlns:a16="http://schemas.microsoft.com/office/drawing/2014/main" id="{00000000-0008-0000-0000-0000C4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0"/>
    <xdr:sp macro="" textlink="">
      <xdr:nvSpPr>
        <xdr:cNvPr id="20339" name="Text Box 394360">
          <a:extLst>
            <a:ext uri="{FF2B5EF4-FFF2-40B4-BE49-F238E27FC236}">
              <a16:creationId xmlns="" xmlns:a16="http://schemas.microsoft.com/office/drawing/2014/main" id="{00000000-0008-0000-0000-0000C508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0"/>
    <xdr:sp macro="" textlink="">
      <xdr:nvSpPr>
        <xdr:cNvPr id="20340" name="Text Box 394744">
          <a:extLst>
            <a:ext uri="{FF2B5EF4-FFF2-40B4-BE49-F238E27FC236}">
              <a16:creationId xmlns="" xmlns:a16="http://schemas.microsoft.com/office/drawing/2014/main" id="{00000000-0008-0000-0000-0000C608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0"/>
    <xdr:sp macro="" textlink="">
      <xdr:nvSpPr>
        <xdr:cNvPr id="20341" name="Text Box 394360">
          <a:extLst>
            <a:ext uri="{FF2B5EF4-FFF2-40B4-BE49-F238E27FC236}">
              <a16:creationId xmlns="" xmlns:a16="http://schemas.microsoft.com/office/drawing/2014/main" id="{00000000-0008-0000-0000-0000C708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0"/>
    <xdr:sp macro="" textlink="">
      <xdr:nvSpPr>
        <xdr:cNvPr id="20342" name="Text Box 394744">
          <a:extLst>
            <a:ext uri="{FF2B5EF4-FFF2-40B4-BE49-F238E27FC236}">
              <a16:creationId xmlns="" xmlns:a16="http://schemas.microsoft.com/office/drawing/2014/main" id="{00000000-0008-0000-0000-0000C808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0"/>
    <xdr:sp macro="" textlink="">
      <xdr:nvSpPr>
        <xdr:cNvPr id="20343" name="Text Box 394360">
          <a:extLst>
            <a:ext uri="{FF2B5EF4-FFF2-40B4-BE49-F238E27FC236}">
              <a16:creationId xmlns="" xmlns:a16="http://schemas.microsoft.com/office/drawing/2014/main" id="{00000000-0008-0000-0000-0000C908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0"/>
    <xdr:sp macro="" textlink="">
      <xdr:nvSpPr>
        <xdr:cNvPr id="20344" name="Text Box 394744">
          <a:extLst>
            <a:ext uri="{FF2B5EF4-FFF2-40B4-BE49-F238E27FC236}">
              <a16:creationId xmlns="" xmlns:a16="http://schemas.microsoft.com/office/drawing/2014/main" id="{00000000-0008-0000-0000-0000CA08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45" name="Text Box 394360">
          <a:extLst>
            <a:ext uri="{FF2B5EF4-FFF2-40B4-BE49-F238E27FC236}">
              <a16:creationId xmlns="" xmlns:a16="http://schemas.microsoft.com/office/drawing/2014/main" id="{00000000-0008-0000-0000-0000CB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46" name="Text Box 394744">
          <a:extLst>
            <a:ext uri="{FF2B5EF4-FFF2-40B4-BE49-F238E27FC236}">
              <a16:creationId xmlns="" xmlns:a16="http://schemas.microsoft.com/office/drawing/2014/main" id="{00000000-0008-0000-0000-0000CC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47" name="Text Box 394360">
          <a:extLst>
            <a:ext uri="{FF2B5EF4-FFF2-40B4-BE49-F238E27FC236}">
              <a16:creationId xmlns="" xmlns:a16="http://schemas.microsoft.com/office/drawing/2014/main" id="{00000000-0008-0000-0000-0000CD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48" name="Text Box 394744">
          <a:extLst>
            <a:ext uri="{FF2B5EF4-FFF2-40B4-BE49-F238E27FC236}">
              <a16:creationId xmlns="" xmlns:a16="http://schemas.microsoft.com/office/drawing/2014/main" id="{00000000-0008-0000-0000-0000CE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49" name="Text Box 394360">
          <a:extLst>
            <a:ext uri="{FF2B5EF4-FFF2-40B4-BE49-F238E27FC236}">
              <a16:creationId xmlns="" xmlns:a16="http://schemas.microsoft.com/office/drawing/2014/main" id="{00000000-0008-0000-0000-0000CF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50" name="Text Box 394744">
          <a:extLst>
            <a:ext uri="{FF2B5EF4-FFF2-40B4-BE49-F238E27FC236}">
              <a16:creationId xmlns="" xmlns:a16="http://schemas.microsoft.com/office/drawing/2014/main" id="{00000000-0008-0000-0000-0000D0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51" name="Text Box 394360">
          <a:extLst>
            <a:ext uri="{FF2B5EF4-FFF2-40B4-BE49-F238E27FC236}">
              <a16:creationId xmlns="" xmlns:a16="http://schemas.microsoft.com/office/drawing/2014/main" id="{00000000-0008-0000-0000-0000D1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52" name="Text Box 394744">
          <a:extLst>
            <a:ext uri="{FF2B5EF4-FFF2-40B4-BE49-F238E27FC236}">
              <a16:creationId xmlns="" xmlns:a16="http://schemas.microsoft.com/office/drawing/2014/main" id="{00000000-0008-0000-0000-0000D2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53" name="Text Box 394360">
          <a:extLst>
            <a:ext uri="{FF2B5EF4-FFF2-40B4-BE49-F238E27FC236}">
              <a16:creationId xmlns="" xmlns:a16="http://schemas.microsoft.com/office/drawing/2014/main" id="{00000000-0008-0000-0000-0000D3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54" name="Text Box 394744">
          <a:extLst>
            <a:ext uri="{FF2B5EF4-FFF2-40B4-BE49-F238E27FC236}">
              <a16:creationId xmlns="" xmlns:a16="http://schemas.microsoft.com/office/drawing/2014/main" id="{00000000-0008-0000-0000-0000D4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55" name="Text Box 394360">
          <a:extLst>
            <a:ext uri="{FF2B5EF4-FFF2-40B4-BE49-F238E27FC236}">
              <a16:creationId xmlns="" xmlns:a16="http://schemas.microsoft.com/office/drawing/2014/main" id="{00000000-0008-0000-0000-0000D5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56" name="Text Box 394744">
          <a:extLst>
            <a:ext uri="{FF2B5EF4-FFF2-40B4-BE49-F238E27FC236}">
              <a16:creationId xmlns="" xmlns:a16="http://schemas.microsoft.com/office/drawing/2014/main" id="{00000000-0008-0000-0000-0000D6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57" name="Text Box 394360">
          <a:extLst>
            <a:ext uri="{FF2B5EF4-FFF2-40B4-BE49-F238E27FC236}">
              <a16:creationId xmlns="" xmlns:a16="http://schemas.microsoft.com/office/drawing/2014/main" id="{00000000-0008-0000-0000-0000D7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58" name="Text Box 394744">
          <a:extLst>
            <a:ext uri="{FF2B5EF4-FFF2-40B4-BE49-F238E27FC236}">
              <a16:creationId xmlns="" xmlns:a16="http://schemas.microsoft.com/office/drawing/2014/main" id="{00000000-0008-0000-0000-0000D8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59" name="Text Box 394360">
          <a:extLst>
            <a:ext uri="{FF2B5EF4-FFF2-40B4-BE49-F238E27FC236}">
              <a16:creationId xmlns="" xmlns:a16="http://schemas.microsoft.com/office/drawing/2014/main" id="{00000000-0008-0000-0000-0000D9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60" name="Text Box 394744">
          <a:extLst>
            <a:ext uri="{FF2B5EF4-FFF2-40B4-BE49-F238E27FC236}">
              <a16:creationId xmlns="" xmlns:a16="http://schemas.microsoft.com/office/drawing/2014/main" id="{00000000-0008-0000-0000-0000DA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61" name="Text Box 394360">
          <a:extLst>
            <a:ext uri="{FF2B5EF4-FFF2-40B4-BE49-F238E27FC236}">
              <a16:creationId xmlns="" xmlns:a16="http://schemas.microsoft.com/office/drawing/2014/main" id="{00000000-0008-0000-0000-0000DB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62" name="Text Box 394744">
          <a:extLst>
            <a:ext uri="{FF2B5EF4-FFF2-40B4-BE49-F238E27FC236}">
              <a16:creationId xmlns="" xmlns:a16="http://schemas.microsoft.com/office/drawing/2014/main" id="{00000000-0008-0000-0000-0000DC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63" name="Text Box 394360">
          <a:extLst>
            <a:ext uri="{FF2B5EF4-FFF2-40B4-BE49-F238E27FC236}">
              <a16:creationId xmlns="" xmlns:a16="http://schemas.microsoft.com/office/drawing/2014/main" id="{00000000-0008-0000-0000-0000DD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64" name="Text Box 394744">
          <a:extLst>
            <a:ext uri="{FF2B5EF4-FFF2-40B4-BE49-F238E27FC236}">
              <a16:creationId xmlns="" xmlns:a16="http://schemas.microsoft.com/office/drawing/2014/main" id="{00000000-0008-0000-0000-0000DE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65" name="Text Box 394360">
          <a:extLst>
            <a:ext uri="{FF2B5EF4-FFF2-40B4-BE49-F238E27FC236}">
              <a16:creationId xmlns="" xmlns:a16="http://schemas.microsoft.com/office/drawing/2014/main" id="{00000000-0008-0000-0000-0000DF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66" name="Text Box 394744">
          <a:extLst>
            <a:ext uri="{FF2B5EF4-FFF2-40B4-BE49-F238E27FC236}">
              <a16:creationId xmlns="" xmlns:a16="http://schemas.microsoft.com/office/drawing/2014/main" id="{00000000-0008-0000-0000-0000E0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67" name="Text Box 394360">
          <a:extLst>
            <a:ext uri="{FF2B5EF4-FFF2-40B4-BE49-F238E27FC236}">
              <a16:creationId xmlns="" xmlns:a16="http://schemas.microsoft.com/office/drawing/2014/main" id="{00000000-0008-0000-0000-0000E1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68" name="Text Box 394744">
          <a:extLst>
            <a:ext uri="{FF2B5EF4-FFF2-40B4-BE49-F238E27FC236}">
              <a16:creationId xmlns="" xmlns:a16="http://schemas.microsoft.com/office/drawing/2014/main" id="{00000000-0008-0000-0000-0000E2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69" name="Text Box 394360">
          <a:extLst>
            <a:ext uri="{FF2B5EF4-FFF2-40B4-BE49-F238E27FC236}">
              <a16:creationId xmlns="" xmlns:a16="http://schemas.microsoft.com/office/drawing/2014/main" id="{00000000-0008-0000-0000-0000E3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70" name="Text Box 394744">
          <a:extLst>
            <a:ext uri="{FF2B5EF4-FFF2-40B4-BE49-F238E27FC236}">
              <a16:creationId xmlns="" xmlns:a16="http://schemas.microsoft.com/office/drawing/2014/main" id="{00000000-0008-0000-0000-0000E4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71" name="Text Box 394360">
          <a:extLst>
            <a:ext uri="{FF2B5EF4-FFF2-40B4-BE49-F238E27FC236}">
              <a16:creationId xmlns="" xmlns:a16="http://schemas.microsoft.com/office/drawing/2014/main" id="{00000000-0008-0000-0000-0000E5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72" name="Text Box 394744">
          <a:extLst>
            <a:ext uri="{FF2B5EF4-FFF2-40B4-BE49-F238E27FC236}">
              <a16:creationId xmlns="" xmlns:a16="http://schemas.microsoft.com/office/drawing/2014/main" id="{00000000-0008-0000-0000-0000E6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73" name="Text Box 394360">
          <a:extLst>
            <a:ext uri="{FF2B5EF4-FFF2-40B4-BE49-F238E27FC236}">
              <a16:creationId xmlns="" xmlns:a16="http://schemas.microsoft.com/office/drawing/2014/main" id="{00000000-0008-0000-0000-0000E7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74" name="Text Box 394744">
          <a:extLst>
            <a:ext uri="{FF2B5EF4-FFF2-40B4-BE49-F238E27FC236}">
              <a16:creationId xmlns="" xmlns:a16="http://schemas.microsoft.com/office/drawing/2014/main" id="{00000000-0008-0000-0000-0000E8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75" name="Text Box 394360">
          <a:extLst>
            <a:ext uri="{FF2B5EF4-FFF2-40B4-BE49-F238E27FC236}">
              <a16:creationId xmlns="" xmlns:a16="http://schemas.microsoft.com/office/drawing/2014/main" id="{00000000-0008-0000-0000-0000E9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76" name="Text Box 394744">
          <a:extLst>
            <a:ext uri="{FF2B5EF4-FFF2-40B4-BE49-F238E27FC236}">
              <a16:creationId xmlns="" xmlns:a16="http://schemas.microsoft.com/office/drawing/2014/main" id="{00000000-0008-0000-0000-0000EA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77" name="Text Box 394360">
          <a:extLst>
            <a:ext uri="{FF2B5EF4-FFF2-40B4-BE49-F238E27FC236}">
              <a16:creationId xmlns="" xmlns:a16="http://schemas.microsoft.com/office/drawing/2014/main" id="{00000000-0008-0000-0000-0000EB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78" name="Text Box 394744">
          <a:extLst>
            <a:ext uri="{FF2B5EF4-FFF2-40B4-BE49-F238E27FC236}">
              <a16:creationId xmlns="" xmlns:a16="http://schemas.microsoft.com/office/drawing/2014/main" id="{00000000-0008-0000-0000-0000EC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79" name="Text Box 394360">
          <a:extLst>
            <a:ext uri="{FF2B5EF4-FFF2-40B4-BE49-F238E27FC236}">
              <a16:creationId xmlns="" xmlns:a16="http://schemas.microsoft.com/office/drawing/2014/main" id="{00000000-0008-0000-0000-0000ED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80" name="Text Box 394744">
          <a:extLst>
            <a:ext uri="{FF2B5EF4-FFF2-40B4-BE49-F238E27FC236}">
              <a16:creationId xmlns="" xmlns:a16="http://schemas.microsoft.com/office/drawing/2014/main" id="{00000000-0008-0000-0000-0000EE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81" name="Text Box 394360">
          <a:extLst>
            <a:ext uri="{FF2B5EF4-FFF2-40B4-BE49-F238E27FC236}">
              <a16:creationId xmlns="" xmlns:a16="http://schemas.microsoft.com/office/drawing/2014/main" id="{00000000-0008-0000-0000-0000EF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82" name="Text Box 394744">
          <a:extLst>
            <a:ext uri="{FF2B5EF4-FFF2-40B4-BE49-F238E27FC236}">
              <a16:creationId xmlns="" xmlns:a16="http://schemas.microsoft.com/office/drawing/2014/main" id="{00000000-0008-0000-0000-0000F0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83" name="Text Box 394360">
          <a:extLst>
            <a:ext uri="{FF2B5EF4-FFF2-40B4-BE49-F238E27FC236}">
              <a16:creationId xmlns="" xmlns:a16="http://schemas.microsoft.com/office/drawing/2014/main" id="{00000000-0008-0000-0000-0000F1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84" name="Text Box 394744">
          <a:extLst>
            <a:ext uri="{FF2B5EF4-FFF2-40B4-BE49-F238E27FC236}">
              <a16:creationId xmlns="" xmlns:a16="http://schemas.microsoft.com/office/drawing/2014/main" id="{00000000-0008-0000-0000-0000F2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85" name="Text Box 394360">
          <a:extLst>
            <a:ext uri="{FF2B5EF4-FFF2-40B4-BE49-F238E27FC236}">
              <a16:creationId xmlns="" xmlns:a16="http://schemas.microsoft.com/office/drawing/2014/main" id="{00000000-0008-0000-0000-0000F3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86" name="Text Box 394744">
          <a:extLst>
            <a:ext uri="{FF2B5EF4-FFF2-40B4-BE49-F238E27FC236}">
              <a16:creationId xmlns="" xmlns:a16="http://schemas.microsoft.com/office/drawing/2014/main" id="{00000000-0008-0000-0000-0000F4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87" name="Text Box 394360">
          <a:extLst>
            <a:ext uri="{FF2B5EF4-FFF2-40B4-BE49-F238E27FC236}">
              <a16:creationId xmlns="" xmlns:a16="http://schemas.microsoft.com/office/drawing/2014/main" id="{00000000-0008-0000-0000-0000F5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88" name="Text Box 394744">
          <a:extLst>
            <a:ext uri="{FF2B5EF4-FFF2-40B4-BE49-F238E27FC236}">
              <a16:creationId xmlns="" xmlns:a16="http://schemas.microsoft.com/office/drawing/2014/main" id="{00000000-0008-0000-0000-0000F6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89" name="Text Box 394360">
          <a:extLst>
            <a:ext uri="{FF2B5EF4-FFF2-40B4-BE49-F238E27FC236}">
              <a16:creationId xmlns="" xmlns:a16="http://schemas.microsoft.com/office/drawing/2014/main" id="{00000000-0008-0000-0000-0000F7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90" name="Text Box 394744">
          <a:extLst>
            <a:ext uri="{FF2B5EF4-FFF2-40B4-BE49-F238E27FC236}">
              <a16:creationId xmlns="" xmlns:a16="http://schemas.microsoft.com/office/drawing/2014/main" id="{00000000-0008-0000-0000-0000F8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91" name="Text Box 394360">
          <a:extLst>
            <a:ext uri="{FF2B5EF4-FFF2-40B4-BE49-F238E27FC236}">
              <a16:creationId xmlns="" xmlns:a16="http://schemas.microsoft.com/office/drawing/2014/main" id="{00000000-0008-0000-0000-0000F9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92" name="Text Box 394744">
          <a:extLst>
            <a:ext uri="{FF2B5EF4-FFF2-40B4-BE49-F238E27FC236}">
              <a16:creationId xmlns="" xmlns:a16="http://schemas.microsoft.com/office/drawing/2014/main" id="{00000000-0008-0000-0000-0000FA08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93" name="Text Box 394360">
          <a:extLst>
            <a:ext uri="{FF2B5EF4-FFF2-40B4-BE49-F238E27FC236}">
              <a16:creationId xmlns="" xmlns:a16="http://schemas.microsoft.com/office/drawing/2014/main" id="{00000000-0008-0000-0000-0000FB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94" name="Text Box 394744">
          <a:extLst>
            <a:ext uri="{FF2B5EF4-FFF2-40B4-BE49-F238E27FC236}">
              <a16:creationId xmlns="" xmlns:a16="http://schemas.microsoft.com/office/drawing/2014/main" id="{00000000-0008-0000-0000-0000FC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95" name="Text Box 394360">
          <a:extLst>
            <a:ext uri="{FF2B5EF4-FFF2-40B4-BE49-F238E27FC236}">
              <a16:creationId xmlns="" xmlns:a16="http://schemas.microsoft.com/office/drawing/2014/main" id="{00000000-0008-0000-0000-0000FD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96" name="Text Box 394744">
          <a:extLst>
            <a:ext uri="{FF2B5EF4-FFF2-40B4-BE49-F238E27FC236}">
              <a16:creationId xmlns="" xmlns:a16="http://schemas.microsoft.com/office/drawing/2014/main" id="{00000000-0008-0000-0000-0000FE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97" name="Text Box 394360">
          <a:extLst>
            <a:ext uri="{FF2B5EF4-FFF2-40B4-BE49-F238E27FC236}">
              <a16:creationId xmlns="" xmlns:a16="http://schemas.microsoft.com/office/drawing/2014/main" id="{00000000-0008-0000-0000-0000FF08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398" name="Text Box 394744">
          <a:extLst>
            <a:ext uri="{FF2B5EF4-FFF2-40B4-BE49-F238E27FC236}">
              <a16:creationId xmlns="" xmlns:a16="http://schemas.microsoft.com/office/drawing/2014/main" id="{00000000-0008-0000-0000-000000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399" name="Text Box 394360">
          <a:extLst>
            <a:ext uri="{FF2B5EF4-FFF2-40B4-BE49-F238E27FC236}">
              <a16:creationId xmlns="" xmlns:a16="http://schemas.microsoft.com/office/drawing/2014/main" id="{00000000-0008-0000-0000-000001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400" name="Text Box 394744">
          <a:extLst>
            <a:ext uri="{FF2B5EF4-FFF2-40B4-BE49-F238E27FC236}">
              <a16:creationId xmlns="" xmlns:a16="http://schemas.microsoft.com/office/drawing/2014/main" id="{00000000-0008-0000-0000-000002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401" name="Text Box 394360">
          <a:extLst>
            <a:ext uri="{FF2B5EF4-FFF2-40B4-BE49-F238E27FC236}">
              <a16:creationId xmlns="" xmlns:a16="http://schemas.microsoft.com/office/drawing/2014/main" id="{00000000-0008-0000-0000-000003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402" name="Text Box 394744">
          <a:extLst>
            <a:ext uri="{FF2B5EF4-FFF2-40B4-BE49-F238E27FC236}">
              <a16:creationId xmlns="" xmlns:a16="http://schemas.microsoft.com/office/drawing/2014/main" id="{00000000-0008-0000-0000-000004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403" name="Text Box 394360">
          <a:extLst>
            <a:ext uri="{FF2B5EF4-FFF2-40B4-BE49-F238E27FC236}">
              <a16:creationId xmlns="" xmlns:a16="http://schemas.microsoft.com/office/drawing/2014/main" id="{00000000-0008-0000-0000-000005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404" name="Text Box 394744">
          <a:extLst>
            <a:ext uri="{FF2B5EF4-FFF2-40B4-BE49-F238E27FC236}">
              <a16:creationId xmlns="" xmlns:a16="http://schemas.microsoft.com/office/drawing/2014/main" id="{00000000-0008-0000-0000-000006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405" name="Text Box 394360">
          <a:extLst>
            <a:ext uri="{FF2B5EF4-FFF2-40B4-BE49-F238E27FC236}">
              <a16:creationId xmlns="" xmlns:a16="http://schemas.microsoft.com/office/drawing/2014/main" id="{00000000-0008-0000-0000-000007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406" name="Text Box 394744">
          <a:extLst>
            <a:ext uri="{FF2B5EF4-FFF2-40B4-BE49-F238E27FC236}">
              <a16:creationId xmlns="" xmlns:a16="http://schemas.microsoft.com/office/drawing/2014/main" id="{00000000-0008-0000-0000-000008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407" name="Text Box 394360">
          <a:extLst>
            <a:ext uri="{FF2B5EF4-FFF2-40B4-BE49-F238E27FC236}">
              <a16:creationId xmlns="" xmlns:a16="http://schemas.microsoft.com/office/drawing/2014/main" id="{00000000-0008-0000-0000-000009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408" name="Text Box 394744">
          <a:extLst>
            <a:ext uri="{FF2B5EF4-FFF2-40B4-BE49-F238E27FC236}">
              <a16:creationId xmlns="" xmlns:a16="http://schemas.microsoft.com/office/drawing/2014/main" id="{00000000-0008-0000-0000-00000A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409" name="Text Box 394360">
          <a:extLst>
            <a:ext uri="{FF2B5EF4-FFF2-40B4-BE49-F238E27FC236}">
              <a16:creationId xmlns="" xmlns:a16="http://schemas.microsoft.com/office/drawing/2014/main" id="{00000000-0008-0000-0000-00000B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410" name="Text Box 394744">
          <a:extLst>
            <a:ext uri="{FF2B5EF4-FFF2-40B4-BE49-F238E27FC236}">
              <a16:creationId xmlns="" xmlns:a16="http://schemas.microsoft.com/office/drawing/2014/main" id="{00000000-0008-0000-0000-00000C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411" name="Text Box 394360">
          <a:extLst>
            <a:ext uri="{FF2B5EF4-FFF2-40B4-BE49-F238E27FC236}">
              <a16:creationId xmlns="" xmlns:a16="http://schemas.microsoft.com/office/drawing/2014/main" id="{00000000-0008-0000-0000-00000D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412" name="Text Box 394744">
          <a:extLst>
            <a:ext uri="{FF2B5EF4-FFF2-40B4-BE49-F238E27FC236}">
              <a16:creationId xmlns="" xmlns:a16="http://schemas.microsoft.com/office/drawing/2014/main" id="{00000000-0008-0000-0000-00000E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413" name="Text Box 394360">
          <a:extLst>
            <a:ext uri="{FF2B5EF4-FFF2-40B4-BE49-F238E27FC236}">
              <a16:creationId xmlns="" xmlns:a16="http://schemas.microsoft.com/office/drawing/2014/main" id="{00000000-0008-0000-0000-00000F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414" name="Text Box 394744">
          <a:extLst>
            <a:ext uri="{FF2B5EF4-FFF2-40B4-BE49-F238E27FC236}">
              <a16:creationId xmlns="" xmlns:a16="http://schemas.microsoft.com/office/drawing/2014/main" id="{00000000-0008-0000-0000-000010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415" name="Text Box 394360">
          <a:extLst>
            <a:ext uri="{FF2B5EF4-FFF2-40B4-BE49-F238E27FC236}">
              <a16:creationId xmlns="" xmlns:a16="http://schemas.microsoft.com/office/drawing/2014/main" id="{00000000-0008-0000-0000-000011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416" name="Text Box 394744">
          <a:extLst>
            <a:ext uri="{FF2B5EF4-FFF2-40B4-BE49-F238E27FC236}">
              <a16:creationId xmlns="" xmlns:a16="http://schemas.microsoft.com/office/drawing/2014/main" id="{00000000-0008-0000-0000-000012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17" name="Text Box 394360">
          <a:extLst>
            <a:ext uri="{FF2B5EF4-FFF2-40B4-BE49-F238E27FC236}">
              <a16:creationId xmlns="" xmlns:a16="http://schemas.microsoft.com/office/drawing/2014/main" id="{00000000-0008-0000-0000-000013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18" name="Text Box 394744">
          <a:extLst>
            <a:ext uri="{FF2B5EF4-FFF2-40B4-BE49-F238E27FC236}">
              <a16:creationId xmlns="" xmlns:a16="http://schemas.microsoft.com/office/drawing/2014/main" id="{00000000-0008-0000-0000-000014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19" name="Text Box 394360">
          <a:extLst>
            <a:ext uri="{FF2B5EF4-FFF2-40B4-BE49-F238E27FC236}">
              <a16:creationId xmlns="" xmlns:a16="http://schemas.microsoft.com/office/drawing/2014/main" id="{00000000-0008-0000-0000-000015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20" name="Text Box 394744">
          <a:extLst>
            <a:ext uri="{FF2B5EF4-FFF2-40B4-BE49-F238E27FC236}">
              <a16:creationId xmlns="" xmlns:a16="http://schemas.microsoft.com/office/drawing/2014/main" id="{00000000-0008-0000-0000-000016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21" name="Text Box 394360">
          <a:extLst>
            <a:ext uri="{FF2B5EF4-FFF2-40B4-BE49-F238E27FC236}">
              <a16:creationId xmlns="" xmlns:a16="http://schemas.microsoft.com/office/drawing/2014/main" id="{00000000-0008-0000-0000-000017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22" name="Text Box 394744">
          <a:extLst>
            <a:ext uri="{FF2B5EF4-FFF2-40B4-BE49-F238E27FC236}">
              <a16:creationId xmlns="" xmlns:a16="http://schemas.microsoft.com/office/drawing/2014/main" id="{00000000-0008-0000-0000-000018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23" name="Text Box 394360">
          <a:extLst>
            <a:ext uri="{FF2B5EF4-FFF2-40B4-BE49-F238E27FC236}">
              <a16:creationId xmlns="" xmlns:a16="http://schemas.microsoft.com/office/drawing/2014/main" id="{00000000-0008-0000-0000-000019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24" name="Text Box 394744">
          <a:extLst>
            <a:ext uri="{FF2B5EF4-FFF2-40B4-BE49-F238E27FC236}">
              <a16:creationId xmlns="" xmlns:a16="http://schemas.microsoft.com/office/drawing/2014/main" id="{00000000-0008-0000-0000-00001A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25" name="Text Box 394360">
          <a:extLst>
            <a:ext uri="{FF2B5EF4-FFF2-40B4-BE49-F238E27FC236}">
              <a16:creationId xmlns="" xmlns:a16="http://schemas.microsoft.com/office/drawing/2014/main" id="{00000000-0008-0000-0000-00001B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26" name="Text Box 394744">
          <a:extLst>
            <a:ext uri="{FF2B5EF4-FFF2-40B4-BE49-F238E27FC236}">
              <a16:creationId xmlns="" xmlns:a16="http://schemas.microsoft.com/office/drawing/2014/main" id="{00000000-0008-0000-0000-00001C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27" name="Text Box 394360">
          <a:extLst>
            <a:ext uri="{FF2B5EF4-FFF2-40B4-BE49-F238E27FC236}">
              <a16:creationId xmlns="" xmlns:a16="http://schemas.microsoft.com/office/drawing/2014/main" id="{00000000-0008-0000-0000-00001D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28" name="Text Box 394744">
          <a:extLst>
            <a:ext uri="{FF2B5EF4-FFF2-40B4-BE49-F238E27FC236}">
              <a16:creationId xmlns="" xmlns:a16="http://schemas.microsoft.com/office/drawing/2014/main" id="{00000000-0008-0000-0000-00001E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29" name="Text Box 394360">
          <a:extLst>
            <a:ext uri="{FF2B5EF4-FFF2-40B4-BE49-F238E27FC236}">
              <a16:creationId xmlns="" xmlns:a16="http://schemas.microsoft.com/office/drawing/2014/main" id="{00000000-0008-0000-0000-00001F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30" name="Text Box 394744">
          <a:extLst>
            <a:ext uri="{FF2B5EF4-FFF2-40B4-BE49-F238E27FC236}">
              <a16:creationId xmlns="" xmlns:a16="http://schemas.microsoft.com/office/drawing/2014/main" id="{00000000-0008-0000-0000-000020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31" name="Text Box 394360">
          <a:extLst>
            <a:ext uri="{FF2B5EF4-FFF2-40B4-BE49-F238E27FC236}">
              <a16:creationId xmlns="" xmlns:a16="http://schemas.microsoft.com/office/drawing/2014/main" id="{00000000-0008-0000-0000-000021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32" name="Text Box 394744">
          <a:extLst>
            <a:ext uri="{FF2B5EF4-FFF2-40B4-BE49-F238E27FC236}">
              <a16:creationId xmlns="" xmlns:a16="http://schemas.microsoft.com/office/drawing/2014/main" id="{00000000-0008-0000-0000-000022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33" name="Text Box 394360">
          <a:extLst>
            <a:ext uri="{FF2B5EF4-FFF2-40B4-BE49-F238E27FC236}">
              <a16:creationId xmlns="" xmlns:a16="http://schemas.microsoft.com/office/drawing/2014/main" id="{00000000-0008-0000-0000-000023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34" name="Text Box 394744">
          <a:extLst>
            <a:ext uri="{FF2B5EF4-FFF2-40B4-BE49-F238E27FC236}">
              <a16:creationId xmlns="" xmlns:a16="http://schemas.microsoft.com/office/drawing/2014/main" id="{00000000-0008-0000-0000-000024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35" name="Text Box 394360">
          <a:extLst>
            <a:ext uri="{FF2B5EF4-FFF2-40B4-BE49-F238E27FC236}">
              <a16:creationId xmlns="" xmlns:a16="http://schemas.microsoft.com/office/drawing/2014/main" id="{00000000-0008-0000-0000-000025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36" name="Text Box 394744">
          <a:extLst>
            <a:ext uri="{FF2B5EF4-FFF2-40B4-BE49-F238E27FC236}">
              <a16:creationId xmlns="" xmlns:a16="http://schemas.microsoft.com/office/drawing/2014/main" id="{00000000-0008-0000-0000-000026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37" name="Text Box 394360">
          <a:extLst>
            <a:ext uri="{FF2B5EF4-FFF2-40B4-BE49-F238E27FC236}">
              <a16:creationId xmlns="" xmlns:a16="http://schemas.microsoft.com/office/drawing/2014/main" id="{00000000-0008-0000-0000-000027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38" name="Text Box 394744">
          <a:extLst>
            <a:ext uri="{FF2B5EF4-FFF2-40B4-BE49-F238E27FC236}">
              <a16:creationId xmlns="" xmlns:a16="http://schemas.microsoft.com/office/drawing/2014/main" id="{00000000-0008-0000-0000-000028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39" name="Text Box 394360">
          <a:extLst>
            <a:ext uri="{FF2B5EF4-FFF2-40B4-BE49-F238E27FC236}">
              <a16:creationId xmlns="" xmlns:a16="http://schemas.microsoft.com/office/drawing/2014/main" id="{00000000-0008-0000-0000-000029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40" name="Text Box 394744">
          <a:extLst>
            <a:ext uri="{FF2B5EF4-FFF2-40B4-BE49-F238E27FC236}">
              <a16:creationId xmlns="" xmlns:a16="http://schemas.microsoft.com/office/drawing/2014/main" id="{00000000-0008-0000-0000-00002A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0"/>
    <xdr:sp macro="" textlink="">
      <xdr:nvSpPr>
        <xdr:cNvPr id="20441" name="Text Box 394360">
          <a:extLst>
            <a:ext uri="{FF2B5EF4-FFF2-40B4-BE49-F238E27FC236}">
              <a16:creationId xmlns="" xmlns:a16="http://schemas.microsoft.com/office/drawing/2014/main" id="{00000000-0008-0000-0000-00002B09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0"/>
    <xdr:sp macro="" textlink="">
      <xdr:nvSpPr>
        <xdr:cNvPr id="20442" name="Text Box 394744">
          <a:extLst>
            <a:ext uri="{FF2B5EF4-FFF2-40B4-BE49-F238E27FC236}">
              <a16:creationId xmlns="" xmlns:a16="http://schemas.microsoft.com/office/drawing/2014/main" id="{00000000-0008-0000-0000-00002C09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0"/>
    <xdr:sp macro="" textlink="">
      <xdr:nvSpPr>
        <xdr:cNvPr id="20443" name="Text Box 394360">
          <a:extLst>
            <a:ext uri="{FF2B5EF4-FFF2-40B4-BE49-F238E27FC236}">
              <a16:creationId xmlns="" xmlns:a16="http://schemas.microsoft.com/office/drawing/2014/main" id="{00000000-0008-0000-0000-00002D09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0"/>
    <xdr:sp macro="" textlink="">
      <xdr:nvSpPr>
        <xdr:cNvPr id="20444" name="Text Box 394744">
          <a:extLst>
            <a:ext uri="{FF2B5EF4-FFF2-40B4-BE49-F238E27FC236}">
              <a16:creationId xmlns="" xmlns:a16="http://schemas.microsoft.com/office/drawing/2014/main" id="{00000000-0008-0000-0000-00002E09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0"/>
    <xdr:sp macro="" textlink="">
      <xdr:nvSpPr>
        <xdr:cNvPr id="20445" name="Text Box 394360">
          <a:extLst>
            <a:ext uri="{FF2B5EF4-FFF2-40B4-BE49-F238E27FC236}">
              <a16:creationId xmlns="" xmlns:a16="http://schemas.microsoft.com/office/drawing/2014/main" id="{00000000-0008-0000-0000-00002F09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0"/>
    <xdr:sp macro="" textlink="">
      <xdr:nvSpPr>
        <xdr:cNvPr id="20446" name="Text Box 394744">
          <a:extLst>
            <a:ext uri="{FF2B5EF4-FFF2-40B4-BE49-F238E27FC236}">
              <a16:creationId xmlns="" xmlns:a16="http://schemas.microsoft.com/office/drawing/2014/main" id="{00000000-0008-0000-0000-000030090000}"/>
            </a:ext>
          </a:extLst>
        </xdr:cNvPr>
        <xdr:cNvSpPr txBox="1">
          <a:spLocks noChangeArrowheads="1"/>
        </xdr:cNvSpPr>
      </xdr:nvSpPr>
      <xdr:spPr bwMode="auto">
        <a:xfrm>
          <a:off x="1971675" y="649224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47" name="Text Box 394360">
          <a:extLst>
            <a:ext uri="{FF2B5EF4-FFF2-40B4-BE49-F238E27FC236}">
              <a16:creationId xmlns="" xmlns:a16="http://schemas.microsoft.com/office/drawing/2014/main" id="{00000000-0008-0000-0000-000031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48" name="Text Box 394744">
          <a:extLst>
            <a:ext uri="{FF2B5EF4-FFF2-40B4-BE49-F238E27FC236}">
              <a16:creationId xmlns="" xmlns:a16="http://schemas.microsoft.com/office/drawing/2014/main" id="{00000000-0008-0000-0000-000032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49" name="Text Box 394360">
          <a:extLst>
            <a:ext uri="{FF2B5EF4-FFF2-40B4-BE49-F238E27FC236}">
              <a16:creationId xmlns="" xmlns:a16="http://schemas.microsoft.com/office/drawing/2014/main" id="{00000000-0008-0000-0000-000033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50" name="Text Box 394744">
          <a:extLst>
            <a:ext uri="{FF2B5EF4-FFF2-40B4-BE49-F238E27FC236}">
              <a16:creationId xmlns="" xmlns:a16="http://schemas.microsoft.com/office/drawing/2014/main" id="{00000000-0008-0000-0000-000034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51" name="Text Box 394360">
          <a:extLst>
            <a:ext uri="{FF2B5EF4-FFF2-40B4-BE49-F238E27FC236}">
              <a16:creationId xmlns="" xmlns:a16="http://schemas.microsoft.com/office/drawing/2014/main" id="{00000000-0008-0000-0000-000035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52" name="Text Box 394744">
          <a:extLst>
            <a:ext uri="{FF2B5EF4-FFF2-40B4-BE49-F238E27FC236}">
              <a16:creationId xmlns="" xmlns:a16="http://schemas.microsoft.com/office/drawing/2014/main" id="{00000000-0008-0000-0000-000036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53" name="Text Box 394360">
          <a:extLst>
            <a:ext uri="{FF2B5EF4-FFF2-40B4-BE49-F238E27FC236}">
              <a16:creationId xmlns="" xmlns:a16="http://schemas.microsoft.com/office/drawing/2014/main" id="{00000000-0008-0000-0000-000037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54" name="Text Box 394744">
          <a:extLst>
            <a:ext uri="{FF2B5EF4-FFF2-40B4-BE49-F238E27FC236}">
              <a16:creationId xmlns="" xmlns:a16="http://schemas.microsoft.com/office/drawing/2014/main" id="{00000000-0008-0000-0000-000038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55" name="Text Box 394360">
          <a:extLst>
            <a:ext uri="{FF2B5EF4-FFF2-40B4-BE49-F238E27FC236}">
              <a16:creationId xmlns="" xmlns:a16="http://schemas.microsoft.com/office/drawing/2014/main" id="{00000000-0008-0000-0000-000039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56" name="Text Box 394744">
          <a:extLst>
            <a:ext uri="{FF2B5EF4-FFF2-40B4-BE49-F238E27FC236}">
              <a16:creationId xmlns="" xmlns:a16="http://schemas.microsoft.com/office/drawing/2014/main" id="{00000000-0008-0000-0000-00003A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57" name="Text Box 394360">
          <a:extLst>
            <a:ext uri="{FF2B5EF4-FFF2-40B4-BE49-F238E27FC236}">
              <a16:creationId xmlns="" xmlns:a16="http://schemas.microsoft.com/office/drawing/2014/main" id="{00000000-0008-0000-0000-00003B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58" name="Text Box 394744">
          <a:extLst>
            <a:ext uri="{FF2B5EF4-FFF2-40B4-BE49-F238E27FC236}">
              <a16:creationId xmlns="" xmlns:a16="http://schemas.microsoft.com/office/drawing/2014/main" id="{00000000-0008-0000-0000-00003C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59" name="Text Box 394360">
          <a:extLst>
            <a:ext uri="{FF2B5EF4-FFF2-40B4-BE49-F238E27FC236}">
              <a16:creationId xmlns="" xmlns:a16="http://schemas.microsoft.com/office/drawing/2014/main" id="{00000000-0008-0000-0000-00003D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60" name="Text Box 394744">
          <a:extLst>
            <a:ext uri="{FF2B5EF4-FFF2-40B4-BE49-F238E27FC236}">
              <a16:creationId xmlns="" xmlns:a16="http://schemas.microsoft.com/office/drawing/2014/main" id="{00000000-0008-0000-0000-00003E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61" name="Text Box 394360">
          <a:extLst>
            <a:ext uri="{FF2B5EF4-FFF2-40B4-BE49-F238E27FC236}">
              <a16:creationId xmlns="" xmlns:a16="http://schemas.microsoft.com/office/drawing/2014/main" id="{00000000-0008-0000-0000-00003F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62" name="Text Box 394744">
          <a:extLst>
            <a:ext uri="{FF2B5EF4-FFF2-40B4-BE49-F238E27FC236}">
              <a16:creationId xmlns="" xmlns:a16="http://schemas.microsoft.com/office/drawing/2014/main" id="{00000000-0008-0000-0000-000040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63" name="Text Box 394360">
          <a:extLst>
            <a:ext uri="{FF2B5EF4-FFF2-40B4-BE49-F238E27FC236}">
              <a16:creationId xmlns="" xmlns:a16="http://schemas.microsoft.com/office/drawing/2014/main" id="{00000000-0008-0000-0000-000041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64" name="Text Box 394744">
          <a:extLst>
            <a:ext uri="{FF2B5EF4-FFF2-40B4-BE49-F238E27FC236}">
              <a16:creationId xmlns="" xmlns:a16="http://schemas.microsoft.com/office/drawing/2014/main" id="{00000000-0008-0000-0000-000042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65" name="Text Box 394360">
          <a:extLst>
            <a:ext uri="{FF2B5EF4-FFF2-40B4-BE49-F238E27FC236}">
              <a16:creationId xmlns="" xmlns:a16="http://schemas.microsoft.com/office/drawing/2014/main" id="{00000000-0008-0000-0000-000043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66" name="Text Box 394744">
          <a:extLst>
            <a:ext uri="{FF2B5EF4-FFF2-40B4-BE49-F238E27FC236}">
              <a16:creationId xmlns="" xmlns:a16="http://schemas.microsoft.com/office/drawing/2014/main" id="{00000000-0008-0000-0000-000044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67" name="Text Box 394360">
          <a:extLst>
            <a:ext uri="{FF2B5EF4-FFF2-40B4-BE49-F238E27FC236}">
              <a16:creationId xmlns="" xmlns:a16="http://schemas.microsoft.com/office/drawing/2014/main" id="{00000000-0008-0000-0000-000045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68" name="Text Box 394744">
          <a:extLst>
            <a:ext uri="{FF2B5EF4-FFF2-40B4-BE49-F238E27FC236}">
              <a16:creationId xmlns="" xmlns:a16="http://schemas.microsoft.com/office/drawing/2014/main" id="{00000000-0008-0000-0000-000046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69" name="Text Box 394360">
          <a:extLst>
            <a:ext uri="{FF2B5EF4-FFF2-40B4-BE49-F238E27FC236}">
              <a16:creationId xmlns="" xmlns:a16="http://schemas.microsoft.com/office/drawing/2014/main" id="{00000000-0008-0000-0000-000047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70" name="Text Box 394744">
          <a:extLst>
            <a:ext uri="{FF2B5EF4-FFF2-40B4-BE49-F238E27FC236}">
              <a16:creationId xmlns="" xmlns:a16="http://schemas.microsoft.com/office/drawing/2014/main" id="{00000000-0008-0000-0000-000048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71" name="Text Box 394360">
          <a:extLst>
            <a:ext uri="{FF2B5EF4-FFF2-40B4-BE49-F238E27FC236}">
              <a16:creationId xmlns="" xmlns:a16="http://schemas.microsoft.com/office/drawing/2014/main" id="{00000000-0008-0000-0000-000049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72" name="Text Box 394744">
          <a:extLst>
            <a:ext uri="{FF2B5EF4-FFF2-40B4-BE49-F238E27FC236}">
              <a16:creationId xmlns="" xmlns:a16="http://schemas.microsoft.com/office/drawing/2014/main" id="{00000000-0008-0000-0000-00004A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73" name="Text Box 394360">
          <a:extLst>
            <a:ext uri="{FF2B5EF4-FFF2-40B4-BE49-F238E27FC236}">
              <a16:creationId xmlns="" xmlns:a16="http://schemas.microsoft.com/office/drawing/2014/main" id="{00000000-0008-0000-0000-00004B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74" name="Text Box 394744">
          <a:extLst>
            <a:ext uri="{FF2B5EF4-FFF2-40B4-BE49-F238E27FC236}">
              <a16:creationId xmlns="" xmlns:a16="http://schemas.microsoft.com/office/drawing/2014/main" id="{00000000-0008-0000-0000-00004C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75" name="Text Box 394360">
          <a:extLst>
            <a:ext uri="{FF2B5EF4-FFF2-40B4-BE49-F238E27FC236}">
              <a16:creationId xmlns="" xmlns:a16="http://schemas.microsoft.com/office/drawing/2014/main" id="{00000000-0008-0000-0000-00004D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76" name="Text Box 394744">
          <a:extLst>
            <a:ext uri="{FF2B5EF4-FFF2-40B4-BE49-F238E27FC236}">
              <a16:creationId xmlns="" xmlns:a16="http://schemas.microsoft.com/office/drawing/2014/main" id="{00000000-0008-0000-0000-00004E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77" name="Text Box 394360">
          <a:extLst>
            <a:ext uri="{FF2B5EF4-FFF2-40B4-BE49-F238E27FC236}">
              <a16:creationId xmlns="" xmlns:a16="http://schemas.microsoft.com/office/drawing/2014/main" id="{00000000-0008-0000-0000-00004F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78" name="Text Box 394744">
          <a:extLst>
            <a:ext uri="{FF2B5EF4-FFF2-40B4-BE49-F238E27FC236}">
              <a16:creationId xmlns="" xmlns:a16="http://schemas.microsoft.com/office/drawing/2014/main" id="{00000000-0008-0000-0000-000050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79" name="Text Box 394360">
          <a:extLst>
            <a:ext uri="{FF2B5EF4-FFF2-40B4-BE49-F238E27FC236}">
              <a16:creationId xmlns="" xmlns:a16="http://schemas.microsoft.com/office/drawing/2014/main" id="{00000000-0008-0000-0000-000051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80" name="Text Box 394744">
          <a:extLst>
            <a:ext uri="{FF2B5EF4-FFF2-40B4-BE49-F238E27FC236}">
              <a16:creationId xmlns="" xmlns:a16="http://schemas.microsoft.com/office/drawing/2014/main" id="{00000000-0008-0000-0000-000052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81" name="Text Box 394360">
          <a:extLst>
            <a:ext uri="{FF2B5EF4-FFF2-40B4-BE49-F238E27FC236}">
              <a16:creationId xmlns="" xmlns:a16="http://schemas.microsoft.com/office/drawing/2014/main" id="{00000000-0008-0000-0000-000053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82" name="Text Box 394744">
          <a:extLst>
            <a:ext uri="{FF2B5EF4-FFF2-40B4-BE49-F238E27FC236}">
              <a16:creationId xmlns="" xmlns:a16="http://schemas.microsoft.com/office/drawing/2014/main" id="{00000000-0008-0000-0000-000054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83" name="Text Box 394360">
          <a:extLst>
            <a:ext uri="{FF2B5EF4-FFF2-40B4-BE49-F238E27FC236}">
              <a16:creationId xmlns="" xmlns:a16="http://schemas.microsoft.com/office/drawing/2014/main" id="{00000000-0008-0000-0000-000055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84" name="Text Box 394744">
          <a:extLst>
            <a:ext uri="{FF2B5EF4-FFF2-40B4-BE49-F238E27FC236}">
              <a16:creationId xmlns="" xmlns:a16="http://schemas.microsoft.com/office/drawing/2014/main" id="{00000000-0008-0000-0000-000056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85" name="Text Box 394360">
          <a:extLst>
            <a:ext uri="{FF2B5EF4-FFF2-40B4-BE49-F238E27FC236}">
              <a16:creationId xmlns="" xmlns:a16="http://schemas.microsoft.com/office/drawing/2014/main" id="{00000000-0008-0000-0000-000057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86" name="Text Box 394744">
          <a:extLst>
            <a:ext uri="{FF2B5EF4-FFF2-40B4-BE49-F238E27FC236}">
              <a16:creationId xmlns="" xmlns:a16="http://schemas.microsoft.com/office/drawing/2014/main" id="{00000000-0008-0000-0000-000058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87" name="Text Box 394360">
          <a:extLst>
            <a:ext uri="{FF2B5EF4-FFF2-40B4-BE49-F238E27FC236}">
              <a16:creationId xmlns="" xmlns:a16="http://schemas.microsoft.com/office/drawing/2014/main" id="{00000000-0008-0000-0000-000059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88" name="Text Box 394744">
          <a:extLst>
            <a:ext uri="{FF2B5EF4-FFF2-40B4-BE49-F238E27FC236}">
              <a16:creationId xmlns="" xmlns:a16="http://schemas.microsoft.com/office/drawing/2014/main" id="{00000000-0008-0000-0000-00005A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89" name="Text Box 394360">
          <a:extLst>
            <a:ext uri="{FF2B5EF4-FFF2-40B4-BE49-F238E27FC236}">
              <a16:creationId xmlns="" xmlns:a16="http://schemas.microsoft.com/office/drawing/2014/main" id="{00000000-0008-0000-0000-00005B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90" name="Text Box 394744">
          <a:extLst>
            <a:ext uri="{FF2B5EF4-FFF2-40B4-BE49-F238E27FC236}">
              <a16:creationId xmlns="" xmlns:a16="http://schemas.microsoft.com/office/drawing/2014/main" id="{00000000-0008-0000-0000-00005C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91" name="Text Box 394360">
          <a:extLst>
            <a:ext uri="{FF2B5EF4-FFF2-40B4-BE49-F238E27FC236}">
              <a16:creationId xmlns="" xmlns:a16="http://schemas.microsoft.com/office/drawing/2014/main" id="{00000000-0008-0000-0000-00005D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92" name="Text Box 394744">
          <a:extLst>
            <a:ext uri="{FF2B5EF4-FFF2-40B4-BE49-F238E27FC236}">
              <a16:creationId xmlns="" xmlns:a16="http://schemas.microsoft.com/office/drawing/2014/main" id="{00000000-0008-0000-0000-00005E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93" name="Text Box 394360">
          <a:extLst>
            <a:ext uri="{FF2B5EF4-FFF2-40B4-BE49-F238E27FC236}">
              <a16:creationId xmlns="" xmlns:a16="http://schemas.microsoft.com/office/drawing/2014/main" id="{00000000-0008-0000-0000-00005F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494" name="Text Box 394744">
          <a:extLst>
            <a:ext uri="{FF2B5EF4-FFF2-40B4-BE49-F238E27FC236}">
              <a16:creationId xmlns="" xmlns:a16="http://schemas.microsoft.com/office/drawing/2014/main" id="{00000000-0008-0000-0000-000060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95" name="Text Box 394360">
          <a:extLst>
            <a:ext uri="{FF2B5EF4-FFF2-40B4-BE49-F238E27FC236}">
              <a16:creationId xmlns="" xmlns:a16="http://schemas.microsoft.com/office/drawing/2014/main" id="{00000000-0008-0000-0000-000061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96" name="Text Box 394744">
          <a:extLst>
            <a:ext uri="{FF2B5EF4-FFF2-40B4-BE49-F238E27FC236}">
              <a16:creationId xmlns="" xmlns:a16="http://schemas.microsoft.com/office/drawing/2014/main" id="{00000000-0008-0000-0000-000062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97" name="Text Box 394360">
          <a:extLst>
            <a:ext uri="{FF2B5EF4-FFF2-40B4-BE49-F238E27FC236}">
              <a16:creationId xmlns="" xmlns:a16="http://schemas.microsoft.com/office/drawing/2014/main" id="{00000000-0008-0000-0000-000063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98" name="Text Box 394744">
          <a:extLst>
            <a:ext uri="{FF2B5EF4-FFF2-40B4-BE49-F238E27FC236}">
              <a16:creationId xmlns="" xmlns:a16="http://schemas.microsoft.com/office/drawing/2014/main" id="{00000000-0008-0000-0000-000064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499" name="Text Box 394360">
          <a:extLst>
            <a:ext uri="{FF2B5EF4-FFF2-40B4-BE49-F238E27FC236}">
              <a16:creationId xmlns="" xmlns:a16="http://schemas.microsoft.com/office/drawing/2014/main" id="{00000000-0008-0000-0000-000065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00" name="Text Box 394744">
          <a:extLst>
            <a:ext uri="{FF2B5EF4-FFF2-40B4-BE49-F238E27FC236}">
              <a16:creationId xmlns="" xmlns:a16="http://schemas.microsoft.com/office/drawing/2014/main" id="{00000000-0008-0000-0000-000066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01" name="Text Box 394360">
          <a:extLst>
            <a:ext uri="{FF2B5EF4-FFF2-40B4-BE49-F238E27FC236}">
              <a16:creationId xmlns="" xmlns:a16="http://schemas.microsoft.com/office/drawing/2014/main" id="{00000000-0008-0000-0000-000067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02" name="Text Box 394744">
          <a:extLst>
            <a:ext uri="{FF2B5EF4-FFF2-40B4-BE49-F238E27FC236}">
              <a16:creationId xmlns="" xmlns:a16="http://schemas.microsoft.com/office/drawing/2014/main" id="{00000000-0008-0000-0000-000068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03" name="Text Box 394360">
          <a:extLst>
            <a:ext uri="{FF2B5EF4-FFF2-40B4-BE49-F238E27FC236}">
              <a16:creationId xmlns="" xmlns:a16="http://schemas.microsoft.com/office/drawing/2014/main" id="{00000000-0008-0000-0000-000069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04" name="Text Box 394744">
          <a:extLst>
            <a:ext uri="{FF2B5EF4-FFF2-40B4-BE49-F238E27FC236}">
              <a16:creationId xmlns="" xmlns:a16="http://schemas.microsoft.com/office/drawing/2014/main" id="{00000000-0008-0000-0000-00006A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05" name="Text Box 394360">
          <a:extLst>
            <a:ext uri="{FF2B5EF4-FFF2-40B4-BE49-F238E27FC236}">
              <a16:creationId xmlns="" xmlns:a16="http://schemas.microsoft.com/office/drawing/2014/main" id="{00000000-0008-0000-0000-00006B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06" name="Text Box 394744">
          <a:extLst>
            <a:ext uri="{FF2B5EF4-FFF2-40B4-BE49-F238E27FC236}">
              <a16:creationId xmlns="" xmlns:a16="http://schemas.microsoft.com/office/drawing/2014/main" id="{00000000-0008-0000-0000-00006C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07" name="Text Box 394360">
          <a:extLst>
            <a:ext uri="{FF2B5EF4-FFF2-40B4-BE49-F238E27FC236}">
              <a16:creationId xmlns="" xmlns:a16="http://schemas.microsoft.com/office/drawing/2014/main" id="{00000000-0008-0000-0000-00006D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08" name="Text Box 394744">
          <a:extLst>
            <a:ext uri="{FF2B5EF4-FFF2-40B4-BE49-F238E27FC236}">
              <a16:creationId xmlns="" xmlns:a16="http://schemas.microsoft.com/office/drawing/2014/main" id="{00000000-0008-0000-0000-00006E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09" name="Text Box 394360">
          <a:extLst>
            <a:ext uri="{FF2B5EF4-FFF2-40B4-BE49-F238E27FC236}">
              <a16:creationId xmlns="" xmlns:a16="http://schemas.microsoft.com/office/drawing/2014/main" id="{00000000-0008-0000-0000-00006F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10" name="Text Box 394744">
          <a:extLst>
            <a:ext uri="{FF2B5EF4-FFF2-40B4-BE49-F238E27FC236}">
              <a16:creationId xmlns="" xmlns:a16="http://schemas.microsoft.com/office/drawing/2014/main" id="{00000000-0008-0000-0000-000070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11" name="Text Box 394360">
          <a:extLst>
            <a:ext uri="{FF2B5EF4-FFF2-40B4-BE49-F238E27FC236}">
              <a16:creationId xmlns="" xmlns:a16="http://schemas.microsoft.com/office/drawing/2014/main" id="{00000000-0008-0000-0000-000071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12" name="Text Box 394744">
          <a:extLst>
            <a:ext uri="{FF2B5EF4-FFF2-40B4-BE49-F238E27FC236}">
              <a16:creationId xmlns="" xmlns:a16="http://schemas.microsoft.com/office/drawing/2014/main" id="{00000000-0008-0000-0000-000072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13" name="Text Box 394360">
          <a:extLst>
            <a:ext uri="{FF2B5EF4-FFF2-40B4-BE49-F238E27FC236}">
              <a16:creationId xmlns="" xmlns:a16="http://schemas.microsoft.com/office/drawing/2014/main" id="{00000000-0008-0000-0000-000073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14" name="Text Box 394744">
          <a:extLst>
            <a:ext uri="{FF2B5EF4-FFF2-40B4-BE49-F238E27FC236}">
              <a16:creationId xmlns="" xmlns:a16="http://schemas.microsoft.com/office/drawing/2014/main" id="{00000000-0008-0000-0000-000074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15" name="Text Box 394360">
          <a:extLst>
            <a:ext uri="{FF2B5EF4-FFF2-40B4-BE49-F238E27FC236}">
              <a16:creationId xmlns="" xmlns:a16="http://schemas.microsoft.com/office/drawing/2014/main" id="{00000000-0008-0000-0000-000075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16" name="Text Box 394744">
          <a:extLst>
            <a:ext uri="{FF2B5EF4-FFF2-40B4-BE49-F238E27FC236}">
              <a16:creationId xmlns="" xmlns:a16="http://schemas.microsoft.com/office/drawing/2014/main" id="{00000000-0008-0000-0000-000076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17" name="Text Box 394360">
          <a:extLst>
            <a:ext uri="{FF2B5EF4-FFF2-40B4-BE49-F238E27FC236}">
              <a16:creationId xmlns="" xmlns:a16="http://schemas.microsoft.com/office/drawing/2014/main" id="{00000000-0008-0000-0000-000077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18" name="Text Box 394744">
          <a:extLst>
            <a:ext uri="{FF2B5EF4-FFF2-40B4-BE49-F238E27FC236}">
              <a16:creationId xmlns="" xmlns:a16="http://schemas.microsoft.com/office/drawing/2014/main" id="{00000000-0008-0000-0000-000078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519" name="Text Box 394744">
          <a:extLst>
            <a:ext uri="{FF2B5EF4-FFF2-40B4-BE49-F238E27FC236}">
              <a16:creationId xmlns="" xmlns:a16="http://schemas.microsoft.com/office/drawing/2014/main" id="{00000000-0008-0000-0000-000079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520" name="Text Box 394360">
          <a:extLst>
            <a:ext uri="{FF2B5EF4-FFF2-40B4-BE49-F238E27FC236}">
              <a16:creationId xmlns="" xmlns:a16="http://schemas.microsoft.com/office/drawing/2014/main" id="{00000000-0008-0000-0000-00007A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521" name="Text Box 394744">
          <a:extLst>
            <a:ext uri="{FF2B5EF4-FFF2-40B4-BE49-F238E27FC236}">
              <a16:creationId xmlns="" xmlns:a16="http://schemas.microsoft.com/office/drawing/2014/main" id="{00000000-0008-0000-0000-00007B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522" name="Text Box 394360">
          <a:extLst>
            <a:ext uri="{FF2B5EF4-FFF2-40B4-BE49-F238E27FC236}">
              <a16:creationId xmlns="" xmlns:a16="http://schemas.microsoft.com/office/drawing/2014/main" id="{00000000-0008-0000-0000-00007C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523" name="Text Box 394744">
          <a:extLst>
            <a:ext uri="{FF2B5EF4-FFF2-40B4-BE49-F238E27FC236}">
              <a16:creationId xmlns="" xmlns:a16="http://schemas.microsoft.com/office/drawing/2014/main" id="{00000000-0008-0000-0000-00007D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524" name="Text Box 394360">
          <a:extLst>
            <a:ext uri="{FF2B5EF4-FFF2-40B4-BE49-F238E27FC236}">
              <a16:creationId xmlns="" xmlns:a16="http://schemas.microsoft.com/office/drawing/2014/main" id="{00000000-0008-0000-0000-00007E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525" name="Text Box 394744">
          <a:extLst>
            <a:ext uri="{FF2B5EF4-FFF2-40B4-BE49-F238E27FC236}">
              <a16:creationId xmlns="" xmlns:a16="http://schemas.microsoft.com/office/drawing/2014/main" id="{00000000-0008-0000-0000-00007F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526" name="Text Box 394360">
          <a:extLst>
            <a:ext uri="{FF2B5EF4-FFF2-40B4-BE49-F238E27FC236}">
              <a16:creationId xmlns="" xmlns:a16="http://schemas.microsoft.com/office/drawing/2014/main" id="{00000000-0008-0000-0000-000080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527" name="Text Box 394744">
          <a:extLst>
            <a:ext uri="{FF2B5EF4-FFF2-40B4-BE49-F238E27FC236}">
              <a16:creationId xmlns="" xmlns:a16="http://schemas.microsoft.com/office/drawing/2014/main" id="{00000000-0008-0000-0000-000081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528" name="Text Box 394360">
          <a:extLst>
            <a:ext uri="{FF2B5EF4-FFF2-40B4-BE49-F238E27FC236}">
              <a16:creationId xmlns="" xmlns:a16="http://schemas.microsoft.com/office/drawing/2014/main" id="{00000000-0008-0000-0000-000082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529" name="Text Box 394744">
          <a:extLst>
            <a:ext uri="{FF2B5EF4-FFF2-40B4-BE49-F238E27FC236}">
              <a16:creationId xmlns="" xmlns:a16="http://schemas.microsoft.com/office/drawing/2014/main" id="{00000000-0008-0000-0000-000083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530" name="Text Box 394360">
          <a:extLst>
            <a:ext uri="{FF2B5EF4-FFF2-40B4-BE49-F238E27FC236}">
              <a16:creationId xmlns="" xmlns:a16="http://schemas.microsoft.com/office/drawing/2014/main" id="{00000000-0008-0000-0000-000084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531" name="Text Box 394744">
          <a:extLst>
            <a:ext uri="{FF2B5EF4-FFF2-40B4-BE49-F238E27FC236}">
              <a16:creationId xmlns="" xmlns:a16="http://schemas.microsoft.com/office/drawing/2014/main" id="{00000000-0008-0000-0000-000085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532" name="Text Box 394360">
          <a:extLst>
            <a:ext uri="{FF2B5EF4-FFF2-40B4-BE49-F238E27FC236}">
              <a16:creationId xmlns="" xmlns:a16="http://schemas.microsoft.com/office/drawing/2014/main" id="{00000000-0008-0000-0000-000086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533" name="Text Box 394744">
          <a:extLst>
            <a:ext uri="{FF2B5EF4-FFF2-40B4-BE49-F238E27FC236}">
              <a16:creationId xmlns="" xmlns:a16="http://schemas.microsoft.com/office/drawing/2014/main" id="{00000000-0008-0000-0000-000087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534" name="Text Box 394360">
          <a:extLst>
            <a:ext uri="{FF2B5EF4-FFF2-40B4-BE49-F238E27FC236}">
              <a16:creationId xmlns="" xmlns:a16="http://schemas.microsoft.com/office/drawing/2014/main" id="{00000000-0008-0000-0000-000088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2326"/>
    <xdr:sp macro="" textlink="">
      <xdr:nvSpPr>
        <xdr:cNvPr id="20535" name="Text Box 394744">
          <a:extLst>
            <a:ext uri="{FF2B5EF4-FFF2-40B4-BE49-F238E27FC236}">
              <a16:creationId xmlns="" xmlns:a16="http://schemas.microsoft.com/office/drawing/2014/main" id="{00000000-0008-0000-0000-000089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536" name="Text Box 394360">
          <a:extLst>
            <a:ext uri="{FF2B5EF4-FFF2-40B4-BE49-F238E27FC236}">
              <a16:creationId xmlns="" xmlns:a16="http://schemas.microsoft.com/office/drawing/2014/main" id="{00000000-0008-0000-0000-00008A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537" name="Text Box 394744">
          <a:extLst>
            <a:ext uri="{FF2B5EF4-FFF2-40B4-BE49-F238E27FC236}">
              <a16:creationId xmlns="" xmlns:a16="http://schemas.microsoft.com/office/drawing/2014/main" id="{00000000-0008-0000-0000-00008B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538" name="Text Box 394360">
          <a:extLst>
            <a:ext uri="{FF2B5EF4-FFF2-40B4-BE49-F238E27FC236}">
              <a16:creationId xmlns="" xmlns:a16="http://schemas.microsoft.com/office/drawing/2014/main" id="{00000000-0008-0000-0000-00008C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539" name="Text Box 394744">
          <a:extLst>
            <a:ext uri="{FF2B5EF4-FFF2-40B4-BE49-F238E27FC236}">
              <a16:creationId xmlns="" xmlns:a16="http://schemas.microsoft.com/office/drawing/2014/main" id="{00000000-0008-0000-0000-00008D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540" name="Text Box 394360">
          <a:extLst>
            <a:ext uri="{FF2B5EF4-FFF2-40B4-BE49-F238E27FC236}">
              <a16:creationId xmlns="" xmlns:a16="http://schemas.microsoft.com/office/drawing/2014/main" id="{00000000-0008-0000-0000-00008E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0</xdr:rowOff>
    </xdr:from>
    <xdr:ext cx="57150" cy="81461"/>
    <xdr:sp macro="" textlink="">
      <xdr:nvSpPr>
        <xdr:cNvPr id="20541" name="Text Box 394744">
          <a:extLst>
            <a:ext uri="{FF2B5EF4-FFF2-40B4-BE49-F238E27FC236}">
              <a16:creationId xmlns="" xmlns:a16="http://schemas.microsoft.com/office/drawing/2014/main" id="{00000000-0008-0000-0000-00008F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42" name="Text Box 394360">
          <a:extLst>
            <a:ext uri="{FF2B5EF4-FFF2-40B4-BE49-F238E27FC236}">
              <a16:creationId xmlns="" xmlns:a16="http://schemas.microsoft.com/office/drawing/2014/main" id="{00000000-0008-0000-0000-000090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43" name="Text Box 394744">
          <a:extLst>
            <a:ext uri="{FF2B5EF4-FFF2-40B4-BE49-F238E27FC236}">
              <a16:creationId xmlns="" xmlns:a16="http://schemas.microsoft.com/office/drawing/2014/main" id="{00000000-0008-0000-0000-000091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44" name="Text Box 394360">
          <a:extLst>
            <a:ext uri="{FF2B5EF4-FFF2-40B4-BE49-F238E27FC236}">
              <a16:creationId xmlns="" xmlns:a16="http://schemas.microsoft.com/office/drawing/2014/main" id="{00000000-0008-0000-0000-000092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45" name="Text Box 394744">
          <a:extLst>
            <a:ext uri="{FF2B5EF4-FFF2-40B4-BE49-F238E27FC236}">
              <a16:creationId xmlns="" xmlns:a16="http://schemas.microsoft.com/office/drawing/2014/main" id="{00000000-0008-0000-0000-000093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46" name="Text Box 394360">
          <a:extLst>
            <a:ext uri="{FF2B5EF4-FFF2-40B4-BE49-F238E27FC236}">
              <a16:creationId xmlns="" xmlns:a16="http://schemas.microsoft.com/office/drawing/2014/main" id="{00000000-0008-0000-0000-000094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47" name="Text Box 394744">
          <a:extLst>
            <a:ext uri="{FF2B5EF4-FFF2-40B4-BE49-F238E27FC236}">
              <a16:creationId xmlns="" xmlns:a16="http://schemas.microsoft.com/office/drawing/2014/main" id="{00000000-0008-0000-0000-000095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48" name="Text Box 394360">
          <a:extLst>
            <a:ext uri="{FF2B5EF4-FFF2-40B4-BE49-F238E27FC236}">
              <a16:creationId xmlns="" xmlns:a16="http://schemas.microsoft.com/office/drawing/2014/main" id="{00000000-0008-0000-0000-000096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49" name="Text Box 394744">
          <a:extLst>
            <a:ext uri="{FF2B5EF4-FFF2-40B4-BE49-F238E27FC236}">
              <a16:creationId xmlns="" xmlns:a16="http://schemas.microsoft.com/office/drawing/2014/main" id="{00000000-0008-0000-0000-000097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50" name="Text Box 394360">
          <a:extLst>
            <a:ext uri="{FF2B5EF4-FFF2-40B4-BE49-F238E27FC236}">
              <a16:creationId xmlns="" xmlns:a16="http://schemas.microsoft.com/office/drawing/2014/main" id="{00000000-0008-0000-0000-000098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51" name="Text Box 394744">
          <a:extLst>
            <a:ext uri="{FF2B5EF4-FFF2-40B4-BE49-F238E27FC236}">
              <a16:creationId xmlns="" xmlns:a16="http://schemas.microsoft.com/office/drawing/2014/main" id="{00000000-0008-0000-0000-000099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52" name="Text Box 394360">
          <a:extLst>
            <a:ext uri="{FF2B5EF4-FFF2-40B4-BE49-F238E27FC236}">
              <a16:creationId xmlns="" xmlns:a16="http://schemas.microsoft.com/office/drawing/2014/main" id="{00000000-0008-0000-0000-00009A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53" name="Text Box 394744">
          <a:extLst>
            <a:ext uri="{FF2B5EF4-FFF2-40B4-BE49-F238E27FC236}">
              <a16:creationId xmlns="" xmlns:a16="http://schemas.microsoft.com/office/drawing/2014/main" id="{00000000-0008-0000-0000-00009B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54" name="Text Box 394360">
          <a:extLst>
            <a:ext uri="{FF2B5EF4-FFF2-40B4-BE49-F238E27FC236}">
              <a16:creationId xmlns="" xmlns:a16="http://schemas.microsoft.com/office/drawing/2014/main" id="{00000000-0008-0000-0000-00009C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55" name="Text Box 394744">
          <a:extLst>
            <a:ext uri="{FF2B5EF4-FFF2-40B4-BE49-F238E27FC236}">
              <a16:creationId xmlns="" xmlns:a16="http://schemas.microsoft.com/office/drawing/2014/main" id="{00000000-0008-0000-0000-00009D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56" name="Text Box 394360">
          <a:extLst>
            <a:ext uri="{FF2B5EF4-FFF2-40B4-BE49-F238E27FC236}">
              <a16:creationId xmlns="" xmlns:a16="http://schemas.microsoft.com/office/drawing/2014/main" id="{00000000-0008-0000-0000-00009E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57" name="Text Box 394744">
          <a:extLst>
            <a:ext uri="{FF2B5EF4-FFF2-40B4-BE49-F238E27FC236}">
              <a16:creationId xmlns="" xmlns:a16="http://schemas.microsoft.com/office/drawing/2014/main" id="{00000000-0008-0000-0000-00009F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58" name="Text Box 394360">
          <a:extLst>
            <a:ext uri="{FF2B5EF4-FFF2-40B4-BE49-F238E27FC236}">
              <a16:creationId xmlns="" xmlns:a16="http://schemas.microsoft.com/office/drawing/2014/main" id="{00000000-0008-0000-0000-0000A0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2326"/>
    <xdr:sp macro="" textlink="">
      <xdr:nvSpPr>
        <xdr:cNvPr id="20559" name="Text Box 394744">
          <a:extLst>
            <a:ext uri="{FF2B5EF4-FFF2-40B4-BE49-F238E27FC236}">
              <a16:creationId xmlns="" xmlns:a16="http://schemas.microsoft.com/office/drawing/2014/main" id="{00000000-0008-0000-0000-0000A1090000}"/>
            </a:ext>
          </a:extLst>
        </xdr:cNvPr>
        <xdr:cNvSpPr txBox="1">
          <a:spLocks noChangeArrowheads="1"/>
        </xdr:cNvSpPr>
      </xdr:nvSpPr>
      <xdr:spPr bwMode="auto">
        <a:xfrm>
          <a:off x="1971675" y="64922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60" name="Text Box 394360">
          <a:extLst>
            <a:ext uri="{FF2B5EF4-FFF2-40B4-BE49-F238E27FC236}">
              <a16:creationId xmlns="" xmlns:a16="http://schemas.microsoft.com/office/drawing/2014/main" id="{00000000-0008-0000-0000-0000A2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61" name="Text Box 394744">
          <a:extLst>
            <a:ext uri="{FF2B5EF4-FFF2-40B4-BE49-F238E27FC236}">
              <a16:creationId xmlns="" xmlns:a16="http://schemas.microsoft.com/office/drawing/2014/main" id="{00000000-0008-0000-0000-0000A3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62" name="Text Box 394360">
          <a:extLst>
            <a:ext uri="{FF2B5EF4-FFF2-40B4-BE49-F238E27FC236}">
              <a16:creationId xmlns="" xmlns:a16="http://schemas.microsoft.com/office/drawing/2014/main" id="{00000000-0008-0000-0000-0000A4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63" name="Text Box 394744">
          <a:extLst>
            <a:ext uri="{FF2B5EF4-FFF2-40B4-BE49-F238E27FC236}">
              <a16:creationId xmlns="" xmlns:a16="http://schemas.microsoft.com/office/drawing/2014/main" id="{00000000-0008-0000-0000-0000A5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64" name="Text Box 394360">
          <a:extLst>
            <a:ext uri="{FF2B5EF4-FFF2-40B4-BE49-F238E27FC236}">
              <a16:creationId xmlns="" xmlns:a16="http://schemas.microsoft.com/office/drawing/2014/main" id="{00000000-0008-0000-0000-0000A6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67</xdr:row>
      <xdr:rowOff>1990725</xdr:rowOff>
    </xdr:from>
    <xdr:ext cx="57150" cy="81461"/>
    <xdr:sp macro="" textlink="">
      <xdr:nvSpPr>
        <xdr:cNvPr id="20565" name="Text Box 394744">
          <a:extLst>
            <a:ext uri="{FF2B5EF4-FFF2-40B4-BE49-F238E27FC236}">
              <a16:creationId xmlns="" xmlns:a16="http://schemas.microsoft.com/office/drawing/2014/main" id="{00000000-0008-0000-0000-0000A7090000}"/>
            </a:ext>
          </a:extLst>
        </xdr:cNvPr>
        <xdr:cNvSpPr txBox="1">
          <a:spLocks noChangeArrowheads="1"/>
        </xdr:cNvSpPr>
      </xdr:nvSpPr>
      <xdr:spPr bwMode="auto">
        <a:xfrm>
          <a:off x="1971675" y="64922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0"/>
    <xdr:sp macro="" textlink="">
      <xdr:nvSpPr>
        <xdr:cNvPr id="20566" name="Text Box 394360">
          <a:extLst>
            <a:ext uri="{FF2B5EF4-FFF2-40B4-BE49-F238E27FC236}">
              <a16:creationId xmlns="" xmlns:a16="http://schemas.microsoft.com/office/drawing/2014/main" id="{00000000-0008-0000-0000-0000CF010000}"/>
            </a:ext>
          </a:extLst>
        </xdr:cNvPr>
        <xdr:cNvSpPr txBox="1">
          <a:spLocks noChangeArrowheads="1"/>
        </xdr:cNvSpPr>
      </xdr:nvSpPr>
      <xdr:spPr bwMode="auto">
        <a:xfrm>
          <a:off x="899583" y="63235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0"/>
    <xdr:sp macro="" textlink="">
      <xdr:nvSpPr>
        <xdr:cNvPr id="20567" name="Text Box 39474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899583" y="63235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0"/>
    <xdr:sp macro="" textlink="">
      <xdr:nvSpPr>
        <xdr:cNvPr id="20568" name="Text Box 394360">
          <a:extLst>
            <a:ext uri="{FF2B5EF4-FFF2-40B4-BE49-F238E27FC236}">
              <a16:creationId xmlns="" xmlns:a16="http://schemas.microsoft.com/office/drawing/2014/main" id="{00000000-0008-0000-0000-0000D1010000}"/>
            </a:ext>
          </a:extLst>
        </xdr:cNvPr>
        <xdr:cNvSpPr txBox="1">
          <a:spLocks noChangeArrowheads="1"/>
        </xdr:cNvSpPr>
      </xdr:nvSpPr>
      <xdr:spPr bwMode="auto">
        <a:xfrm>
          <a:off x="899583" y="63235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0"/>
    <xdr:sp macro="" textlink="">
      <xdr:nvSpPr>
        <xdr:cNvPr id="20569" name="Text Box 39474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899583" y="63235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0"/>
    <xdr:sp macro="" textlink="">
      <xdr:nvSpPr>
        <xdr:cNvPr id="20570" name="Text Box 394360">
          <a:extLst>
            <a:ext uri="{FF2B5EF4-FFF2-40B4-BE49-F238E27FC236}">
              <a16:creationId xmlns="" xmlns:a16="http://schemas.microsoft.com/office/drawing/2014/main" id="{00000000-0008-0000-0000-0000D3010000}"/>
            </a:ext>
          </a:extLst>
        </xdr:cNvPr>
        <xdr:cNvSpPr txBox="1">
          <a:spLocks noChangeArrowheads="1"/>
        </xdr:cNvSpPr>
      </xdr:nvSpPr>
      <xdr:spPr bwMode="auto">
        <a:xfrm>
          <a:off x="899583" y="63235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0"/>
    <xdr:sp macro="" textlink="">
      <xdr:nvSpPr>
        <xdr:cNvPr id="20571" name="Text Box 39474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899583" y="63235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572" name="Text Box 394360">
          <a:extLst>
            <a:ext uri="{FF2B5EF4-FFF2-40B4-BE49-F238E27FC236}">
              <a16:creationId xmlns="" xmlns:a16="http://schemas.microsoft.com/office/drawing/2014/main" id="{00000000-0008-0000-0000-0000D5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573" name="Text Box 39474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574" name="Text Box 394360">
          <a:extLst>
            <a:ext uri="{FF2B5EF4-FFF2-40B4-BE49-F238E27FC236}">
              <a16:creationId xmlns="" xmlns:a16="http://schemas.microsoft.com/office/drawing/2014/main" id="{00000000-0008-0000-0000-0000D7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575" name="Text Box 39474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576" name="Text Box 394360">
          <a:extLst>
            <a:ext uri="{FF2B5EF4-FFF2-40B4-BE49-F238E27FC236}">
              <a16:creationId xmlns="" xmlns:a16="http://schemas.microsoft.com/office/drawing/2014/main" id="{00000000-0008-0000-0000-0000D9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577" name="Text Box 39474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578" name="Text Box 394360">
          <a:extLst>
            <a:ext uri="{FF2B5EF4-FFF2-40B4-BE49-F238E27FC236}">
              <a16:creationId xmlns="" xmlns:a16="http://schemas.microsoft.com/office/drawing/2014/main" id="{00000000-0008-0000-0000-0000DB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579" name="Text Box 39474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580" name="Text Box 394360">
          <a:extLst>
            <a:ext uri="{FF2B5EF4-FFF2-40B4-BE49-F238E27FC236}">
              <a16:creationId xmlns="" xmlns:a16="http://schemas.microsoft.com/office/drawing/2014/main" id="{00000000-0008-0000-0000-0000DD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581" name="Text Box 39474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582" name="Text Box 394360">
          <a:extLst>
            <a:ext uri="{FF2B5EF4-FFF2-40B4-BE49-F238E27FC236}">
              <a16:creationId xmlns="" xmlns:a16="http://schemas.microsoft.com/office/drawing/2014/main" id="{00000000-0008-0000-0000-0000DF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583" name="Text Box 39474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584" name="Text Box 394360">
          <a:extLst>
            <a:ext uri="{FF2B5EF4-FFF2-40B4-BE49-F238E27FC236}">
              <a16:creationId xmlns="" xmlns:a16="http://schemas.microsoft.com/office/drawing/2014/main" id="{00000000-0008-0000-0000-0000E1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585" name="Text Box 39474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586" name="Text Box 394360">
          <a:extLst>
            <a:ext uri="{FF2B5EF4-FFF2-40B4-BE49-F238E27FC236}">
              <a16:creationId xmlns="" xmlns:a16="http://schemas.microsoft.com/office/drawing/2014/main" id="{00000000-0008-0000-0000-0000E3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587" name="Text Box 39474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588" name="Text Box 394360">
          <a:extLst>
            <a:ext uri="{FF2B5EF4-FFF2-40B4-BE49-F238E27FC236}">
              <a16:creationId xmlns="" xmlns:a16="http://schemas.microsoft.com/office/drawing/2014/main" id="{00000000-0008-0000-0000-0000E5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589" name="Text Box 39474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590" name="Text Box 394360">
          <a:extLst>
            <a:ext uri="{FF2B5EF4-FFF2-40B4-BE49-F238E27FC236}">
              <a16:creationId xmlns="" xmlns:a16="http://schemas.microsoft.com/office/drawing/2014/main" id="{00000000-0008-0000-0000-0000E7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591" name="Text Box 39474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592" name="Text Box 394360">
          <a:extLst>
            <a:ext uri="{FF2B5EF4-FFF2-40B4-BE49-F238E27FC236}">
              <a16:creationId xmlns="" xmlns:a16="http://schemas.microsoft.com/office/drawing/2014/main" id="{00000000-0008-0000-0000-0000E9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593" name="Text Box 39474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594" name="Text Box 394360">
          <a:extLst>
            <a:ext uri="{FF2B5EF4-FFF2-40B4-BE49-F238E27FC236}">
              <a16:creationId xmlns="" xmlns:a16="http://schemas.microsoft.com/office/drawing/2014/main" id="{00000000-0008-0000-0000-0000EB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595" name="Text Box 39474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596" name="Text Box 394360">
          <a:extLst>
            <a:ext uri="{FF2B5EF4-FFF2-40B4-BE49-F238E27FC236}">
              <a16:creationId xmlns="" xmlns:a16="http://schemas.microsoft.com/office/drawing/2014/main" id="{00000000-0008-0000-0000-0000ED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597" name="Text Box 39474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598" name="Text Box 394360">
          <a:extLst>
            <a:ext uri="{FF2B5EF4-FFF2-40B4-BE49-F238E27FC236}">
              <a16:creationId xmlns="" xmlns:a16="http://schemas.microsoft.com/office/drawing/2014/main" id="{00000000-0008-0000-0000-0000EF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599" name="Text Box 39474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00" name="Text Box 394360">
          <a:extLst>
            <a:ext uri="{FF2B5EF4-FFF2-40B4-BE49-F238E27FC236}">
              <a16:creationId xmlns="" xmlns:a16="http://schemas.microsoft.com/office/drawing/2014/main" id="{00000000-0008-0000-0000-0000F1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01" name="Text Box 39474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02" name="Text Box 394360">
          <a:extLst>
            <a:ext uri="{FF2B5EF4-FFF2-40B4-BE49-F238E27FC236}">
              <a16:creationId xmlns="" xmlns:a16="http://schemas.microsoft.com/office/drawing/2014/main" id="{00000000-0008-0000-0000-0000F3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03" name="Text Box 39474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04" name="Text Box 394360">
          <a:extLst>
            <a:ext uri="{FF2B5EF4-FFF2-40B4-BE49-F238E27FC236}">
              <a16:creationId xmlns="" xmlns:a16="http://schemas.microsoft.com/office/drawing/2014/main" id="{00000000-0008-0000-0000-0000F5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05" name="Text Box 39474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06" name="Text Box 394360">
          <a:extLst>
            <a:ext uri="{FF2B5EF4-FFF2-40B4-BE49-F238E27FC236}">
              <a16:creationId xmlns="" xmlns:a16="http://schemas.microsoft.com/office/drawing/2014/main" id="{00000000-0008-0000-0000-0000F7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07" name="Text Box 39474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08" name="Text Box 394360">
          <a:extLst>
            <a:ext uri="{FF2B5EF4-FFF2-40B4-BE49-F238E27FC236}">
              <a16:creationId xmlns="" xmlns:a16="http://schemas.microsoft.com/office/drawing/2014/main" id="{00000000-0008-0000-0000-0000F9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09" name="Text Box 39474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10" name="Text Box 394360">
          <a:extLst>
            <a:ext uri="{FF2B5EF4-FFF2-40B4-BE49-F238E27FC236}">
              <a16:creationId xmlns="" xmlns:a16="http://schemas.microsoft.com/office/drawing/2014/main" id="{00000000-0008-0000-0000-0000FB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11" name="Text Box 39474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12" name="Text Box 394360">
          <a:extLst>
            <a:ext uri="{FF2B5EF4-FFF2-40B4-BE49-F238E27FC236}">
              <a16:creationId xmlns="" xmlns:a16="http://schemas.microsoft.com/office/drawing/2014/main" id="{00000000-0008-0000-0000-0000FD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13" name="Text Box 39474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14" name="Text Box 394360">
          <a:extLst>
            <a:ext uri="{FF2B5EF4-FFF2-40B4-BE49-F238E27FC236}">
              <a16:creationId xmlns="" xmlns:a16="http://schemas.microsoft.com/office/drawing/2014/main" id="{00000000-0008-0000-0000-0000FF01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15" name="Text Box 39474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16" name="Text Box 394360">
          <a:extLst>
            <a:ext uri="{FF2B5EF4-FFF2-40B4-BE49-F238E27FC236}">
              <a16:creationId xmlns="" xmlns:a16="http://schemas.microsoft.com/office/drawing/2014/main" id="{00000000-0008-0000-0000-000001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17" name="Text Box 39474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18" name="Text Box 394360">
          <a:extLst>
            <a:ext uri="{FF2B5EF4-FFF2-40B4-BE49-F238E27FC236}">
              <a16:creationId xmlns="" xmlns:a16="http://schemas.microsoft.com/office/drawing/2014/main" id="{00000000-0008-0000-0000-000003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19" name="Text Box 39474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20" name="Text Box 394360">
          <a:extLst>
            <a:ext uri="{FF2B5EF4-FFF2-40B4-BE49-F238E27FC236}">
              <a16:creationId xmlns="" xmlns:a16="http://schemas.microsoft.com/office/drawing/2014/main" id="{00000000-0008-0000-0000-000005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21" name="Text Box 39474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22" name="Text Box 394360">
          <a:extLst>
            <a:ext uri="{FF2B5EF4-FFF2-40B4-BE49-F238E27FC236}">
              <a16:creationId xmlns="" xmlns:a16="http://schemas.microsoft.com/office/drawing/2014/main" id="{00000000-0008-0000-0000-000007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23" name="Text Box 39474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24" name="Text Box 394360">
          <a:extLst>
            <a:ext uri="{FF2B5EF4-FFF2-40B4-BE49-F238E27FC236}">
              <a16:creationId xmlns="" xmlns:a16="http://schemas.microsoft.com/office/drawing/2014/main" id="{00000000-0008-0000-0000-000009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25" name="Text Box 39474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26" name="Text Box 394360">
          <a:extLst>
            <a:ext uri="{FF2B5EF4-FFF2-40B4-BE49-F238E27FC236}">
              <a16:creationId xmlns="" xmlns:a16="http://schemas.microsoft.com/office/drawing/2014/main" id="{00000000-0008-0000-0000-00000B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27" name="Text Box 39474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28" name="Text Box 394360">
          <a:extLst>
            <a:ext uri="{FF2B5EF4-FFF2-40B4-BE49-F238E27FC236}">
              <a16:creationId xmlns="" xmlns:a16="http://schemas.microsoft.com/office/drawing/2014/main" id="{00000000-0008-0000-0000-00000D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29" name="Text Box 39474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30" name="Text Box 394360">
          <a:extLst>
            <a:ext uri="{FF2B5EF4-FFF2-40B4-BE49-F238E27FC236}">
              <a16:creationId xmlns="" xmlns:a16="http://schemas.microsoft.com/office/drawing/2014/main" id="{00000000-0008-0000-0000-00000F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31" name="Text Box 39474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32" name="Text Box 394360">
          <a:extLst>
            <a:ext uri="{FF2B5EF4-FFF2-40B4-BE49-F238E27FC236}">
              <a16:creationId xmlns="" xmlns:a16="http://schemas.microsoft.com/office/drawing/2014/main" id="{00000000-0008-0000-0000-000011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33" name="Text Box 39474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34" name="Text Box 394360">
          <a:extLst>
            <a:ext uri="{FF2B5EF4-FFF2-40B4-BE49-F238E27FC236}">
              <a16:creationId xmlns="" xmlns:a16="http://schemas.microsoft.com/office/drawing/2014/main" id="{00000000-0008-0000-0000-000013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35" name="Text Box 39474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36" name="Text Box 394360">
          <a:extLst>
            <a:ext uri="{FF2B5EF4-FFF2-40B4-BE49-F238E27FC236}">
              <a16:creationId xmlns="" xmlns:a16="http://schemas.microsoft.com/office/drawing/2014/main" id="{00000000-0008-0000-0000-000015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37" name="Text Box 39474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38" name="Text Box 394360">
          <a:extLst>
            <a:ext uri="{FF2B5EF4-FFF2-40B4-BE49-F238E27FC236}">
              <a16:creationId xmlns="" xmlns:a16="http://schemas.microsoft.com/office/drawing/2014/main" id="{00000000-0008-0000-0000-000017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39" name="Text Box 39474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40" name="Text Box 394360">
          <a:extLst>
            <a:ext uri="{FF2B5EF4-FFF2-40B4-BE49-F238E27FC236}">
              <a16:creationId xmlns="" xmlns:a16="http://schemas.microsoft.com/office/drawing/2014/main" id="{00000000-0008-0000-0000-000019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41" name="Text Box 39474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42" name="Text Box 394360">
          <a:extLst>
            <a:ext uri="{FF2B5EF4-FFF2-40B4-BE49-F238E27FC236}">
              <a16:creationId xmlns="" xmlns:a16="http://schemas.microsoft.com/office/drawing/2014/main" id="{00000000-0008-0000-0000-00001B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43" name="Text Box 39474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44" name="Text Box 39474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45" name="Text Box 394360">
          <a:extLst>
            <a:ext uri="{FF2B5EF4-FFF2-40B4-BE49-F238E27FC236}">
              <a16:creationId xmlns="" xmlns:a16="http://schemas.microsoft.com/office/drawing/2014/main" id="{00000000-0008-0000-0000-000084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46" name="Text Box 39474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47" name="Text Box 394360">
          <a:extLst>
            <a:ext uri="{FF2B5EF4-FFF2-40B4-BE49-F238E27FC236}">
              <a16:creationId xmlns="" xmlns:a16="http://schemas.microsoft.com/office/drawing/2014/main" id="{00000000-0008-0000-0000-000086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48" name="Text Box 39474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49" name="Text Box 394360">
          <a:extLst>
            <a:ext uri="{FF2B5EF4-FFF2-40B4-BE49-F238E27FC236}">
              <a16:creationId xmlns="" xmlns:a16="http://schemas.microsoft.com/office/drawing/2014/main" id="{00000000-0008-0000-0000-000088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50" name="Text Box 39474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51" name="Text Box 394360">
          <a:extLst>
            <a:ext uri="{FF2B5EF4-FFF2-40B4-BE49-F238E27FC236}">
              <a16:creationId xmlns="" xmlns:a16="http://schemas.microsoft.com/office/drawing/2014/main" id="{00000000-0008-0000-0000-00008A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52" name="Text Box 39474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53" name="Text Box 394360">
          <a:extLst>
            <a:ext uri="{FF2B5EF4-FFF2-40B4-BE49-F238E27FC236}">
              <a16:creationId xmlns="" xmlns:a16="http://schemas.microsoft.com/office/drawing/2014/main" id="{00000000-0008-0000-0000-00008C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54" name="Text Box 39474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55" name="Text Box 394360">
          <a:extLst>
            <a:ext uri="{FF2B5EF4-FFF2-40B4-BE49-F238E27FC236}">
              <a16:creationId xmlns="" xmlns:a16="http://schemas.microsoft.com/office/drawing/2014/main" id="{00000000-0008-0000-0000-00008E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56" name="Text Box 39474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57" name="Text Box 394360">
          <a:extLst>
            <a:ext uri="{FF2B5EF4-FFF2-40B4-BE49-F238E27FC236}">
              <a16:creationId xmlns="" xmlns:a16="http://schemas.microsoft.com/office/drawing/2014/main" id="{00000000-0008-0000-0000-000090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58" name="Text Box 39474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59" name="Text Box 394360">
          <a:extLst>
            <a:ext uri="{FF2B5EF4-FFF2-40B4-BE49-F238E27FC236}">
              <a16:creationId xmlns="" xmlns:a16="http://schemas.microsoft.com/office/drawing/2014/main" id="{00000000-0008-0000-0000-000092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2326"/>
    <xdr:sp macro="" textlink="">
      <xdr:nvSpPr>
        <xdr:cNvPr id="20660" name="Text Box 39474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899583" y="63235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61" name="Text Box 394360">
          <a:extLst>
            <a:ext uri="{FF2B5EF4-FFF2-40B4-BE49-F238E27FC236}">
              <a16:creationId xmlns="" xmlns:a16="http://schemas.microsoft.com/office/drawing/2014/main" id="{00000000-0008-0000-0000-000094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62" name="Text Box 39474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63" name="Text Box 394360">
          <a:extLst>
            <a:ext uri="{FF2B5EF4-FFF2-40B4-BE49-F238E27FC236}">
              <a16:creationId xmlns="" xmlns:a16="http://schemas.microsoft.com/office/drawing/2014/main" id="{00000000-0008-0000-0000-000096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64" name="Text Box 39474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65" name="Text Box 394360">
          <a:extLst>
            <a:ext uri="{FF2B5EF4-FFF2-40B4-BE49-F238E27FC236}">
              <a16:creationId xmlns="" xmlns:a16="http://schemas.microsoft.com/office/drawing/2014/main" id="{00000000-0008-0000-0000-000098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175</xdr:row>
      <xdr:rowOff>0</xdr:rowOff>
    </xdr:from>
    <xdr:ext cx="57150" cy="81461"/>
    <xdr:sp macro="" textlink="">
      <xdr:nvSpPr>
        <xdr:cNvPr id="20666" name="Text Box 39474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899583" y="63235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20667" name="Text Box 394360">
          <a:extLst>
            <a:ext uri="{FF2B5EF4-FFF2-40B4-BE49-F238E27FC236}">
              <a16:creationId xmlns="" xmlns:a16="http://schemas.microsoft.com/office/drawing/2014/main" id="{00000000-0008-0000-0000-000081010000}"/>
            </a:ext>
          </a:extLst>
        </xdr:cNvPr>
        <xdr:cNvSpPr txBox="1">
          <a:spLocks noChangeArrowheads="1"/>
        </xdr:cNvSpPr>
      </xdr:nvSpPr>
      <xdr:spPr bwMode="auto">
        <a:xfrm>
          <a:off x="899583" y="61198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20668" name="Text Box 394744">
          <a:extLst>
            <a:ext uri="{FF2B5EF4-FFF2-40B4-BE49-F238E27FC236}">
              <a16:creationId xmlns="" xmlns:a16="http://schemas.microsoft.com/office/drawing/2014/main" id="{00000000-0008-0000-0000-000082010000}"/>
            </a:ext>
          </a:extLst>
        </xdr:cNvPr>
        <xdr:cNvSpPr txBox="1">
          <a:spLocks noChangeArrowheads="1"/>
        </xdr:cNvSpPr>
      </xdr:nvSpPr>
      <xdr:spPr bwMode="auto">
        <a:xfrm>
          <a:off x="899583" y="61198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20669" name="Text Box 394360">
          <a:extLst>
            <a:ext uri="{FF2B5EF4-FFF2-40B4-BE49-F238E27FC236}">
              <a16:creationId xmlns="" xmlns:a16="http://schemas.microsoft.com/office/drawing/2014/main" id="{00000000-0008-0000-0000-000083010000}"/>
            </a:ext>
          </a:extLst>
        </xdr:cNvPr>
        <xdr:cNvSpPr txBox="1">
          <a:spLocks noChangeArrowheads="1"/>
        </xdr:cNvSpPr>
      </xdr:nvSpPr>
      <xdr:spPr bwMode="auto">
        <a:xfrm>
          <a:off x="899583" y="61198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20670" name="Text Box 394744">
          <a:extLst>
            <a:ext uri="{FF2B5EF4-FFF2-40B4-BE49-F238E27FC236}">
              <a16:creationId xmlns="" xmlns:a16="http://schemas.microsoft.com/office/drawing/2014/main" id="{00000000-0008-0000-0000-000084010000}"/>
            </a:ext>
          </a:extLst>
        </xdr:cNvPr>
        <xdr:cNvSpPr txBox="1">
          <a:spLocks noChangeArrowheads="1"/>
        </xdr:cNvSpPr>
      </xdr:nvSpPr>
      <xdr:spPr bwMode="auto">
        <a:xfrm>
          <a:off x="899583" y="61198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20671" name="Text Box 394360">
          <a:extLst>
            <a:ext uri="{FF2B5EF4-FFF2-40B4-BE49-F238E27FC236}">
              <a16:creationId xmlns="" xmlns:a16="http://schemas.microsoft.com/office/drawing/2014/main" id="{00000000-0008-0000-0000-000085010000}"/>
            </a:ext>
          </a:extLst>
        </xdr:cNvPr>
        <xdr:cNvSpPr txBox="1">
          <a:spLocks noChangeArrowheads="1"/>
        </xdr:cNvSpPr>
      </xdr:nvSpPr>
      <xdr:spPr bwMode="auto">
        <a:xfrm>
          <a:off x="899583" y="61198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20672" name="Text Box 394744">
          <a:extLst>
            <a:ext uri="{FF2B5EF4-FFF2-40B4-BE49-F238E27FC236}">
              <a16:creationId xmlns="" xmlns:a16="http://schemas.microsoft.com/office/drawing/2014/main" id="{00000000-0008-0000-0000-000086010000}"/>
            </a:ext>
          </a:extLst>
        </xdr:cNvPr>
        <xdr:cNvSpPr txBox="1">
          <a:spLocks noChangeArrowheads="1"/>
        </xdr:cNvSpPr>
      </xdr:nvSpPr>
      <xdr:spPr bwMode="auto">
        <a:xfrm>
          <a:off x="899583" y="61198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673" name="Text Box 394360">
          <a:extLst>
            <a:ext uri="{FF2B5EF4-FFF2-40B4-BE49-F238E27FC236}">
              <a16:creationId xmlns="" xmlns:a16="http://schemas.microsoft.com/office/drawing/2014/main" id="{00000000-0008-0000-0000-000087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674" name="Text Box 394744">
          <a:extLst>
            <a:ext uri="{FF2B5EF4-FFF2-40B4-BE49-F238E27FC236}">
              <a16:creationId xmlns="" xmlns:a16="http://schemas.microsoft.com/office/drawing/2014/main" id="{00000000-0008-0000-0000-000088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675" name="Text Box 394360">
          <a:extLst>
            <a:ext uri="{FF2B5EF4-FFF2-40B4-BE49-F238E27FC236}">
              <a16:creationId xmlns="" xmlns:a16="http://schemas.microsoft.com/office/drawing/2014/main" id="{00000000-0008-0000-0000-000089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676" name="Text Box 394744">
          <a:extLst>
            <a:ext uri="{FF2B5EF4-FFF2-40B4-BE49-F238E27FC236}">
              <a16:creationId xmlns="" xmlns:a16="http://schemas.microsoft.com/office/drawing/2014/main" id="{00000000-0008-0000-0000-00008A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677" name="Text Box 394360">
          <a:extLst>
            <a:ext uri="{FF2B5EF4-FFF2-40B4-BE49-F238E27FC236}">
              <a16:creationId xmlns="" xmlns:a16="http://schemas.microsoft.com/office/drawing/2014/main" id="{00000000-0008-0000-0000-00008B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678" name="Text Box 394744">
          <a:extLst>
            <a:ext uri="{FF2B5EF4-FFF2-40B4-BE49-F238E27FC236}">
              <a16:creationId xmlns="" xmlns:a16="http://schemas.microsoft.com/office/drawing/2014/main" id="{00000000-0008-0000-0000-00008C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679" name="Text Box 394360">
          <a:extLst>
            <a:ext uri="{FF2B5EF4-FFF2-40B4-BE49-F238E27FC236}">
              <a16:creationId xmlns="" xmlns:a16="http://schemas.microsoft.com/office/drawing/2014/main" id="{00000000-0008-0000-0000-00008D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680" name="Text Box 394744">
          <a:extLst>
            <a:ext uri="{FF2B5EF4-FFF2-40B4-BE49-F238E27FC236}">
              <a16:creationId xmlns="" xmlns:a16="http://schemas.microsoft.com/office/drawing/2014/main" id="{00000000-0008-0000-0000-00008E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681" name="Text Box 394360">
          <a:extLst>
            <a:ext uri="{FF2B5EF4-FFF2-40B4-BE49-F238E27FC236}">
              <a16:creationId xmlns="" xmlns:a16="http://schemas.microsoft.com/office/drawing/2014/main" id="{00000000-0008-0000-0000-00008F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682" name="Text Box 394744">
          <a:extLst>
            <a:ext uri="{FF2B5EF4-FFF2-40B4-BE49-F238E27FC236}">
              <a16:creationId xmlns="" xmlns:a16="http://schemas.microsoft.com/office/drawing/2014/main" id="{00000000-0008-0000-0000-000090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683" name="Text Box 394360">
          <a:extLst>
            <a:ext uri="{FF2B5EF4-FFF2-40B4-BE49-F238E27FC236}">
              <a16:creationId xmlns="" xmlns:a16="http://schemas.microsoft.com/office/drawing/2014/main" id="{00000000-0008-0000-0000-000091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684" name="Text Box 394744">
          <a:extLst>
            <a:ext uri="{FF2B5EF4-FFF2-40B4-BE49-F238E27FC236}">
              <a16:creationId xmlns="" xmlns:a16="http://schemas.microsoft.com/office/drawing/2014/main" id="{00000000-0008-0000-0000-000092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685" name="Text Box 394360">
          <a:extLst>
            <a:ext uri="{FF2B5EF4-FFF2-40B4-BE49-F238E27FC236}">
              <a16:creationId xmlns="" xmlns:a16="http://schemas.microsoft.com/office/drawing/2014/main" id="{00000000-0008-0000-0000-000093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686" name="Text Box 394744">
          <a:extLst>
            <a:ext uri="{FF2B5EF4-FFF2-40B4-BE49-F238E27FC236}">
              <a16:creationId xmlns="" xmlns:a16="http://schemas.microsoft.com/office/drawing/2014/main" id="{00000000-0008-0000-0000-000094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687" name="Text Box 394360">
          <a:extLst>
            <a:ext uri="{FF2B5EF4-FFF2-40B4-BE49-F238E27FC236}">
              <a16:creationId xmlns="" xmlns:a16="http://schemas.microsoft.com/office/drawing/2014/main" id="{00000000-0008-0000-0000-000095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688" name="Text Box 394744">
          <a:extLst>
            <a:ext uri="{FF2B5EF4-FFF2-40B4-BE49-F238E27FC236}">
              <a16:creationId xmlns="" xmlns:a16="http://schemas.microsoft.com/office/drawing/2014/main" id="{00000000-0008-0000-0000-000096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689" name="Text Box 394360">
          <a:extLst>
            <a:ext uri="{FF2B5EF4-FFF2-40B4-BE49-F238E27FC236}">
              <a16:creationId xmlns="" xmlns:a16="http://schemas.microsoft.com/office/drawing/2014/main" id="{00000000-0008-0000-0000-000097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690" name="Text Box 394744">
          <a:extLst>
            <a:ext uri="{FF2B5EF4-FFF2-40B4-BE49-F238E27FC236}">
              <a16:creationId xmlns="" xmlns:a16="http://schemas.microsoft.com/office/drawing/2014/main" id="{00000000-0008-0000-0000-000098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691" name="Text Box 394360">
          <a:extLst>
            <a:ext uri="{FF2B5EF4-FFF2-40B4-BE49-F238E27FC236}">
              <a16:creationId xmlns="" xmlns:a16="http://schemas.microsoft.com/office/drawing/2014/main" id="{00000000-0008-0000-0000-000099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692" name="Text Box 394744">
          <a:extLst>
            <a:ext uri="{FF2B5EF4-FFF2-40B4-BE49-F238E27FC236}">
              <a16:creationId xmlns="" xmlns:a16="http://schemas.microsoft.com/office/drawing/2014/main" id="{00000000-0008-0000-0000-00009A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693" name="Text Box 394360">
          <a:extLst>
            <a:ext uri="{FF2B5EF4-FFF2-40B4-BE49-F238E27FC236}">
              <a16:creationId xmlns="" xmlns:a16="http://schemas.microsoft.com/office/drawing/2014/main" id="{00000000-0008-0000-0000-00009B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694" name="Text Box 394744">
          <a:extLst>
            <a:ext uri="{FF2B5EF4-FFF2-40B4-BE49-F238E27FC236}">
              <a16:creationId xmlns="" xmlns:a16="http://schemas.microsoft.com/office/drawing/2014/main" id="{00000000-0008-0000-0000-00009C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695" name="Text Box 394360">
          <a:extLst>
            <a:ext uri="{FF2B5EF4-FFF2-40B4-BE49-F238E27FC236}">
              <a16:creationId xmlns="" xmlns:a16="http://schemas.microsoft.com/office/drawing/2014/main" id="{00000000-0008-0000-0000-00009D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696" name="Text Box 394744">
          <a:extLst>
            <a:ext uri="{FF2B5EF4-FFF2-40B4-BE49-F238E27FC236}">
              <a16:creationId xmlns="" xmlns:a16="http://schemas.microsoft.com/office/drawing/2014/main" id="{00000000-0008-0000-0000-00009E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697" name="Text Box 394360">
          <a:extLst>
            <a:ext uri="{FF2B5EF4-FFF2-40B4-BE49-F238E27FC236}">
              <a16:creationId xmlns="" xmlns:a16="http://schemas.microsoft.com/office/drawing/2014/main" id="{00000000-0008-0000-0000-00009F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698" name="Text Box 394744">
          <a:extLst>
            <a:ext uri="{FF2B5EF4-FFF2-40B4-BE49-F238E27FC236}">
              <a16:creationId xmlns="" xmlns:a16="http://schemas.microsoft.com/office/drawing/2014/main" id="{00000000-0008-0000-0000-0000A0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699" name="Text Box 394360">
          <a:extLst>
            <a:ext uri="{FF2B5EF4-FFF2-40B4-BE49-F238E27FC236}">
              <a16:creationId xmlns="" xmlns:a16="http://schemas.microsoft.com/office/drawing/2014/main" id="{00000000-0008-0000-0000-0000A1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00" name="Text Box 394744">
          <a:extLst>
            <a:ext uri="{FF2B5EF4-FFF2-40B4-BE49-F238E27FC236}">
              <a16:creationId xmlns="" xmlns:a16="http://schemas.microsoft.com/office/drawing/2014/main" id="{00000000-0008-0000-0000-0000A2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01" name="Text Box 394360">
          <a:extLst>
            <a:ext uri="{FF2B5EF4-FFF2-40B4-BE49-F238E27FC236}">
              <a16:creationId xmlns="" xmlns:a16="http://schemas.microsoft.com/office/drawing/2014/main" id="{00000000-0008-0000-0000-0000A3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02" name="Text Box 394744">
          <a:extLst>
            <a:ext uri="{FF2B5EF4-FFF2-40B4-BE49-F238E27FC236}">
              <a16:creationId xmlns="" xmlns:a16="http://schemas.microsoft.com/office/drawing/2014/main" id="{00000000-0008-0000-0000-0000A4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03" name="Text Box 394360">
          <a:extLst>
            <a:ext uri="{FF2B5EF4-FFF2-40B4-BE49-F238E27FC236}">
              <a16:creationId xmlns="" xmlns:a16="http://schemas.microsoft.com/office/drawing/2014/main" id="{00000000-0008-0000-0000-0000A5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04" name="Text Box 394744">
          <a:extLst>
            <a:ext uri="{FF2B5EF4-FFF2-40B4-BE49-F238E27FC236}">
              <a16:creationId xmlns="" xmlns:a16="http://schemas.microsoft.com/office/drawing/2014/main" id="{00000000-0008-0000-0000-0000A6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05" name="Text Box 394360">
          <a:extLst>
            <a:ext uri="{FF2B5EF4-FFF2-40B4-BE49-F238E27FC236}">
              <a16:creationId xmlns="" xmlns:a16="http://schemas.microsoft.com/office/drawing/2014/main" id="{00000000-0008-0000-0000-0000A7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06" name="Text Box 394744">
          <a:extLst>
            <a:ext uri="{FF2B5EF4-FFF2-40B4-BE49-F238E27FC236}">
              <a16:creationId xmlns="" xmlns:a16="http://schemas.microsoft.com/office/drawing/2014/main" id="{00000000-0008-0000-0000-0000A8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07" name="Text Box 394360">
          <a:extLst>
            <a:ext uri="{FF2B5EF4-FFF2-40B4-BE49-F238E27FC236}">
              <a16:creationId xmlns="" xmlns:a16="http://schemas.microsoft.com/office/drawing/2014/main" id="{00000000-0008-0000-0000-0000A9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08" name="Text Box 394744">
          <a:extLst>
            <a:ext uri="{FF2B5EF4-FFF2-40B4-BE49-F238E27FC236}">
              <a16:creationId xmlns="" xmlns:a16="http://schemas.microsoft.com/office/drawing/2014/main" id="{00000000-0008-0000-0000-0000AA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09" name="Text Box 394360">
          <a:extLst>
            <a:ext uri="{FF2B5EF4-FFF2-40B4-BE49-F238E27FC236}">
              <a16:creationId xmlns="" xmlns:a16="http://schemas.microsoft.com/office/drawing/2014/main" id="{00000000-0008-0000-0000-0000AB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10" name="Text Box 394744">
          <a:extLst>
            <a:ext uri="{FF2B5EF4-FFF2-40B4-BE49-F238E27FC236}">
              <a16:creationId xmlns="" xmlns:a16="http://schemas.microsoft.com/office/drawing/2014/main" id="{00000000-0008-0000-0000-0000AC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11" name="Text Box 394360">
          <a:extLst>
            <a:ext uri="{FF2B5EF4-FFF2-40B4-BE49-F238E27FC236}">
              <a16:creationId xmlns="" xmlns:a16="http://schemas.microsoft.com/office/drawing/2014/main" id="{00000000-0008-0000-0000-0000AD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12" name="Text Box 394744">
          <a:extLst>
            <a:ext uri="{FF2B5EF4-FFF2-40B4-BE49-F238E27FC236}">
              <a16:creationId xmlns="" xmlns:a16="http://schemas.microsoft.com/office/drawing/2014/main" id="{00000000-0008-0000-0000-0000AE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13" name="Text Box 394360">
          <a:extLst>
            <a:ext uri="{FF2B5EF4-FFF2-40B4-BE49-F238E27FC236}">
              <a16:creationId xmlns="" xmlns:a16="http://schemas.microsoft.com/office/drawing/2014/main" id="{00000000-0008-0000-0000-0000AF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14" name="Text Box 394744">
          <a:extLst>
            <a:ext uri="{FF2B5EF4-FFF2-40B4-BE49-F238E27FC236}">
              <a16:creationId xmlns="" xmlns:a16="http://schemas.microsoft.com/office/drawing/2014/main" id="{00000000-0008-0000-0000-0000B0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15" name="Text Box 394360">
          <a:extLst>
            <a:ext uri="{FF2B5EF4-FFF2-40B4-BE49-F238E27FC236}">
              <a16:creationId xmlns="" xmlns:a16="http://schemas.microsoft.com/office/drawing/2014/main" id="{00000000-0008-0000-0000-0000B1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16" name="Text Box 394744">
          <a:extLst>
            <a:ext uri="{FF2B5EF4-FFF2-40B4-BE49-F238E27FC236}">
              <a16:creationId xmlns="" xmlns:a16="http://schemas.microsoft.com/office/drawing/2014/main" id="{00000000-0008-0000-0000-0000B2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17" name="Text Box 394360">
          <a:extLst>
            <a:ext uri="{FF2B5EF4-FFF2-40B4-BE49-F238E27FC236}">
              <a16:creationId xmlns="" xmlns:a16="http://schemas.microsoft.com/office/drawing/2014/main" id="{00000000-0008-0000-0000-0000B3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18" name="Text Box 394744">
          <a:extLst>
            <a:ext uri="{FF2B5EF4-FFF2-40B4-BE49-F238E27FC236}">
              <a16:creationId xmlns="" xmlns:a16="http://schemas.microsoft.com/office/drawing/2014/main" id="{00000000-0008-0000-0000-0000B4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19" name="Text Box 394360">
          <a:extLst>
            <a:ext uri="{FF2B5EF4-FFF2-40B4-BE49-F238E27FC236}">
              <a16:creationId xmlns="" xmlns:a16="http://schemas.microsoft.com/office/drawing/2014/main" id="{00000000-0008-0000-0000-0000B5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20" name="Text Box 394744">
          <a:extLst>
            <a:ext uri="{FF2B5EF4-FFF2-40B4-BE49-F238E27FC236}">
              <a16:creationId xmlns="" xmlns:a16="http://schemas.microsoft.com/office/drawing/2014/main" id="{00000000-0008-0000-0000-0000B6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21" name="Text Box 394360">
          <a:extLst>
            <a:ext uri="{FF2B5EF4-FFF2-40B4-BE49-F238E27FC236}">
              <a16:creationId xmlns="" xmlns:a16="http://schemas.microsoft.com/office/drawing/2014/main" id="{00000000-0008-0000-0000-0000B7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22" name="Text Box 394744">
          <a:extLst>
            <a:ext uri="{FF2B5EF4-FFF2-40B4-BE49-F238E27FC236}">
              <a16:creationId xmlns="" xmlns:a16="http://schemas.microsoft.com/office/drawing/2014/main" id="{00000000-0008-0000-0000-0000B8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23" name="Text Box 394360">
          <a:extLst>
            <a:ext uri="{FF2B5EF4-FFF2-40B4-BE49-F238E27FC236}">
              <a16:creationId xmlns="" xmlns:a16="http://schemas.microsoft.com/office/drawing/2014/main" id="{00000000-0008-0000-0000-0000B9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24" name="Text Box 394744">
          <a:extLst>
            <a:ext uri="{FF2B5EF4-FFF2-40B4-BE49-F238E27FC236}">
              <a16:creationId xmlns="" xmlns:a16="http://schemas.microsoft.com/office/drawing/2014/main" id="{00000000-0008-0000-0000-0000BA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25" name="Text Box 394360">
          <a:extLst>
            <a:ext uri="{FF2B5EF4-FFF2-40B4-BE49-F238E27FC236}">
              <a16:creationId xmlns="" xmlns:a16="http://schemas.microsoft.com/office/drawing/2014/main" id="{00000000-0008-0000-0000-0000BB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26" name="Text Box 394744">
          <a:extLst>
            <a:ext uri="{FF2B5EF4-FFF2-40B4-BE49-F238E27FC236}">
              <a16:creationId xmlns="" xmlns:a16="http://schemas.microsoft.com/office/drawing/2014/main" id="{00000000-0008-0000-0000-0000BC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27" name="Text Box 394360">
          <a:extLst>
            <a:ext uri="{FF2B5EF4-FFF2-40B4-BE49-F238E27FC236}">
              <a16:creationId xmlns="" xmlns:a16="http://schemas.microsoft.com/office/drawing/2014/main" id="{00000000-0008-0000-0000-0000BD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28" name="Text Box 394744">
          <a:extLst>
            <a:ext uri="{FF2B5EF4-FFF2-40B4-BE49-F238E27FC236}">
              <a16:creationId xmlns="" xmlns:a16="http://schemas.microsoft.com/office/drawing/2014/main" id="{00000000-0008-0000-0000-0000BE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29" name="Text Box 394360">
          <a:extLst>
            <a:ext uri="{FF2B5EF4-FFF2-40B4-BE49-F238E27FC236}">
              <a16:creationId xmlns="" xmlns:a16="http://schemas.microsoft.com/office/drawing/2014/main" id="{00000000-0008-0000-0000-0000BF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30" name="Text Box 394744">
          <a:extLst>
            <a:ext uri="{FF2B5EF4-FFF2-40B4-BE49-F238E27FC236}">
              <a16:creationId xmlns="" xmlns:a16="http://schemas.microsoft.com/office/drawing/2014/main" id="{00000000-0008-0000-0000-0000C0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31" name="Text Box 394360">
          <a:extLst>
            <a:ext uri="{FF2B5EF4-FFF2-40B4-BE49-F238E27FC236}">
              <a16:creationId xmlns="" xmlns:a16="http://schemas.microsoft.com/office/drawing/2014/main" id="{00000000-0008-0000-0000-0000C1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32" name="Text Box 394744">
          <a:extLst>
            <a:ext uri="{FF2B5EF4-FFF2-40B4-BE49-F238E27FC236}">
              <a16:creationId xmlns="" xmlns:a16="http://schemas.microsoft.com/office/drawing/2014/main" id="{00000000-0008-0000-0000-0000C2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33" name="Text Box 394360">
          <a:extLst>
            <a:ext uri="{FF2B5EF4-FFF2-40B4-BE49-F238E27FC236}">
              <a16:creationId xmlns="" xmlns:a16="http://schemas.microsoft.com/office/drawing/2014/main" id="{00000000-0008-0000-0000-0000C3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34" name="Text Box 394744">
          <a:extLst>
            <a:ext uri="{FF2B5EF4-FFF2-40B4-BE49-F238E27FC236}">
              <a16:creationId xmlns="" xmlns:a16="http://schemas.microsoft.com/office/drawing/2014/main" id="{00000000-0008-0000-0000-0000C4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35" name="Text Box 394360">
          <a:extLst>
            <a:ext uri="{FF2B5EF4-FFF2-40B4-BE49-F238E27FC236}">
              <a16:creationId xmlns="" xmlns:a16="http://schemas.microsoft.com/office/drawing/2014/main" id="{00000000-0008-0000-0000-0000C5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36" name="Text Box 394744">
          <a:extLst>
            <a:ext uri="{FF2B5EF4-FFF2-40B4-BE49-F238E27FC236}">
              <a16:creationId xmlns="" xmlns:a16="http://schemas.microsoft.com/office/drawing/2014/main" id="{00000000-0008-0000-0000-0000C6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37" name="Text Box 394360">
          <a:extLst>
            <a:ext uri="{FF2B5EF4-FFF2-40B4-BE49-F238E27FC236}">
              <a16:creationId xmlns="" xmlns:a16="http://schemas.microsoft.com/office/drawing/2014/main" id="{00000000-0008-0000-0000-0000C7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738" name="Text Box 394744">
          <a:extLst>
            <a:ext uri="{FF2B5EF4-FFF2-40B4-BE49-F238E27FC236}">
              <a16:creationId xmlns="" xmlns:a16="http://schemas.microsoft.com/office/drawing/2014/main" id="{00000000-0008-0000-0000-0000C801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39" name="Text Box 394360">
          <a:extLst>
            <a:ext uri="{FF2B5EF4-FFF2-40B4-BE49-F238E27FC236}">
              <a16:creationId xmlns="" xmlns:a16="http://schemas.microsoft.com/office/drawing/2014/main" id="{00000000-0008-0000-0000-0000C9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40" name="Text Box 394744">
          <a:extLst>
            <a:ext uri="{FF2B5EF4-FFF2-40B4-BE49-F238E27FC236}">
              <a16:creationId xmlns="" xmlns:a16="http://schemas.microsoft.com/office/drawing/2014/main" id="{00000000-0008-0000-0000-0000CA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41" name="Text Box 394360">
          <a:extLst>
            <a:ext uri="{FF2B5EF4-FFF2-40B4-BE49-F238E27FC236}">
              <a16:creationId xmlns="" xmlns:a16="http://schemas.microsoft.com/office/drawing/2014/main" id="{00000000-0008-0000-0000-0000CB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42" name="Text Box 394744">
          <a:extLst>
            <a:ext uri="{FF2B5EF4-FFF2-40B4-BE49-F238E27FC236}">
              <a16:creationId xmlns="" xmlns:a16="http://schemas.microsoft.com/office/drawing/2014/main" id="{00000000-0008-0000-0000-0000CC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43" name="Text Box 394360">
          <a:extLst>
            <a:ext uri="{FF2B5EF4-FFF2-40B4-BE49-F238E27FC236}">
              <a16:creationId xmlns="" xmlns:a16="http://schemas.microsoft.com/office/drawing/2014/main" id="{00000000-0008-0000-0000-0000CD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744" name="Text Box 394744">
          <a:extLst>
            <a:ext uri="{FF2B5EF4-FFF2-40B4-BE49-F238E27FC236}">
              <a16:creationId xmlns="" xmlns:a16="http://schemas.microsoft.com/office/drawing/2014/main" id="{00000000-0008-0000-0000-0000CE01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0"/>
    <xdr:sp macro="" textlink="">
      <xdr:nvSpPr>
        <xdr:cNvPr id="20745" name="Text Box 394360">
          <a:extLst>
            <a:ext uri="{FF2B5EF4-FFF2-40B4-BE49-F238E27FC236}">
              <a16:creationId xmlns="" xmlns:a16="http://schemas.microsoft.com/office/drawing/2014/main" id="{00000000-0008-0000-0000-0000CF010000}"/>
            </a:ext>
          </a:extLst>
        </xdr:cNvPr>
        <xdr:cNvSpPr txBox="1">
          <a:spLocks noChangeArrowheads="1"/>
        </xdr:cNvSpPr>
      </xdr:nvSpPr>
      <xdr:spPr bwMode="auto">
        <a:xfrm>
          <a:off x="899583" y="61203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0"/>
    <xdr:sp macro="" textlink="">
      <xdr:nvSpPr>
        <xdr:cNvPr id="20746" name="Text Box 39474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899583" y="61203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0"/>
    <xdr:sp macro="" textlink="">
      <xdr:nvSpPr>
        <xdr:cNvPr id="20747" name="Text Box 394360">
          <a:extLst>
            <a:ext uri="{FF2B5EF4-FFF2-40B4-BE49-F238E27FC236}">
              <a16:creationId xmlns="" xmlns:a16="http://schemas.microsoft.com/office/drawing/2014/main" id="{00000000-0008-0000-0000-0000D1010000}"/>
            </a:ext>
          </a:extLst>
        </xdr:cNvPr>
        <xdr:cNvSpPr txBox="1">
          <a:spLocks noChangeArrowheads="1"/>
        </xdr:cNvSpPr>
      </xdr:nvSpPr>
      <xdr:spPr bwMode="auto">
        <a:xfrm>
          <a:off x="899583" y="61203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0"/>
    <xdr:sp macro="" textlink="">
      <xdr:nvSpPr>
        <xdr:cNvPr id="20748" name="Text Box 39474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899583" y="61203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0"/>
    <xdr:sp macro="" textlink="">
      <xdr:nvSpPr>
        <xdr:cNvPr id="20749" name="Text Box 394360">
          <a:extLst>
            <a:ext uri="{FF2B5EF4-FFF2-40B4-BE49-F238E27FC236}">
              <a16:creationId xmlns="" xmlns:a16="http://schemas.microsoft.com/office/drawing/2014/main" id="{00000000-0008-0000-0000-0000D3010000}"/>
            </a:ext>
          </a:extLst>
        </xdr:cNvPr>
        <xdr:cNvSpPr txBox="1">
          <a:spLocks noChangeArrowheads="1"/>
        </xdr:cNvSpPr>
      </xdr:nvSpPr>
      <xdr:spPr bwMode="auto">
        <a:xfrm>
          <a:off x="899583" y="61203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0"/>
    <xdr:sp macro="" textlink="">
      <xdr:nvSpPr>
        <xdr:cNvPr id="20750" name="Text Box 39474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899583" y="61203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51" name="Text Box 394360">
          <a:extLst>
            <a:ext uri="{FF2B5EF4-FFF2-40B4-BE49-F238E27FC236}">
              <a16:creationId xmlns="" xmlns:a16="http://schemas.microsoft.com/office/drawing/2014/main" id="{00000000-0008-0000-0000-0000D5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52" name="Text Box 39474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53" name="Text Box 394360">
          <a:extLst>
            <a:ext uri="{FF2B5EF4-FFF2-40B4-BE49-F238E27FC236}">
              <a16:creationId xmlns="" xmlns:a16="http://schemas.microsoft.com/office/drawing/2014/main" id="{00000000-0008-0000-0000-0000D7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54" name="Text Box 39474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55" name="Text Box 394360">
          <a:extLst>
            <a:ext uri="{FF2B5EF4-FFF2-40B4-BE49-F238E27FC236}">
              <a16:creationId xmlns="" xmlns:a16="http://schemas.microsoft.com/office/drawing/2014/main" id="{00000000-0008-0000-0000-0000D9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56" name="Text Box 39474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57" name="Text Box 394360">
          <a:extLst>
            <a:ext uri="{FF2B5EF4-FFF2-40B4-BE49-F238E27FC236}">
              <a16:creationId xmlns="" xmlns:a16="http://schemas.microsoft.com/office/drawing/2014/main" id="{00000000-0008-0000-0000-0000DB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58" name="Text Box 39474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59" name="Text Box 394360">
          <a:extLst>
            <a:ext uri="{FF2B5EF4-FFF2-40B4-BE49-F238E27FC236}">
              <a16:creationId xmlns="" xmlns:a16="http://schemas.microsoft.com/office/drawing/2014/main" id="{00000000-0008-0000-0000-0000DD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60" name="Text Box 39474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61" name="Text Box 394360">
          <a:extLst>
            <a:ext uri="{FF2B5EF4-FFF2-40B4-BE49-F238E27FC236}">
              <a16:creationId xmlns="" xmlns:a16="http://schemas.microsoft.com/office/drawing/2014/main" id="{00000000-0008-0000-0000-0000DF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62" name="Text Box 39474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63" name="Text Box 394360">
          <a:extLst>
            <a:ext uri="{FF2B5EF4-FFF2-40B4-BE49-F238E27FC236}">
              <a16:creationId xmlns="" xmlns:a16="http://schemas.microsoft.com/office/drawing/2014/main" id="{00000000-0008-0000-0000-0000E1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64" name="Text Box 39474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65" name="Text Box 394360">
          <a:extLst>
            <a:ext uri="{FF2B5EF4-FFF2-40B4-BE49-F238E27FC236}">
              <a16:creationId xmlns="" xmlns:a16="http://schemas.microsoft.com/office/drawing/2014/main" id="{00000000-0008-0000-0000-0000E3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66" name="Text Box 39474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67" name="Text Box 394360">
          <a:extLst>
            <a:ext uri="{FF2B5EF4-FFF2-40B4-BE49-F238E27FC236}">
              <a16:creationId xmlns="" xmlns:a16="http://schemas.microsoft.com/office/drawing/2014/main" id="{00000000-0008-0000-0000-0000E5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68" name="Text Box 39474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69" name="Text Box 394360">
          <a:extLst>
            <a:ext uri="{FF2B5EF4-FFF2-40B4-BE49-F238E27FC236}">
              <a16:creationId xmlns="" xmlns:a16="http://schemas.microsoft.com/office/drawing/2014/main" id="{00000000-0008-0000-0000-0000E7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70" name="Text Box 39474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71" name="Text Box 394360">
          <a:extLst>
            <a:ext uri="{FF2B5EF4-FFF2-40B4-BE49-F238E27FC236}">
              <a16:creationId xmlns="" xmlns:a16="http://schemas.microsoft.com/office/drawing/2014/main" id="{00000000-0008-0000-0000-0000E9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72" name="Text Box 39474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73" name="Text Box 394360">
          <a:extLst>
            <a:ext uri="{FF2B5EF4-FFF2-40B4-BE49-F238E27FC236}">
              <a16:creationId xmlns="" xmlns:a16="http://schemas.microsoft.com/office/drawing/2014/main" id="{00000000-0008-0000-0000-0000EB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74" name="Text Box 39474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75" name="Text Box 394360">
          <a:extLst>
            <a:ext uri="{FF2B5EF4-FFF2-40B4-BE49-F238E27FC236}">
              <a16:creationId xmlns="" xmlns:a16="http://schemas.microsoft.com/office/drawing/2014/main" id="{00000000-0008-0000-0000-0000ED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76" name="Text Box 39474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77" name="Text Box 394360">
          <a:extLst>
            <a:ext uri="{FF2B5EF4-FFF2-40B4-BE49-F238E27FC236}">
              <a16:creationId xmlns="" xmlns:a16="http://schemas.microsoft.com/office/drawing/2014/main" id="{00000000-0008-0000-0000-0000EF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78" name="Text Box 39474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79" name="Text Box 394360">
          <a:extLst>
            <a:ext uri="{FF2B5EF4-FFF2-40B4-BE49-F238E27FC236}">
              <a16:creationId xmlns="" xmlns:a16="http://schemas.microsoft.com/office/drawing/2014/main" id="{00000000-0008-0000-0000-0000F1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80" name="Text Box 39474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81" name="Text Box 394360">
          <a:extLst>
            <a:ext uri="{FF2B5EF4-FFF2-40B4-BE49-F238E27FC236}">
              <a16:creationId xmlns="" xmlns:a16="http://schemas.microsoft.com/office/drawing/2014/main" id="{00000000-0008-0000-0000-0000F3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82" name="Text Box 39474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83" name="Text Box 394360">
          <a:extLst>
            <a:ext uri="{FF2B5EF4-FFF2-40B4-BE49-F238E27FC236}">
              <a16:creationId xmlns="" xmlns:a16="http://schemas.microsoft.com/office/drawing/2014/main" id="{00000000-0008-0000-0000-0000F5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84" name="Text Box 39474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85" name="Text Box 394360">
          <a:extLst>
            <a:ext uri="{FF2B5EF4-FFF2-40B4-BE49-F238E27FC236}">
              <a16:creationId xmlns="" xmlns:a16="http://schemas.microsoft.com/office/drawing/2014/main" id="{00000000-0008-0000-0000-0000F7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86" name="Text Box 39474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87" name="Text Box 394360">
          <a:extLst>
            <a:ext uri="{FF2B5EF4-FFF2-40B4-BE49-F238E27FC236}">
              <a16:creationId xmlns="" xmlns:a16="http://schemas.microsoft.com/office/drawing/2014/main" id="{00000000-0008-0000-0000-0000F9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88" name="Text Box 39474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89" name="Text Box 394360">
          <a:extLst>
            <a:ext uri="{FF2B5EF4-FFF2-40B4-BE49-F238E27FC236}">
              <a16:creationId xmlns="" xmlns:a16="http://schemas.microsoft.com/office/drawing/2014/main" id="{00000000-0008-0000-0000-0000FB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90" name="Text Box 39474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91" name="Text Box 394360">
          <a:extLst>
            <a:ext uri="{FF2B5EF4-FFF2-40B4-BE49-F238E27FC236}">
              <a16:creationId xmlns="" xmlns:a16="http://schemas.microsoft.com/office/drawing/2014/main" id="{00000000-0008-0000-0000-0000FD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92" name="Text Box 39474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93" name="Text Box 394360">
          <a:extLst>
            <a:ext uri="{FF2B5EF4-FFF2-40B4-BE49-F238E27FC236}">
              <a16:creationId xmlns="" xmlns:a16="http://schemas.microsoft.com/office/drawing/2014/main" id="{00000000-0008-0000-0000-0000FF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94" name="Text Box 39474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95" name="Text Box 394360">
          <a:extLst>
            <a:ext uri="{FF2B5EF4-FFF2-40B4-BE49-F238E27FC236}">
              <a16:creationId xmlns="" xmlns:a16="http://schemas.microsoft.com/office/drawing/2014/main" id="{00000000-0008-0000-0000-000001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96" name="Text Box 39474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97" name="Text Box 394360">
          <a:extLst>
            <a:ext uri="{FF2B5EF4-FFF2-40B4-BE49-F238E27FC236}">
              <a16:creationId xmlns="" xmlns:a16="http://schemas.microsoft.com/office/drawing/2014/main" id="{00000000-0008-0000-0000-000003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798" name="Text Box 39474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799" name="Text Box 394360">
          <a:extLst>
            <a:ext uri="{FF2B5EF4-FFF2-40B4-BE49-F238E27FC236}">
              <a16:creationId xmlns="" xmlns:a16="http://schemas.microsoft.com/office/drawing/2014/main" id="{00000000-0008-0000-0000-000005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800" name="Text Box 39474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801" name="Text Box 394360">
          <a:extLst>
            <a:ext uri="{FF2B5EF4-FFF2-40B4-BE49-F238E27FC236}">
              <a16:creationId xmlns="" xmlns:a16="http://schemas.microsoft.com/office/drawing/2014/main" id="{00000000-0008-0000-0000-000007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802" name="Text Box 39474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803" name="Text Box 394360">
          <a:extLst>
            <a:ext uri="{FF2B5EF4-FFF2-40B4-BE49-F238E27FC236}">
              <a16:creationId xmlns="" xmlns:a16="http://schemas.microsoft.com/office/drawing/2014/main" id="{00000000-0008-0000-0000-000009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804" name="Text Box 39474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805" name="Text Box 394360">
          <a:extLst>
            <a:ext uri="{FF2B5EF4-FFF2-40B4-BE49-F238E27FC236}">
              <a16:creationId xmlns="" xmlns:a16="http://schemas.microsoft.com/office/drawing/2014/main" id="{00000000-0008-0000-0000-00000B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806" name="Text Box 39474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807" name="Text Box 394360">
          <a:extLst>
            <a:ext uri="{FF2B5EF4-FFF2-40B4-BE49-F238E27FC236}">
              <a16:creationId xmlns="" xmlns:a16="http://schemas.microsoft.com/office/drawing/2014/main" id="{00000000-0008-0000-0000-00000D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808" name="Text Box 39474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809" name="Text Box 394360">
          <a:extLst>
            <a:ext uri="{FF2B5EF4-FFF2-40B4-BE49-F238E27FC236}">
              <a16:creationId xmlns="" xmlns:a16="http://schemas.microsoft.com/office/drawing/2014/main" id="{00000000-0008-0000-0000-00000F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810" name="Text Box 39474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811" name="Text Box 394360">
          <a:extLst>
            <a:ext uri="{FF2B5EF4-FFF2-40B4-BE49-F238E27FC236}">
              <a16:creationId xmlns="" xmlns:a16="http://schemas.microsoft.com/office/drawing/2014/main" id="{00000000-0008-0000-0000-000011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812" name="Text Box 39474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813" name="Text Box 394360">
          <a:extLst>
            <a:ext uri="{FF2B5EF4-FFF2-40B4-BE49-F238E27FC236}">
              <a16:creationId xmlns="" xmlns:a16="http://schemas.microsoft.com/office/drawing/2014/main" id="{00000000-0008-0000-0000-000013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814" name="Text Box 39474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815" name="Text Box 394360">
          <a:extLst>
            <a:ext uri="{FF2B5EF4-FFF2-40B4-BE49-F238E27FC236}">
              <a16:creationId xmlns="" xmlns:a16="http://schemas.microsoft.com/office/drawing/2014/main" id="{00000000-0008-0000-0000-000015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816" name="Text Box 39474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817" name="Text Box 394360">
          <a:extLst>
            <a:ext uri="{FF2B5EF4-FFF2-40B4-BE49-F238E27FC236}">
              <a16:creationId xmlns="" xmlns:a16="http://schemas.microsoft.com/office/drawing/2014/main" id="{00000000-0008-0000-0000-000017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818" name="Text Box 39474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819" name="Text Box 394360">
          <a:extLst>
            <a:ext uri="{FF2B5EF4-FFF2-40B4-BE49-F238E27FC236}">
              <a16:creationId xmlns="" xmlns:a16="http://schemas.microsoft.com/office/drawing/2014/main" id="{00000000-0008-0000-0000-000019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820" name="Text Box 39474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821" name="Text Box 394360">
          <a:extLst>
            <a:ext uri="{FF2B5EF4-FFF2-40B4-BE49-F238E27FC236}">
              <a16:creationId xmlns="" xmlns:a16="http://schemas.microsoft.com/office/drawing/2014/main" id="{00000000-0008-0000-0000-00001B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822" name="Text Box 39474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23" name="Text Box 394360">
          <a:extLst>
            <a:ext uri="{FF2B5EF4-FFF2-40B4-BE49-F238E27FC236}">
              <a16:creationId xmlns="" xmlns:a16="http://schemas.microsoft.com/office/drawing/2014/main" id="{00000000-0008-0000-0000-00001D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24" name="Text Box 394744">
          <a:extLst>
            <a:ext uri="{FF2B5EF4-FFF2-40B4-BE49-F238E27FC236}">
              <a16:creationId xmlns="" xmlns:a16="http://schemas.microsoft.com/office/drawing/2014/main" id="{00000000-0008-0000-0000-00001E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25" name="Text Box 394360">
          <a:extLst>
            <a:ext uri="{FF2B5EF4-FFF2-40B4-BE49-F238E27FC236}">
              <a16:creationId xmlns="" xmlns:a16="http://schemas.microsoft.com/office/drawing/2014/main" id="{00000000-0008-0000-0000-00001F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26" name="Text Box 394744">
          <a:extLst>
            <a:ext uri="{FF2B5EF4-FFF2-40B4-BE49-F238E27FC236}">
              <a16:creationId xmlns="" xmlns:a16="http://schemas.microsoft.com/office/drawing/2014/main" id="{00000000-0008-0000-0000-000020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27" name="Text Box 394360">
          <a:extLst>
            <a:ext uri="{FF2B5EF4-FFF2-40B4-BE49-F238E27FC236}">
              <a16:creationId xmlns="" xmlns:a16="http://schemas.microsoft.com/office/drawing/2014/main" id="{00000000-0008-0000-0000-000021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28" name="Text Box 394744">
          <a:extLst>
            <a:ext uri="{FF2B5EF4-FFF2-40B4-BE49-F238E27FC236}">
              <a16:creationId xmlns="" xmlns:a16="http://schemas.microsoft.com/office/drawing/2014/main" id="{00000000-0008-0000-0000-000022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29" name="Text Box 394360">
          <a:extLst>
            <a:ext uri="{FF2B5EF4-FFF2-40B4-BE49-F238E27FC236}">
              <a16:creationId xmlns="" xmlns:a16="http://schemas.microsoft.com/office/drawing/2014/main" id="{00000000-0008-0000-0000-000023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30" name="Text Box 394744">
          <a:extLst>
            <a:ext uri="{FF2B5EF4-FFF2-40B4-BE49-F238E27FC236}">
              <a16:creationId xmlns="" xmlns:a16="http://schemas.microsoft.com/office/drawing/2014/main" id="{00000000-0008-0000-0000-000024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31" name="Text Box 394360">
          <a:extLst>
            <a:ext uri="{FF2B5EF4-FFF2-40B4-BE49-F238E27FC236}">
              <a16:creationId xmlns="" xmlns:a16="http://schemas.microsoft.com/office/drawing/2014/main" id="{00000000-0008-0000-0000-000025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32" name="Text Box 394744">
          <a:extLst>
            <a:ext uri="{FF2B5EF4-FFF2-40B4-BE49-F238E27FC236}">
              <a16:creationId xmlns="" xmlns:a16="http://schemas.microsoft.com/office/drawing/2014/main" id="{00000000-0008-0000-0000-000026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33" name="Text Box 394360">
          <a:extLst>
            <a:ext uri="{FF2B5EF4-FFF2-40B4-BE49-F238E27FC236}">
              <a16:creationId xmlns="" xmlns:a16="http://schemas.microsoft.com/office/drawing/2014/main" id="{00000000-0008-0000-0000-000027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34" name="Text Box 394744">
          <a:extLst>
            <a:ext uri="{FF2B5EF4-FFF2-40B4-BE49-F238E27FC236}">
              <a16:creationId xmlns="" xmlns:a16="http://schemas.microsoft.com/office/drawing/2014/main" id="{00000000-0008-0000-0000-000028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35" name="Text Box 394360">
          <a:extLst>
            <a:ext uri="{FF2B5EF4-FFF2-40B4-BE49-F238E27FC236}">
              <a16:creationId xmlns="" xmlns:a16="http://schemas.microsoft.com/office/drawing/2014/main" id="{00000000-0008-0000-0000-000029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36" name="Text Box 394744">
          <a:extLst>
            <a:ext uri="{FF2B5EF4-FFF2-40B4-BE49-F238E27FC236}">
              <a16:creationId xmlns="" xmlns:a16="http://schemas.microsoft.com/office/drawing/2014/main" id="{00000000-0008-0000-0000-00002A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37" name="Text Box 394360">
          <a:extLst>
            <a:ext uri="{FF2B5EF4-FFF2-40B4-BE49-F238E27FC236}">
              <a16:creationId xmlns="" xmlns:a16="http://schemas.microsoft.com/office/drawing/2014/main" id="{00000000-0008-0000-0000-00002B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38" name="Text Box 394744">
          <a:extLst>
            <a:ext uri="{FF2B5EF4-FFF2-40B4-BE49-F238E27FC236}">
              <a16:creationId xmlns="" xmlns:a16="http://schemas.microsoft.com/office/drawing/2014/main" id="{00000000-0008-0000-0000-00002C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39" name="Text Box 394360">
          <a:extLst>
            <a:ext uri="{FF2B5EF4-FFF2-40B4-BE49-F238E27FC236}">
              <a16:creationId xmlns="" xmlns:a16="http://schemas.microsoft.com/office/drawing/2014/main" id="{00000000-0008-0000-0000-00002D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40" name="Text Box 394744">
          <a:extLst>
            <a:ext uri="{FF2B5EF4-FFF2-40B4-BE49-F238E27FC236}">
              <a16:creationId xmlns="" xmlns:a16="http://schemas.microsoft.com/office/drawing/2014/main" id="{00000000-0008-0000-0000-00002E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41" name="Text Box 394360">
          <a:extLst>
            <a:ext uri="{FF2B5EF4-FFF2-40B4-BE49-F238E27FC236}">
              <a16:creationId xmlns="" xmlns:a16="http://schemas.microsoft.com/office/drawing/2014/main" id="{00000000-0008-0000-0000-00002F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42" name="Text Box 394744">
          <a:extLst>
            <a:ext uri="{FF2B5EF4-FFF2-40B4-BE49-F238E27FC236}">
              <a16:creationId xmlns="" xmlns:a16="http://schemas.microsoft.com/office/drawing/2014/main" id="{00000000-0008-0000-0000-000030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43" name="Text Box 394360">
          <a:extLst>
            <a:ext uri="{FF2B5EF4-FFF2-40B4-BE49-F238E27FC236}">
              <a16:creationId xmlns="" xmlns:a16="http://schemas.microsoft.com/office/drawing/2014/main" id="{00000000-0008-0000-0000-000031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44" name="Text Box 394744">
          <a:extLst>
            <a:ext uri="{FF2B5EF4-FFF2-40B4-BE49-F238E27FC236}">
              <a16:creationId xmlns="" xmlns:a16="http://schemas.microsoft.com/office/drawing/2014/main" id="{00000000-0008-0000-0000-000032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45" name="Text Box 394360">
          <a:extLst>
            <a:ext uri="{FF2B5EF4-FFF2-40B4-BE49-F238E27FC236}">
              <a16:creationId xmlns="" xmlns:a16="http://schemas.microsoft.com/office/drawing/2014/main" id="{00000000-0008-0000-0000-000033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46" name="Text Box 394744">
          <a:extLst>
            <a:ext uri="{FF2B5EF4-FFF2-40B4-BE49-F238E27FC236}">
              <a16:creationId xmlns="" xmlns:a16="http://schemas.microsoft.com/office/drawing/2014/main" id="{00000000-0008-0000-0000-000034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20847" name="Text Box 394360">
          <a:extLst>
            <a:ext uri="{FF2B5EF4-FFF2-40B4-BE49-F238E27FC236}">
              <a16:creationId xmlns="" xmlns:a16="http://schemas.microsoft.com/office/drawing/2014/main" id="{00000000-0008-0000-0000-000035020000}"/>
            </a:ext>
          </a:extLst>
        </xdr:cNvPr>
        <xdr:cNvSpPr txBox="1">
          <a:spLocks noChangeArrowheads="1"/>
        </xdr:cNvSpPr>
      </xdr:nvSpPr>
      <xdr:spPr bwMode="auto">
        <a:xfrm>
          <a:off x="899583" y="61198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20848" name="Text Box 394744">
          <a:extLst>
            <a:ext uri="{FF2B5EF4-FFF2-40B4-BE49-F238E27FC236}">
              <a16:creationId xmlns="" xmlns:a16="http://schemas.microsoft.com/office/drawing/2014/main" id="{00000000-0008-0000-0000-000036020000}"/>
            </a:ext>
          </a:extLst>
        </xdr:cNvPr>
        <xdr:cNvSpPr txBox="1">
          <a:spLocks noChangeArrowheads="1"/>
        </xdr:cNvSpPr>
      </xdr:nvSpPr>
      <xdr:spPr bwMode="auto">
        <a:xfrm>
          <a:off x="899583" y="61198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20849" name="Text Box 394360">
          <a:extLst>
            <a:ext uri="{FF2B5EF4-FFF2-40B4-BE49-F238E27FC236}">
              <a16:creationId xmlns="" xmlns:a16="http://schemas.microsoft.com/office/drawing/2014/main" id="{00000000-0008-0000-0000-000037020000}"/>
            </a:ext>
          </a:extLst>
        </xdr:cNvPr>
        <xdr:cNvSpPr txBox="1">
          <a:spLocks noChangeArrowheads="1"/>
        </xdr:cNvSpPr>
      </xdr:nvSpPr>
      <xdr:spPr bwMode="auto">
        <a:xfrm>
          <a:off x="899583" y="61198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20850" name="Text Box 394744">
          <a:extLst>
            <a:ext uri="{FF2B5EF4-FFF2-40B4-BE49-F238E27FC236}">
              <a16:creationId xmlns="" xmlns:a16="http://schemas.microsoft.com/office/drawing/2014/main" id="{00000000-0008-0000-0000-000038020000}"/>
            </a:ext>
          </a:extLst>
        </xdr:cNvPr>
        <xdr:cNvSpPr txBox="1">
          <a:spLocks noChangeArrowheads="1"/>
        </xdr:cNvSpPr>
      </xdr:nvSpPr>
      <xdr:spPr bwMode="auto">
        <a:xfrm>
          <a:off x="899583" y="61198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20851" name="Text Box 394360">
          <a:extLst>
            <a:ext uri="{FF2B5EF4-FFF2-40B4-BE49-F238E27FC236}">
              <a16:creationId xmlns="" xmlns:a16="http://schemas.microsoft.com/office/drawing/2014/main" id="{00000000-0008-0000-0000-000039020000}"/>
            </a:ext>
          </a:extLst>
        </xdr:cNvPr>
        <xdr:cNvSpPr txBox="1">
          <a:spLocks noChangeArrowheads="1"/>
        </xdr:cNvSpPr>
      </xdr:nvSpPr>
      <xdr:spPr bwMode="auto">
        <a:xfrm>
          <a:off x="899583" y="61198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0"/>
    <xdr:sp macro="" textlink="">
      <xdr:nvSpPr>
        <xdr:cNvPr id="20852" name="Text Box 394744">
          <a:extLst>
            <a:ext uri="{FF2B5EF4-FFF2-40B4-BE49-F238E27FC236}">
              <a16:creationId xmlns="" xmlns:a16="http://schemas.microsoft.com/office/drawing/2014/main" id="{00000000-0008-0000-0000-00003A020000}"/>
            </a:ext>
          </a:extLst>
        </xdr:cNvPr>
        <xdr:cNvSpPr txBox="1">
          <a:spLocks noChangeArrowheads="1"/>
        </xdr:cNvSpPr>
      </xdr:nvSpPr>
      <xdr:spPr bwMode="auto">
        <a:xfrm>
          <a:off x="899583" y="6119812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53" name="Text Box 394360">
          <a:extLst>
            <a:ext uri="{FF2B5EF4-FFF2-40B4-BE49-F238E27FC236}">
              <a16:creationId xmlns="" xmlns:a16="http://schemas.microsoft.com/office/drawing/2014/main" id="{00000000-0008-0000-0000-00003B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54" name="Text Box 394744">
          <a:extLst>
            <a:ext uri="{FF2B5EF4-FFF2-40B4-BE49-F238E27FC236}">
              <a16:creationId xmlns="" xmlns:a16="http://schemas.microsoft.com/office/drawing/2014/main" id="{00000000-0008-0000-0000-00003C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55" name="Text Box 394360">
          <a:extLst>
            <a:ext uri="{FF2B5EF4-FFF2-40B4-BE49-F238E27FC236}">
              <a16:creationId xmlns="" xmlns:a16="http://schemas.microsoft.com/office/drawing/2014/main" id="{00000000-0008-0000-0000-00003D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56" name="Text Box 394744">
          <a:extLst>
            <a:ext uri="{FF2B5EF4-FFF2-40B4-BE49-F238E27FC236}">
              <a16:creationId xmlns="" xmlns:a16="http://schemas.microsoft.com/office/drawing/2014/main" id="{00000000-0008-0000-0000-00003E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57" name="Text Box 394360">
          <a:extLst>
            <a:ext uri="{FF2B5EF4-FFF2-40B4-BE49-F238E27FC236}">
              <a16:creationId xmlns="" xmlns:a16="http://schemas.microsoft.com/office/drawing/2014/main" id="{00000000-0008-0000-0000-00003F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58" name="Text Box 394744">
          <a:extLst>
            <a:ext uri="{FF2B5EF4-FFF2-40B4-BE49-F238E27FC236}">
              <a16:creationId xmlns="" xmlns:a16="http://schemas.microsoft.com/office/drawing/2014/main" id="{00000000-0008-0000-0000-000040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59" name="Text Box 394360">
          <a:extLst>
            <a:ext uri="{FF2B5EF4-FFF2-40B4-BE49-F238E27FC236}">
              <a16:creationId xmlns="" xmlns:a16="http://schemas.microsoft.com/office/drawing/2014/main" id="{00000000-0008-0000-0000-000041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60" name="Text Box 394744">
          <a:extLst>
            <a:ext uri="{FF2B5EF4-FFF2-40B4-BE49-F238E27FC236}">
              <a16:creationId xmlns="" xmlns:a16="http://schemas.microsoft.com/office/drawing/2014/main" id="{00000000-0008-0000-0000-000042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61" name="Text Box 394360">
          <a:extLst>
            <a:ext uri="{FF2B5EF4-FFF2-40B4-BE49-F238E27FC236}">
              <a16:creationId xmlns="" xmlns:a16="http://schemas.microsoft.com/office/drawing/2014/main" id="{00000000-0008-0000-0000-000043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62" name="Text Box 394744">
          <a:extLst>
            <a:ext uri="{FF2B5EF4-FFF2-40B4-BE49-F238E27FC236}">
              <a16:creationId xmlns="" xmlns:a16="http://schemas.microsoft.com/office/drawing/2014/main" id="{00000000-0008-0000-0000-000044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63" name="Text Box 394360">
          <a:extLst>
            <a:ext uri="{FF2B5EF4-FFF2-40B4-BE49-F238E27FC236}">
              <a16:creationId xmlns="" xmlns:a16="http://schemas.microsoft.com/office/drawing/2014/main" id="{00000000-0008-0000-0000-000045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64" name="Text Box 394744">
          <a:extLst>
            <a:ext uri="{FF2B5EF4-FFF2-40B4-BE49-F238E27FC236}">
              <a16:creationId xmlns="" xmlns:a16="http://schemas.microsoft.com/office/drawing/2014/main" id="{00000000-0008-0000-0000-000046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65" name="Text Box 394360">
          <a:extLst>
            <a:ext uri="{FF2B5EF4-FFF2-40B4-BE49-F238E27FC236}">
              <a16:creationId xmlns="" xmlns:a16="http://schemas.microsoft.com/office/drawing/2014/main" id="{00000000-0008-0000-0000-000047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66" name="Text Box 394744">
          <a:extLst>
            <a:ext uri="{FF2B5EF4-FFF2-40B4-BE49-F238E27FC236}">
              <a16:creationId xmlns="" xmlns:a16="http://schemas.microsoft.com/office/drawing/2014/main" id="{00000000-0008-0000-0000-000048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67" name="Text Box 394360">
          <a:extLst>
            <a:ext uri="{FF2B5EF4-FFF2-40B4-BE49-F238E27FC236}">
              <a16:creationId xmlns="" xmlns:a16="http://schemas.microsoft.com/office/drawing/2014/main" id="{00000000-0008-0000-0000-000049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68" name="Text Box 394744">
          <a:extLst>
            <a:ext uri="{FF2B5EF4-FFF2-40B4-BE49-F238E27FC236}">
              <a16:creationId xmlns="" xmlns:a16="http://schemas.microsoft.com/office/drawing/2014/main" id="{00000000-0008-0000-0000-00004A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69" name="Text Box 394360">
          <a:extLst>
            <a:ext uri="{FF2B5EF4-FFF2-40B4-BE49-F238E27FC236}">
              <a16:creationId xmlns="" xmlns:a16="http://schemas.microsoft.com/office/drawing/2014/main" id="{00000000-0008-0000-0000-00004B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70" name="Text Box 394744">
          <a:extLst>
            <a:ext uri="{FF2B5EF4-FFF2-40B4-BE49-F238E27FC236}">
              <a16:creationId xmlns="" xmlns:a16="http://schemas.microsoft.com/office/drawing/2014/main" id="{00000000-0008-0000-0000-00004C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71" name="Text Box 394360">
          <a:extLst>
            <a:ext uri="{FF2B5EF4-FFF2-40B4-BE49-F238E27FC236}">
              <a16:creationId xmlns="" xmlns:a16="http://schemas.microsoft.com/office/drawing/2014/main" id="{00000000-0008-0000-0000-00004D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72" name="Text Box 394744">
          <a:extLst>
            <a:ext uri="{FF2B5EF4-FFF2-40B4-BE49-F238E27FC236}">
              <a16:creationId xmlns="" xmlns:a16="http://schemas.microsoft.com/office/drawing/2014/main" id="{00000000-0008-0000-0000-00004E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73" name="Text Box 394360">
          <a:extLst>
            <a:ext uri="{FF2B5EF4-FFF2-40B4-BE49-F238E27FC236}">
              <a16:creationId xmlns="" xmlns:a16="http://schemas.microsoft.com/office/drawing/2014/main" id="{00000000-0008-0000-0000-00004F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74" name="Text Box 394744">
          <a:extLst>
            <a:ext uri="{FF2B5EF4-FFF2-40B4-BE49-F238E27FC236}">
              <a16:creationId xmlns="" xmlns:a16="http://schemas.microsoft.com/office/drawing/2014/main" id="{00000000-0008-0000-0000-000050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75" name="Text Box 394360">
          <a:extLst>
            <a:ext uri="{FF2B5EF4-FFF2-40B4-BE49-F238E27FC236}">
              <a16:creationId xmlns="" xmlns:a16="http://schemas.microsoft.com/office/drawing/2014/main" id="{00000000-0008-0000-0000-000051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76" name="Text Box 394744">
          <a:extLst>
            <a:ext uri="{FF2B5EF4-FFF2-40B4-BE49-F238E27FC236}">
              <a16:creationId xmlns="" xmlns:a16="http://schemas.microsoft.com/office/drawing/2014/main" id="{00000000-0008-0000-0000-000052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77" name="Text Box 394360">
          <a:extLst>
            <a:ext uri="{FF2B5EF4-FFF2-40B4-BE49-F238E27FC236}">
              <a16:creationId xmlns="" xmlns:a16="http://schemas.microsoft.com/office/drawing/2014/main" id="{00000000-0008-0000-0000-000053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78" name="Text Box 394744">
          <a:extLst>
            <a:ext uri="{FF2B5EF4-FFF2-40B4-BE49-F238E27FC236}">
              <a16:creationId xmlns="" xmlns:a16="http://schemas.microsoft.com/office/drawing/2014/main" id="{00000000-0008-0000-0000-000054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79" name="Text Box 394360">
          <a:extLst>
            <a:ext uri="{FF2B5EF4-FFF2-40B4-BE49-F238E27FC236}">
              <a16:creationId xmlns="" xmlns:a16="http://schemas.microsoft.com/office/drawing/2014/main" id="{00000000-0008-0000-0000-000055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80" name="Text Box 394744">
          <a:extLst>
            <a:ext uri="{FF2B5EF4-FFF2-40B4-BE49-F238E27FC236}">
              <a16:creationId xmlns="" xmlns:a16="http://schemas.microsoft.com/office/drawing/2014/main" id="{00000000-0008-0000-0000-000056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81" name="Text Box 394360">
          <a:extLst>
            <a:ext uri="{FF2B5EF4-FFF2-40B4-BE49-F238E27FC236}">
              <a16:creationId xmlns="" xmlns:a16="http://schemas.microsoft.com/office/drawing/2014/main" id="{00000000-0008-0000-0000-000057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82" name="Text Box 394744">
          <a:extLst>
            <a:ext uri="{FF2B5EF4-FFF2-40B4-BE49-F238E27FC236}">
              <a16:creationId xmlns="" xmlns:a16="http://schemas.microsoft.com/office/drawing/2014/main" id="{00000000-0008-0000-0000-000058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83" name="Text Box 394360">
          <a:extLst>
            <a:ext uri="{FF2B5EF4-FFF2-40B4-BE49-F238E27FC236}">
              <a16:creationId xmlns="" xmlns:a16="http://schemas.microsoft.com/office/drawing/2014/main" id="{00000000-0008-0000-0000-000059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84" name="Text Box 394744">
          <a:extLst>
            <a:ext uri="{FF2B5EF4-FFF2-40B4-BE49-F238E27FC236}">
              <a16:creationId xmlns="" xmlns:a16="http://schemas.microsoft.com/office/drawing/2014/main" id="{00000000-0008-0000-0000-00005A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85" name="Text Box 394360">
          <a:extLst>
            <a:ext uri="{FF2B5EF4-FFF2-40B4-BE49-F238E27FC236}">
              <a16:creationId xmlns="" xmlns:a16="http://schemas.microsoft.com/office/drawing/2014/main" id="{00000000-0008-0000-0000-00005B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86" name="Text Box 394744">
          <a:extLst>
            <a:ext uri="{FF2B5EF4-FFF2-40B4-BE49-F238E27FC236}">
              <a16:creationId xmlns="" xmlns:a16="http://schemas.microsoft.com/office/drawing/2014/main" id="{00000000-0008-0000-0000-00005C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87" name="Text Box 394360">
          <a:extLst>
            <a:ext uri="{FF2B5EF4-FFF2-40B4-BE49-F238E27FC236}">
              <a16:creationId xmlns="" xmlns:a16="http://schemas.microsoft.com/office/drawing/2014/main" id="{00000000-0008-0000-0000-00005D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88" name="Text Box 394744">
          <a:extLst>
            <a:ext uri="{FF2B5EF4-FFF2-40B4-BE49-F238E27FC236}">
              <a16:creationId xmlns="" xmlns:a16="http://schemas.microsoft.com/office/drawing/2014/main" id="{00000000-0008-0000-0000-00005E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89" name="Text Box 394360">
          <a:extLst>
            <a:ext uri="{FF2B5EF4-FFF2-40B4-BE49-F238E27FC236}">
              <a16:creationId xmlns="" xmlns:a16="http://schemas.microsoft.com/office/drawing/2014/main" id="{00000000-0008-0000-0000-00005F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90" name="Text Box 394744">
          <a:extLst>
            <a:ext uri="{FF2B5EF4-FFF2-40B4-BE49-F238E27FC236}">
              <a16:creationId xmlns="" xmlns:a16="http://schemas.microsoft.com/office/drawing/2014/main" id="{00000000-0008-0000-0000-000060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91" name="Text Box 394360">
          <a:extLst>
            <a:ext uri="{FF2B5EF4-FFF2-40B4-BE49-F238E27FC236}">
              <a16:creationId xmlns="" xmlns:a16="http://schemas.microsoft.com/office/drawing/2014/main" id="{00000000-0008-0000-0000-000061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92" name="Text Box 394744">
          <a:extLst>
            <a:ext uri="{FF2B5EF4-FFF2-40B4-BE49-F238E27FC236}">
              <a16:creationId xmlns="" xmlns:a16="http://schemas.microsoft.com/office/drawing/2014/main" id="{00000000-0008-0000-0000-000062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93" name="Text Box 394360">
          <a:extLst>
            <a:ext uri="{FF2B5EF4-FFF2-40B4-BE49-F238E27FC236}">
              <a16:creationId xmlns="" xmlns:a16="http://schemas.microsoft.com/office/drawing/2014/main" id="{00000000-0008-0000-0000-000063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894" name="Text Box 394744">
          <a:extLst>
            <a:ext uri="{FF2B5EF4-FFF2-40B4-BE49-F238E27FC236}">
              <a16:creationId xmlns="" xmlns:a16="http://schemas.microsoft.com/office/drawing/2014/main" id="{00000000-0008-0000-0000-000064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95" name="Text Box 394360">
          <a:extLst>
            <a:ext uri="{FF2B5EF4-FFF2-40B4-BE49-F238E27FC236}">
              <a16:creationId xmlns="" xmlns:a16="http://schemas.microsoft.com/office/drawing/2014/main" id="{00000000-0008-0000-0000-000065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96" name="Text Box 394744">
          <a:extLst>
            <a:ext uri="{FF2B5EF4-FFF2-40B4-BE49-F238E27FC236}">
              <a16:creationId xmlns="" xmlns:a16="http://schemas.microsoft.com/office/drawing/2014/main" id="{00000000-0008-0000-0000-000066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97" name="Text Box 394360">
          <a:extLst>
            <a:ext uri="{FF2B5EF4-FFF2-40B4-BE49-F238E27FC236}">
              <a16:creationId xmlns="" xmlns:a16="http://schemas.microsoft.com/office/drawing/2014/main" id="{00000000-0008-0000-0000-000067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98" name="Text Box 394744">
          <a:extLst>
            <a:ext uri="{FF2B5EF4-FFF2-40B4-BE49-F238E27FC236}">
              <a16:creationId xmlns="" xmlns:a16="http://schemas.microsoft.com/office/drawing/2014/main" id="{00000000-0008-0000-0000-000068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899" name="Text Box 394360">
          <a:extLst>
            <a:ext uri="{FF2B5EF4-FFF2-40B4-BE49-F238E27FC236}">
              <a16:creationId xmlns="" xmlns:a16="http://schemas.microsoft.com/office/drawing/2014/main" id="{00000000-0008-0000-0000-000069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900" name="Text Box 394744">
          <a:extLst>
            <a:ext uri="{FF2B5EF4-FFF2-40B4-BE49-F238E27FC236}">
              <a16:creationId xmlns="" xmlns:a16="http://schemas.microsoft.com/office/drawing/2014/main" id="{00000000-0008-0000-0000-00006A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901" name="Text Box 394360">
          <a:extLst>
            <a:ext uri="{FF2B5EF4-FFF2-40B4-BE49-F238E27FC236}">
              <a16:creationId xmlns="" xmlns:a16="http://schemas.microsoft.com/office/drawing/2014/main" id="{00000000-0008-0000-0000-00006B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902" name="Text Box 394744">
          <a:extLst>
            <a:ext uri="{FF2B5EF4-FFF2-40B4-BE49-F238E27FC236}">
              <a16:creationId xmlns="" xmlns:a16="http://schemas.microsoft.com/office/drawing/2014/main" id="{00000000-0008-0000-0000-00006C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903" name="Text Box 394360">
          <a:extLst>
            <a:ext uri="{FF2B5EF4-FFF2-40B4-BE49-F238E27FC236}">
              <a16:creationId xmlns="" xmlns:a16="http://schemas.microsoft.com/office/drawing/2014/main" id="{00000000-0008-0000-0000-00006D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904" name="Text Box 394744">
          <a:extLst>
            <a:ext uri="{FF2B5EF4-FFF2-40B4-BE49-F238E27FC236}">
              <a16:creationId xmlns="" xmlns:a16="http://schemas.microsoft.com/office/drawing/2014/main" id="{00000000-0008-0000-0000-00006E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905" name="Text Box 394360">
          <a:extLst>
            <a:ext uri="{FF2B5EF4-FFF2-40B4-BE49-F238E27FC236}">
              <a16:creationId xmlns="" xmlns:a16="http://schemas.microsoft.com/office/drawing/2014/main" id="{00000000-0008-0000-0000-00006F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906" name="Text Box 394744">
          <a:extLst>
            <a:ext uri="{FF2B5EF4-FFF2-40B4-BE49-F238E27FC236}">
              <a16:creationId xmlns="" xmlns:a16="http://schemas.microsoft.com/office/drawing/2014/main" id="{00000000-0008-0000-0000-000070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907" name="Text Box 394360">
          <a:extLst>
            <a:ext uri="{FF2B5EF4-FFF2-40B4-BE49-F238E27FC236}">
              <a16:creationId xmlns="" xmlns:a16="http://schemas.microsoft.com/office/drawing/2014/main" id="{00000000-0008-0000-0000-000071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908" name="Text Box 394744">
          <a:extLst>
            <a:ext uri="{FF2B5EF4-FFF2-40B4-BE49-F238E27FC236}">
              <a16:creationId xmlns="" xmlns:a16="http://schemas.microsoft.com/office/drawing/2014/main" id="{00000000-0008-0000-0000-000072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909" name="Text Box 394360">
          <a:extLst>
            <a:ext uri="{FF2B5EF4-FFF2-40B4-BE49-F238E27FC236}">
              <a16:creationId xmlns="" xmlns:a16="http://schemas.microsoft.com/office/drawing/2014/main" id="{00000000-0008-0000-0000-000073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910" name="Text Box 394744">
          <a:extLst>
            <a:ext uri="{FF2B5EF4-FFF2-40B4-BE49-F238E27FC236}">
              <a16:creationId xmlns="" xmlns:a16="http://schemas.microsoft.com/office/drawing/2014/main" id="{00000000-0008-0000-0000-000074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911" name="Text Box 394360">
          <a:extLst>
            <a:ext uri="{FF2B5EF4-FFF2-40B4-BE49-F238E27FC236}">
              <a16:creationId xmlns="" xmlns:a16="http://schemas.microsoft.com/office/drawing/2014/main" id="{00000000-0008-0000-0000-000075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912" name="Text Box 394744">
          <a:extLst>
            <a:ext uri="{FF2B5EF4-FFF2-40B4-BE49-F238E27FC236}">
              <a16:creationId xmlns="" xmlns:a16="http://schemas.microsoft.com/office/drawing/2014/main" id="{00000000-0008-0000-0000-000076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913" name="Text Box 394360">
          <a:extLst>
            <a:ext uri="{FF2B5EF4-FFF2-40B4-BE49-F238E27FC236}">
              <a16:creationId xmlns="" xmlns:a16="http://schemas.microsoft.com/office/drawing/2014/main" id="{00000000-0008-0000-0000-000077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914" name="Text Box 394744">
          <a:extLst>
            <a:ext uri="{FF2B5EF4-FFF2-40B4-BE49-F238E27FC236}">
              <a16:creationId xmlns="" xmlns:a16="http://schemas.microsoft.com/office/drawing/2014/main" id="{00000000-0008-0000-0000-000078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915" name="Text Box 394360">
          <a:extLst>
            <a:ext uri="{FF2B5EF4-FFF2-40B4-BE49-F238E27FC236}">
              <a16:creationId xmlns="" xmlns:a16="http://schemas.microsoft.com/office/drawing/2014/main" id="{00000000-0008-0000-0000-000079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916" name="Text Box 394744">
          <a:extLst>
            <a:ext uri="{FF2B5EF4-FFF2-40B4-BE49-F238E27FC236}">
              <a16:creationId xmlns="" xmlns:a16="http://schemas.microsoft.com/office/drawing/2014/main" id="{00000000-0008-0000-0000-00007A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917" name="Text Box 394360">
          <a:extLst>
            <a:ext uri="{FF2B5EF4-FFF2-40B4-BE49-F238E27FC236}">
              <a16:creationId xmlns="" xmlns:a16="http://schemas.microsoft.com/office/drawing/2014/main" id="{00000000-0008-0000-0000-00007B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2326"/>
    <xdr:sp macro="" textlink="">
      <xdr:nvSpPr>
        <xdr:cNvPr id="20918" name="Text Box 394744">
          <a:extLst>
            <a:ext uri="{FF2B5EF4-FFF2-40B4-BE49-F238E27FC236}">
              <a16:creationId xmlns="" xmlns:a16="http://schemas.microsoft.com/office/drawing/2014/main" id="{00000000-0008-0000-0000-00007C020000}"/>
            </a:ext>
          </a:extLst>
        </xdr:cNvPr>
        <xdr:cNvSpPr txBox="1">
          <a:spLocks noChangeArrowheads="1"/>
        </xdr:cNvSpPr>
      </xdr:nvSpPr>
      <xdr:spPr bwMode="auto">
        <a:xfrm>
          <a:off x="899583" y="6119812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919" name="Text Box 394360">
          <a:extLst>
            <a:ext uri="{FF2B5EF4-FFF2-40B4-BE49-F238E27FC236}">
              <a16:creationId xmlns="" xmlns:a16="http://schemas.microsoft.com/office/drawing/2014/main" id="{00000000-0008-0000-0000-00007D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920" name="Text Box 394744">
          <a:extLst>
            <a:ext uri="{FF2B5EF4-FFF2-40B4-BE49-F238E27FC236}">
              <a16:creationId xmlns="" xmlns:a16="http://schemas.microsoft.com/office/drawing/2014/main" id="{00000000-0008-0000-0000-00007E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921" name="Text Box 394360">
          <a:extLst>
            <a:ext uri="{FF2B5EF4-FFF2-40B4-BE49-F238E27FC236}">
              <a16:creationId xmlns="" xmlns:a16="http://schemas.microsoft.com/office/drawing/2014/main" id="{00000000-0008-0000-0000-00007F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922" name="Text Box 394744">
          <a:extLst>
            <a:ext uri="{FF2B5EF4-FFF2-40B4-BE49-F238E27FC236}">
              <a16:creationId xmlns="" xmlns:a16="http://schemas.microsoft.com/office/drawing/2014/main" id="{00000000-0008-0000-0000-000080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923" name="Text Box 394360">
          <a:extLst>
            <a:ext uri="{FF2B5EF4-FFF2-40B4-BE49-F238E27FC236}">
              <a16:creationId xmlns="" xmlns:a16="http://schemas.microsoft.com/office/drawing/2014/main" id="{00000000-0008-0000-0000-000081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166</xdr:row>
      <xdr:rowOff>1990725</xdr:rowOff>
    </xdr:from>
    <xdr:ext cx="57150" cy="81461"/>
    <xdr:sp macro="" textlink="">
      <xdr:nvSpPr>
        <xdr:cNvPr id="20924" name="Text Box 394744">
          <a:extLst>
            <a:ext uri="{FF2B5EF4-FFF2-40B4-BE49-F238E27FC236}">
              <a16:creationId xmlns="" xmlns:a16="http://schemas.microsoft.com/office/drawing/2014/main" id="{00000000-0008-0000-0000-000082020000}"/>
            </a:ext>
          </a:extLst>
        </xdr:cNvPr>
        <xdr:cNvSpPr txBox="1">
          <a:spLocks noChangeArrowheads="1"/>
        </xdr:cNvSpPr>
      </xdr:nvSpPr>
      <xdr:spPr bwMode="auto">
        <a:xfrm>
          <a:off x="899583" y="6119812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25" name="Text Box 39474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26" name="Text Box 394360">
          <a:extLst>
            <a:ext uri="{FF2B5EF4-FFF2-40B4-BE49-F238E27FC236}">
              <a16:creationId xmlns="" xmlns:a16="http://schemas.microsoft.com/office/drawing/2014/main" id="{00000000-0008-0000-0000-000084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27" name="Text Box 39474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28" name="Text Box 394360">
          <a:extLst>
            <a:ext uri="{FF2B5EF4-FFF2-40B4-BE49-F238E27FC236}">
              <a16:creationId xmlns="" xmlns:a16="http://schemas.microsoft.com/office/drawing/2014/main" id="{00000000-0008-0000-0000-000086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29" name="Text Box 39474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30" name="Text Box 394360">
          <a:extLst>
            <a:ext uri="{FF2B5EF4-FFF2-40B4-BE49-F238E27FC236}">
              <a16:creationId xmlns="" xmlns:a16="http://schemas.microsoft.com/office/drawing/2014/main" id="{00000000-0008-0000-0000-000088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31" name="Text Box 39474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32" name="Text Box 394360">
          <a:extLst>
            <a:ext uri="{FF2B5EF4-FFF2-40B4-BE49-F238E27FC236}">
              <a16:creationId xmlns="" xmlns:a16="http://schemas.microsoft.com/office/drawing/2014/main" id="{00000000-0008-0000-0000-00008A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33" name="Text Box 39474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34" name="Text Box 394360">
          <a:extLst>
            <a:ext uri="{FF2B5EF4-FFF2-40B4-BE49-F238E27FC236}">
              <a16:creationId xmlns="" xmlns:a16="http://schemas.microsoft.com/office/drawing/2014/main" id="{00000000-0008-0000-0000-00008C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35" name="Text Box 39474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36" name="Text Box 394360">
          <a:extLst>
            <a:ext uri="{FF2B5EF4-FFF2-40B4-BE49-F238E27FC236}">
              <a16:creationId xmlns="" xmlns:a16="http://schemas.microsoft.com/office/drawing/2014/main" id="{00000000-0008-0000-0000-00008E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37" name="Text Box 39474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38" name="Text Box 394360">
          <a:extLst>
            <a:ext uri="{FF2B5EF4-FFF2-40B4-BE49-F238E27FC236}">
              <a16:creationId xmlns="" xmlns:a16="http://schemas.microsoft.com/office/drawing/2014/main" id="{00000000-0008-0000-0000-000090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39" name="Text Box 39474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40" name="Text Box 394360">
          <a:extLst>
            <a:ext uri="{FF2B5EF4-FFF2-40B4-BE49-F238E27FC236}">
              <a16:creationId xmlns="" xmlns:a16="http://schemas.microsoft.com/office/drawing/2014/main" id="{00000000-0008-0000-0000-000092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41" name="Text Box 39474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42" name="Text Box 394360">
          <a:extLst>
            <a:ext uri="{FF2B5EF4-FFF2-40B4-BE49-F238E27FC236}">
              <a16:creationId xmlns="" xmlns:a16="http://schemas.microsoft.com/office/drawing/2014/main" id="{00000000-0008-0000-0000-000094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43" name="Text Box 39474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44" name="Text Box 394360">
          <a:extLst>
            <a:ext uri="{FF2B5EF4-FFF2-40B4-BE49-F238E27FC236}">
              <a16:creationId xmlns="" xmlns:a16="http://schemas.microsoft.com/office/drawing/2014/main" id="{00000000-0008-0000-0000-000096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45" name="Text Box 39474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46" name="Text Box 394360">
          <a:extLst>
            <a:ext uri="{FF2B5EF4-FFF2-40B4-BE49-F238E27FC236}">
              <a16:creationId xmlns="" xmlns:a16="http://schemas.microsoft.com/office/drawing/2014/main" id="{00000000-0008-0000-0000-000098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47" name="Text Box 39474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0"/>
    <xdr:sp macro="" textlink="">
      <xdr:nvSpPr>
        <xdr:cNvPr id="20948" name="Text Box 394360">
          <a:extLst>
            <a:ext uri="{FF2B5EF4-FFF2-40B4-BE49-F238E27FC236}">
              <a16:creationId xmlns="" xmlns:a16="http://schemas.microsoft.com/office/drawing/2014/main" id="{00000000-0008-0000-0000-0000CF010000}"/>
            </a:ext>
          </a:extLst>
        </xdr:cNvPr>
        <xdr:cNvSpPr txBox="1">
          <a:spLocks noChangeArrowheads="1"/>
        </xdr:cNvSpPr>
      </xdr:nvSpPr>
      <xdr:spPr bwMode="auto">
        <a:xfrm>
          <a:off x="899583" y="61203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0"/>
    <xdr:sp macro="" textlink="">
      <xdr:nvSpPr>
        <xdr:cNvPr id="20949" name="Text Box 39474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899583" y="61203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0"/>
    <xdr:sp macro="" textlink="">
      <xdr:nvSpPr>
        <xdr:cNvPr id="20950" name="Text Box 394360">
          <a:extLst>
            <a:ext uri="{FF2B5EF4-FFF2-40B4-BE49-F238E27FC236}">
              <a16:creationId xmlns="" xmlns:a16="http://schemas.microsoft.com/office/drawing/2014/main" id="{00000000-0008-0000-0000-0000D1010000}"/>
            </a:ext>
          </a:extLst>
        </xdr:cNvPr>
        <xdr:cNvSpPr txBox="1">
          <a:spLocks noChangeArrowheads="1"/>
        </xdr:cNvSpPr>
      </xdr:nvSpPr>
      <xdr:spPr bwMode="auto">
        <a:xfrm>
          <a:off x="899583" y="61203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0"/>
    <xdr:sp macro="" textlink="">
      <xdr:nvSpPr>
        <xdr:cNvPr id="20951" name="Text Box 39474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899583" y="61203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0"/>
    <xdr:sp macro="" textlink="">
      <xdr:nvSpPr>
        <xdr:cNvPr id="20952" name="Text Box 394360">
          <a:extLst>
            <a:ext uri="{FF2B5EF4-FFF2-40B4-BE49-F238E27FC236}">
              <a16:creationId xmlns="" xmlns:a16="http://schemas.microsoft.com/office/drawing/2014/main" id="{00000000-0008-0000-0000-0000D3010000}"/>
            </a:ext>
          </a:extLst>
        </xdr:cNvPr>
        <xdr:cNvSpPr txBox="1">
          <a:spLocks noChangeArrowheads="1"/>
        </xdr:cNvSpPr>
      </xdr:nvSpPr>
      <xdr:spPr bwMode="auto">
        <a:xfrm>
          <a:off x="899583" y="61203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0"/>
    <xdr:sp macro="" textlink="">
      <xdr:nvSpPr>
        <xdr:cNvPr id="20953" name="Text Box 39474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899583" y="61203417"/>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54" name="Text Box 394360">
          <a:extLst>
            <a:ext uri="{FF2B5EF4-FFF2-40B4-BE49-F238E27FC236}">
              <a16:creationId xmlns="" xmlns:a16="http://schemas.microsoft.com/office/drawing/2014/main" id="{00000000-0008-0000-0000-0000D5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55" name="Text Box 39474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56" name="Text Box 394360">
          <a:extLst>
            <a:ext uri="{FF2B5EF4-FFF2-40B4-BE49-F238E27FC236}">
              <a16:creationId xmlns="" xmlns:a16="http://schemas.microsoft.com/office/drawing/2014/main" id="{00000000-0008-0000-0000-0000D7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57" name="Text Box 39474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58" name="Text Box 394360">
          <a:extLst>
            <a:ext uri="{FF2B5EF4-FFF2-40B4-BE49-F238E27FC236}">
              <a16:creationId xmlns="" xmlns:a16="http://schemas.microsoft.com/office/drawing/2014/main" id="{00000000-0008-0000-0000-0000D9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59" name="Text Box 39474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60" name="Text Box 394360">
          <a:extLst>
            <a:ext uri="{FF2B5EF4-FFF2-40B4-BE49-F238E27FC236}">
              <a16:creationId xmlns="" xmlns:a16="http://schemas.microsoft.com/office/drawing/2014/main" id="{00000000-0008-0000-0000-0000DB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61" name="Text Box 39474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62" name="Text Box 394360">
          <a:extLst>
            <a:ext uri="{FF2B5EF4-FFF2-40B4-BE49-F238E27FC236}">
              <a16:creationId xmlns="" xmlns:a16="http://schemas.microsoft.com/office/drawing/2014/main" id="{00000000-0008-0000-0000-0000DD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63" name="Text Box 39474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64" name="Text Box 394360">
          <a:extLst>
            <a:ext uri="{FF2B5EF4-FFF2-40B4-BE49-F238E27FC236}">
              <a16:creationId xmlns="" xmlns:a16="http://schemas.microsoft.com/office/drawing/2014/main" id="{00000000-0008-0000-0000-0000DF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65" name="Text Box 39474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66" name="Text Box 394360">
          <a:extLst>
            <a:ext uri="{FF2B5EF4-FFF2-40B4-BE49-F238E27FC236}">
              <a16:creationId xmlns="" xmlns:a16="http://schemas.microsoft.com/office/drawing/2014/main" id="{00000000-0008-0000-0000-0000E1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67" name="Text Box 39474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68" name="Text Box 394360">
          <a:extLst>
            <a:ext uri="{FF2B5EF4-FFF2-40B4-BE49-F238E27FC236}">
              <a16:creationId xmlns="" xmlns:a16="http://schemas.microsoft.com/office/drawing/2014/main" id="{00000000-0008-0000-0000-0000E3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69" name="Text Box 39474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70" name="Text Box 394360">
          <a:extLst>
            <a:ext uri="{FF2B5EF4-FFF2-40B4-BE49-F238E27FC236}">
              <a16:creationId xmlns="" xmlns:a16="http://schemas.microsoft.com/office/drawing/2014/main" id="{00000000-0008-0000-0000-0000E5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71" name="Text Box 39474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72" name="Text Box 394360">
          <a:extLst>
            <a:ext uri="{FF2B5EF4-FFF2-40B4-BE49-F238E27FC236}">
              <a16:creationId xmlns="" xmlns:a16="http://schemas.microsoft.com/office/drawing/2014/main" id="{00000000-0008-0000-0000-0000E7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73" name="Text Box 39474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74" name="Text Box 394360">
          <a:extLst>
            <a:ext uri="{FF2B5EF4-FFF2-40B4-BE49-F238E27FC236}">
              <a16:creationId xmlns="" xmlns:a16="http://schemas.microsoft.com/office/drawing/2014/main" id="{00000000-0008-0000-0000-0000E9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75" name="Text Box 39474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76" name="Text Box 394360">
          <a:extLst>
            <a:ext uri="{FF2B5EF4-FFF2-40B4-BE49-F238E27FC236}">
              <a16:creationId xmlns="" xmlns:a16="http://schemas.microsoft.com/office/drawing/2014/main" id="{00000000-0008-0000-0000-0000EB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77" name="Text Box 39474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78" name="Text Box 394360">
          <a:extLst>
            <a:ext uri="{FF2B5EF4-FFF2-40B4-BE49-F238E27FC236}">
              <a16:creationId xmlns="" xmlns:a16="http://schemas.microsoft.com/office/drawing/2014/main" id="{00000000-0008-0000-0000-0000ED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79" name="Text Box 39474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80" name="Text Box 394360">
          <a:extLst>
            <a:ext uri="{FF2B5EF4-FFF2-40B4-BE49-F238E27FC236}">
              <a16:creationId xmlns="" xmlns:a16="http://schemas.microsoft.com/office/drawing/2014/main" id="{00000000-0008-0000-0000-0000EF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81" name="Text Box 39474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82" name="Text Box 394360">
          <a:extLst>
            <a:ext uri="{FF2B5EF4-FFF2-40B4-BE49-F238E27FC236}">
              <a16:creationId xmlns="" xmlns:a16="http://schemas.microsoft.com/office/drawing/2014/main" id="{00000000-0008-0000-0000-0000F1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83" name="Text Box 39474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84" name="Text Box 394360">
          <a:extLst>
            <a:ext uri="{FF2B5EF4-FFF2-40B4-BE49-F238E27FC236}">
              <a16:creationId xmlns="" xmlns:a16="http://schemas.microsoft.com/office/drawing/2014/main" id="{00000000-0008-0000-0000-0000F3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85" name="Text Box 39474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86" name="Text Box 394360">
          <a:extLst>
            <a:ext uri="{FF2B5EF4-FFF2-40B4-BE49-F238E27FC236}">
              <a16:creationId xmlns="" xmlns:a16="http://schemas.microsoft.com/office/drawing/2014/main" id="{00000000-0008-0000-0000-0000F5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87" name="Text Box 39474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88" name="Text Box 394360">
          <a:extLst>
            <a:ext uri="{FF2B5EF4-FFF2-40B4-BE49-F238E27FC236}">
              <a16:creationId xmlns="" xmlns:a16="http://schemas.microsoft.com/office/drawing/2014/main" id="{00000000-0008-0000-0000-0000F7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89" name="Text Box 39474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90" name="Text Box 394360">
          <a:extLst>
            <a:ext uri="{FF2B5EF4-FFF2-40B4-BE49-F238E27FC236}">
              <a16:creationId xmlns="" xmlns:a16="http://schemas.microsoft.com/office/drawing/2014/main" id="{00000000-0008-0000-0000-0000F9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91" name="Text Box 39474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92" name="Text Box 394360">
          <a:extLst>
            <a:ext uri="{FF2B5EF4-FFF2-40B4-BE49-F238E27FC236}">
              <a16:creationId xmlns="" xmlns:a16="http://schemas.microsoft.com/office/drawing/2014/main" id="{00000000-0008-0000-0000-0000FB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93" name="Text Box 39474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94" name="Text Box 394360">
          <a:extLst>
            <a:ext uri="{FF2B5EF4-FFF2-40B4-BE49-F238E27FC236}">
              <a16:creationId xmlns="" xmlns:a16="http://schemas.microsoft.com/office/drawing/2014/main" id="{00000000-0008-0000-0000-0000FD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0995" name="Text Box 39474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96" name="Text Box 394360">
          <a:extLst>
            <a:ext uri="{FF2B5EF4-FFF2-40B4-BE49-F238E27FC236}">
              <a16:creationId xmlns="" xmlns:a16="http://schemas.microsoft.com/office/drawing/2014/main" id="{00000000-0008-0000-0000-0000FF01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97" name="Text Box 39474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98" name="Text Box 394360">
          <a:extLst>
            <a:ext uri="{FF2B5EF4-FFF2-40B4-BE49-F238E27FC236}">
              <a16:creationId xmlns="" xmlns:a16="http://schemas.microsoft.com/office/drawing/2014/main" id="{00000000-0008-0000-0000-000001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0999" name="Text Box 39474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00" name="Text Box 394360">
          <a:extLst>
            <a:ext uri="{FF2B5EF4-FFF2-40B4-BE49-F238E27FC236}">
              <a16:creationId xmlns="" xmlns:a16="http://schemas.microsoft.com/office/drawing/2014/main" id="{00000000-0008-0000-0000-000003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01" name="Text Box 39474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02" name="Text Box 394360">
          <a:extLst>
            <a:ext uri="{FF2B5EF4-FFF2-40B4-BE49-F238E27FC236}">
              <a16:creationId xmlns="" xmlns:a16="http://schemas.microsoft.com/office/drawing/2014/main" id="{00000000-0008-0000-0000-000005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03" name="Text Box 39474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04" name="Text Box 394360">
          <a:extLst>
            <a:ext uri="{FF2B5EF4-FFF2-40B4-BE49-F238E27FC236}">
              <a16:creationId xmlns="" xmlns:a16="http://schemas.microsoft.com/office/drawing/2014/main" id="{00000000-0008-0000-0000-000007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05" name="Text Box 39474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06" name="Text Box 394360">
          <a:extLst>
            <a:ext uri="{FF2B5EF4-FFF2-40B4-BE49-F238E27FC236}">
              <a16:creationId xmlns="" xmlns:a16="http://schemas.microsoft.com/office/drawing/2014/main" id="{00000000-0008-0000-0000-000009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07" name="Text Box 39474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08" name="Text Box 394360">
          <a:extLst>
            <a:ext uri="{FF2B5EF4-FFF2-40B4-BE49-F238E27FC236}">
              <a16:creationId xmlns="" xmlns:a16="http://schemas.microsoft.com/office/drawing/2014/main" id="{00000000-0008-0000-0000-00000B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09" name="Text Box 39474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10" name="Text Box 394360">
          <a:extLst>
            <a:ext uri="{FF2B5EF4-FFF2-40B4-BE49-F238E27FC236}">
              <a16:creationId xmlns="" xmlns:a16="http://schemas.microsoft.com/office/drawing/2014/main" id="{00000000-0008-0000-0000-00000D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11" name="Text Box 39474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12" name="Text Box 394360">
          <a:extLst>
            <a:ext uri="{FF2B5EF4-FFF2-40B4-BE49-F238E27FC236}">
              <a16:creationId xmlns="" xmlns:a16="http://schemas.microsoft.com/office/drawing/2014/main" id="{00000000-0008-0000-0000-00000F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13" name="Text Box 39474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14" name="Text Box 394360">
          <a:extLst>
            <a:ext uri="{FF2B5EF4-FFF2-40B4-BE49-F238E27FC236}">
              <a16:creationId xmlns="" xmlns:a16="http://schemas.microsoft.com/office/drawing/2014/main" id="{00000000-0008-0000-0000-000011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15" name="Text Box 39474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16" name="Text Box 394360">
          <a:extLst>
            <a:ext uri="{FF2B5EF4-FFF2-40B4-BE49-F238E27FC236}">
              <a16:creationId xmlns="" xmlns:a16="http://schemas.microsoft.com/office/drawing/2014/main" id="{00000000-0008-0000-0000-000013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17" name="Text Box 39474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18" name="Text Box 394360">
          <a:extLst>
            <a:ext uri="{FF2B5EF4-FFF2-40B4-BE49-F238E27FC236}">
              <a16:creationId xmlns="" xmlns:a16="http://schemas.microsoft.com/office/drawing/2014/main" id="{00000000-0008-0000-0000-000015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19" name="Text Box 39474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20" name="Text Box 394360">
          <a:extLst>
            <a:ext uri="{FF2B5EF4-FFF2-40B4-BE49-F238E27FC236}">
              <a16:creationId xmlns="" xmlns:a16="http://schemas.microsoft.com/office/drawing/2014/main" id="{00000000-0008-0000-0000-000017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21" name="Text Box 39474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22" name="Text Box 394360">
          <a:extLst>
            <a:ext uri="{FF2B5EF4-FFF2-40B4-BE49-F238E27FC236}">
              <a16:creationId xmlns="" xmlns:a16="http://schemas.microsoft.com/office/drawing/2014/main" id="{00000000-0008-0000-0000-000019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23" name="Text Box 39474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24" name="Text Box 394360">
          <a:extLst>
            <a:ext uri="{FF2B5EF4-FFF2-40B4-BE49-F238E27FC236}">
              <a16:creationId xmlns="" xmlns:a16="http://schemas.microsoft.com/office/drawing/2014/main" id="{00000000-0008-0000-0000-00001B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25" name="Text Box 39474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26" name="Text Box 39474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27" name="Text Box 394360">
          <a:extLst>
            <a:ext uri="{FF2B5EF4-FFF2-40B4-BE49-F238E27FC236}">
              <a16:creationId xmlns="" xmlns:a16="http://schemas.microsoft.com/office/drawing/2014/main" id="{00000000-0008-0000-0000-000084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28" name="Text Box 39474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29" name="Text Box 394360">
          <a:extLst>
            <a:ext uri="{FF2B5EF4-FFF2-40B4-BE49-F238E27FC236}">
              <a16:creationId xmlns="" xmlns:a16="http://schemas.microsoft.com/office/drawing/2014/main" id="{00000000-0008-0000-0000-000086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30" name="Text Box 39474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31" name="Text Box 394360">
          <a:extLst>
            <a:ext uri="{FF2B5EF4-FFF2-40B4-BE49-F238E27FC236}">
              <a16:creationId xmlns="" xmlns:a16="http://schemas.microsoft.com/office/drawing/2014/main" id="{00000000-0008-0000-0000-000088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32" name="Text Box 39474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33" name="Text Box 394360">
          <a:extLst>
            <a:ext uri="{FF2B5EF4-FFF2-40B4-BE49-F238E27FC236}">
              <a16:creationId xmlns="" xmlns:a16="http://schemas.microsoft.com/office/drawing/2014/main" id="{00000000-0008-0000-0000-00008A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34" name="Text Box 39474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35" name="Text Box 394360">
          <a:extLst>
            <a:ext uri="{FF2B5EF4-FFF2-40B4-BE49-F238E27FC236}">
              <a16:creationId xmlns="" xmlns:a16="http://schemas.microsoft.com/office/drawing/2014/main" id="{00000000-0008-0000-0000-00008C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36" name="Text Box 39474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37" name="Text Box 394360">
          <a:extLst>
            <a:ext uri="{FF2B5EF4-FFF2-40B4-BE49-F238E27FC236}">
              <a16:creationId xmlns="" xmlns:a16="http://schemas.microsoft.com/office/drawing/2014/main" id="{00000000-0008-0000-0000-00008E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38" name="Text Box 39474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39" name="Text Box 394360">
          <a:extLst>
            <a:ext uri="{FF2B5EF4-FFF2-40B4-BE49-F238E27FC236}">
              <a16:creationId xmlns="" xmlns:a16="http://schemas.microsoft.com/office/drawing/2014/main" id="{00000000-0008-0000-0000-000090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40" name="Text Box 39474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41" name="Text Box 394360">
          <a:extLst>
            <a:ext uri="{FF2B5EF4-FFF2-40B4-BE49-F238E27FC236}">
              <a16:creationId xmlns="" xmlns:a16="http://schemas.microsoft.com/office/drawing/2014/main" id="{00000000-0008-0000-0000-000092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2326"/>
    <xdr:sp macro="" textlink="">
      <xdr:nvSpPr>
        <xdr:cNvPr id="21042" name="Text Box 39474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899583" y="61203417"/>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43" name="Text Box 394360">
          <a:extLst>
            <a:ext uri="{FF2B5EF4-FFF2-40B4-BE49-F238E27FC236}">
              <a16:creationId xmlns="" xmlns:a16="http://schemas.microsoft.com/office/drawing/2014/main" id="{00000000-0008-0000-0000-000094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44" name="Text Box 39474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45" name="Text Box 394360">
          <a:extLst>
            <a:ext uri="{FF2B5EF4-FFF2-40B4-BE49-F238E27FC236}">
              <a16:creationId xmlns="" xmlns:a16="http://schemas.microsoft.com/office/drawing/2014/main" id="{00000000-0008-0000-0000-000096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46" name="Text Box 39474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47" name="Text Box 394360">
          <a:extLst>
            <a:ext uri="{FF2B5EF4-FFF2-40B4-BE49-F238E27FC236}">
              <a16:creationId xmlns="" xmlns:a16="http://schemas.microsoft.com/office/drawing/2014/main" id="{00000000-0008-0000-0000-000098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0</xdr:rowOff>
    </xdr:from>
    <xdr:ext cx="57150" cy="81461"/>
    <xdr:sp macro="" textlink="">
      <xdr:nvSpPr>
        <xdr:cNvPr id="21048" name="Text Box 39474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899583" y="61203417"/>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0"/>
    <xdr:sp macro="" textlink="">
      <xdr:nvSpPr>
        <xdr:cNvPr id="21049" name="Text Box 394360">
          <a:extLst>
            <a:ext uri="{FF2B5EF4-FFF2-40B4-BE49-F238E27FC236}">
              <a16:creationId xmlns="" xmlns:a16="http://schemas.microsoft.com/office/drawing/2014/main" id="{00000000-0008-0000-0000-000081010000}"/>
            </a:ext>
          </a:extLst>
        </xdr:cNvPr>
        <xdr:cNvSpPr txBox="1">
          <a:spLocks noChangeArrowheads="1"/>
        </xdr:cNvSpPr>
      </xdr:nvSpPr>
      <xdr:spPr bwMode="auto">
        <a:xfrm>
          <a:off x="899583" y="61536792"/>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0"/>
    <xdr:sp macro="" textlink="">
      <xdr:nvSpPr>
        <xdr:cNvPr id="21050" name="Text Box 394744">
          <a:extLst>
            <a:ext uri="{FF2B5EF4-FFF2-40B4-BE49-F238E27FC236}">
              <a16:creationId xmlns="" xmlns:a16="http://schemas.microsoft.com/office/drawing/2014/main" id="{00000000-0008-0000-0000-000082010000}"/>
            </a:ext>
          </a:extLst>
        </xdr:cNvPr>
        <xdr:cNvSpPr txBox="1">
          <a:spLocks noChangeArrowheads="1"/>
        </xdr:cNvSpPr>
      </xdr:nvSpPr>
      <xdr:spPr bwMode="auto">
        <a:xfrm>
          <a:off x="899583" y="61536792"/>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0"/>
    <xdr:sp macro="" textlink="">
      <xdr:nvSpPr>
        <xdr:cNvPr id="21051" name="Text Box 394360">
          <a:extLst>
            <a:ext uri="{FF2B5EF4-FFF2-40B4-BE49-F238E27FC236}">
              <a16:creationId xmlns="" xmlns:a16="http://schemas.microsoft.com/office/drawing/2014/main" id="{00000000-0008-0000-0000-000083010000}"/>
            </a:ext>
          </a:extLst>
        </xdr:cNvPr>
        <xdr:cNvSpPr txBox="1">
          <a:spLocks noChangeArrowheads="1"/>
        </xdr:cNvSpPr>
      </xdr:nvSpPr>
      <xdr:spPr bwMode="auto">
        <a:xfrm>
          <a:off x="899583" y="61536792"/>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0"/>
    <xdr:sp macro="" textlink="">
      <xdr:nvSpPr>
        <xdr:cNvPr id="21052" name="Text Box 394744">
          <a:extLst>
            <a:ext uri="{FF2B5EF4-FFF2-40B4-BE49-F238E27FC236}">
              <a16:creationId xmlns="" xmlns:a16="http://schemas.microsoft.com/office/drawing/2014/main" id="{00000000-0008-0000-0000-000084010000}"/>
            </a:ext>
          </a:extLst>
        </xdr:cNvPr>
        <xdr:cNvSpPr txBox="1">
          <a:spLocks noChangeArrowheads="1"/>
        </xdr:cNvSpPr>
      </xdr:nvSpPr>
      <xdr:spPr bwMode="auto">
        <a:xfrm>
          <a:off x="899583" y="61536792"/>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0"/>
    <xdr:sp macro="" textlink="">
      <xdr:nvSpPr>
        <xdr:cNvPr id="21053" name="Text Box 394360">
          <a:extLst>
            <a:ext uri="{FF2B5EF4-FFF2-40B4-BE49-F238E27FC236}">
              <a16:creationId xmlns="" xmlns:a16="http://schemas.microsoft.com/office/drawing/2014/main" id="{00000000-0008-0000-0000-000085010000}"/>
            </a:ext>
          </a:extLst>
        </xdr:cNvPr>
        <xdr:cNvSpPr txBox="1">
          <a:spLocks noChangeArrowheads="1"/>
        </xdr:cNvSpPr>
      </xdr:nvSpPr>
      <xdr:spPr bwMode="auto">
        <a:xfrm>
          <a:off x="899583" y="61536792"/>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0"/>
    <xdr:sp macro="" textlink="">
      <xdr:nvSpPr>
        <xdr:cNvPr id="21054" name="Text Box 394744">
          <a:extLst>
            <a:ext uri="{FF2B5EF4-FFF2-40B4-BE49-F238E27FC236}">
              <a16:creationId xmlns="" xmlns:a16="http://schemas.microsoft.com/office/drawing/2014/main" id="{00000000-0008-0000-0000-000086010000}"/>
            </a:ext>
          </a:extLst>
        </xdr:cNvPr>
        <xdr:cNvSpPr txBox="1">
          <a:spLocks noChangeArrowheads="1"/>
        </xdr:cNvSpPr>
      </xdr:nvSpPr>
      <xdr:spPr bwMode="auto">
        <a:xfrm>
          <a:off x="899583" y="61536792"/>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55" name="Text Box 394360">
          <a:extLst>
            <a:ext uri="{FF2B5EF4-FFF2-40B4-BE49-F238E27FC236}">
              <a16:creationId xmlns="" xmlns:a16="http://schemas.microsoft.com/office/drawing/2014/main" id="{00000000-0008-0000-0000-000087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56" name="Text Box 394744">
          <a:extLst>
            <a:ext uri="{FF2B5EF4-FFF2-40B4-BE49-F238E27FC236}">
              <a16:creationId xmlns="" xmlns:a16="http://schemas.microsoft.com/office/drawing/2014/main" id="{00000000-0008-0000-0000-000088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57" name="Text Box 394360">
          <a:extLst>
            <a:ext uri="{FF2B5EF4-FFF2-40B4-BE49-F238E27FC236}">
              <a16:creationId xmlns="" xmlns:a16="http://schemas.microsoft.com/office/drawing/2014/main" id="{00000000-0008-0000-0000-000089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58" name="Text Box 394744">
          <a:extLst>
            <a:ext uri="{FF2B5EF4-FFF2-40B4-BE49-F238E27FC236}">
              <a16:creationId xmlns="" xmlns:a16="http://schemas.microsoft.com/office/drawing/2014/main" id="{00000000-0008-0000-0000-00008A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59" name="Text Box 394360">
          <a:extLst>
            <a:ext uri="{FF2B5EF4-FFF2-40B4-BE49-F238E27FC236}">
              <a16:creationId xmlns="" xmlns:a16="http://schemas.microsoft.com/office/drawing/2014/main" id="{00000000-0008-0000-0000-00008B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60" name="Text Box 394744">
          <a:extLst>
            <a:ext uri="{FF2B5EF4-FFF2-40B4-BE49-F238E27FC236}">
              <a16:creationId xmlns="" xmlns:a16="http://schemas.microsoft.com/office/drawing/2014/main" id="{00000000-0008-0000-0000-00008C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61" name="Text Box 394360">
          <a:extLst>
            <a:ext uri="{FF2B5EF4-FFF2-40B4-BE49-F238E27FC236}">
              <a16:creationId xmlns="" xmlns:a16="http://schemas.microsoft.com/office/drawing/2014/main" id="{00000000-0008-0000-0000-00008D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62" name="Text Box 394744">
          <a:extLst>
            <a:ext uri="{FF2B5EF4-FFF2-40B4-BE49-F238E27FC236}">
              <a16:creationId xmlns="" xmlns:a16="http://schemas.microsoft.com/office/drawing/2014/main" id="{00000000-0008-0000-0000-00008E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63" name="Text Box 394360">
          <a:extLst>
            <a:ext uri="{FF2B5EF4-FFF2-40B4-BE49-F238E27FC236}">
              <a16:creationId xmlns="" xmlns:a16="http://schemas.microsoft.com/office/drawing/2014/main" id="{00000000-0008-0000-0000-00008F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64" name="Text Box 394744">
          <a:extLst>
            <a:ext uri="{FF2B5EF4-FFF2-40B4-BE49-F238E27FC236}">
              <a16:creationId xmlns="" xmlns:a16="http://schemas.microsoft.com/office/drawing/2014/main" id="{00000000-0008-0000-0000-000090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65" name="Text Box 394360">
          <a:extLst>
            <a:ext uri="{FF2B5EF4-FFF2-40B4-BE49-F238E27FC236}">
              <a16:creationId xmlns="" xmlns:a16="http://schemas.microsoft.com/office/drawing/2014/main" id="{00000000-0008-0000-0000-000091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66" name="Text Box 394744">
          <a:extLst>
            <a:ext uri="{FF2B5EF4-FFF2-40B4-BE49-F238E27FC236}">
              <a16:creationId xmlns="" xmlns:a16="http://schemas.microsoft.com/office/drawing/2014/main" id="{00000000-0008-0000-0000-000092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67" name="Text Box 394360">
          <a:extLst>
            <a:ext uri="{FF2B5EF4-FFF2-40B4-BE49-F238E27FC236}">
              <a16:creationId xmlns="" xmlns:a16="http://schemas.microsoft.com/office/drawing/2014/main" id="{00000000-0008-0000-0000-000093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68" name="Text Box 394744">
          <a:extLst>
            <a:ext uri="{FF2B5EF4-FFF2-40B4-BE49-F238E27FC236}">
              <a16:creationId xmlns="" xmlns:a16="http://schemas.microsoft.com/office/drawing/2014/main" id="{00000000-0008-0000-0000-000094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69" name="Text Box 394360">
          <a:extLst>
            <a:ext uri="{FF2B5EF4-FFF2-40B4-BE49-F238E27FC236}">
              <a16:creationId xmlns="" xmlns:a16="http://schemas.microsoft.com/office/drawing/2014/main" id="{00000000-0008-0000-0000-000095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70" name="Text Box 394744">
          <a:extLst>
            <a:ext uri="{FF2B5EF4-FFF2-40B4-BE49-F238E27FC236}">
              <a16:creationId xmlns="" xmlns:a16="http://schemas.microsoft.com/office/drawing/2014/main" id="{00000000-0008-0000-0000-000096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71" name="Text Box 394360">
          <a:extLst>
            <a:ext uri="{FF2B5EF4-FFF2-40B4-BE49-F238E27FC236}">
              <a16:creationId xmlns="" xmlns:a16="http://schemas.microsoft.com/office/drawing/2014/main" id="{00000000-0008-0000-0000-000097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72" name="Text Box 394744">
          <a:extLst>
            <a:ext uri="{FF2B5EF4-FFF2-40B4-BE49-F238E27FC236}">
              <a16:creationId xmlns="" xmlns:a16="http://schemas.microsoft.com/office/drawing/2014/main" id="{00000000-0008-0000-0000-000098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73" name="Text Box 394360">
          <a:extLst>
            <a:ext uri="{FF2B5EF4-FFF2-40B4-BE49-F238E27FC236}">
              <a16:creationId xmlns="" xmlns:a16="http://schemas.microsoft.com/office/drawing/2014/main" id="{00000000-0008-0000-0000-000099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74" name="Text Box 394744">
          <a:extLst>
            <a:ext uri="{FF2B5EF4-FFF2-40B4-BE49-F238E27FC236}">
              <a16:creationId xmlns="" xmlns:a16="http://schemas.microsoft.com/office/drawing/2014/main" id="{00000000-0008-0000-0000-00009A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75" name="Text Box 394360">
          <a:extLst>
            <a:ext uri="{FF2B5EF4-FFF2-40B4-BE49-F238E27FC236}">
              <a16:creationId xmlns="" xmlns:a16="http://schemas.microsoft.com/office/drawing/2014/main" id="{00000000-0008-0000-0000-00009B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76" name="Text Box 394744">
          <a:extLst>
            <a:ext uri="{FF2B5EF4-FFF2-40B4-BE49-F238E27FC236}">
              <a16:creationId xmlns="" xmlns:a16="http://schemas.microsoft.com/office/drawing/2014/main" id="{00000000-0008-0000-0000-00009C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77" name="Text Box 394360">
          <a:extLst>
            <a:ext uri="{FF2B5EF4-FFF2-40B4-BE49-F238E27FC236}">
              <a16:creationId xmlns="" xmlns:a16="http://schemas.microsoft.com/office/drawing/2014/main" id="{00000000-0008-0000-0000-00009D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78" name="Text Box 394744">
          <a:extLst>
            <a:ext uri="{FF2B5EF4-FFF2-40B4-BE49-F238E27FC236}">
              <a16:creationId xmlns="" xmlns:a16="http://schemas.microsoft.com/office/drawing/2014/main" id="{00000000-0008-0000-0000-00009E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79" name="Text Box 394360">
          <a:extLst>
            <a:ext uri="{FF2B5EF4-FFF2-40B4-BE49-F238E27FC236}">
              <a16:creationId xmlns="" xmlns:a16="http://schemas.microsoft.com/office/drawing/2014/main" id="{00000000-0008-0000-0000-00009F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80" name="Text Box 394744">
          <a:extLst>
            <a:ext uri="{FF2B5EF4-FFF2-40B4-BE49-F238E27FC236}">
              <a16:creationId xmlns="" xmlns:a16="http://schemas.microsoft.com/office/drawing/2014/main" id="{00000000-0008-0000-0000-0000A0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81" name="Text Box 394360">
          <a:extLst>
            <a:ext uri="{FF2B5EF4-FFF2-40B4-BE49-F238E27FC236}">
              <a16:creationId xmlns="" xmlns:a16="http://schemas.microsoft.com/office/drawing/2014/main" id="{00000000-0008-0000-0000-0000A1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82" name="Text Box 394744">
          <a:extLst>
            <a:ext uri="{FF2B5EF4-FFF2-40B4-BE49-F238E27FC236}">
              <a16:creationId xmlns="" xmlns:a16="http://schemas.microsoft.com/office/drawing/2014/main" id="{00000000-0008-0000-0000-0000A2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83" name="Text Box 394360">
          <a:extLst>
            <a:ext uri="{FF2B5EF4-FFF2-40B4-BE49-F238E27FC236}">
              <a16:creationId xmlns="" xmlns:a16="http://schemas.microsoft.com/office/drawing/2014/main" id="{00000000-0008-0000-0000-0000A3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84" name="Text Box 394744">
          <a:extLst>
            <a:ext uri="{FF2B5EF4-FFF2-40B4-BE49-F238E27FC236}">
              <a16:creationId xmlns="" xmlns:a16="http://schemas.microsoft.com/office/drawing/2014/main" id="{00000000-0008-0000-0000-0000A4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85" name="Text Box 394360">
          <a:extLst>
            <a:ext uri="{FF2B5EF4-FFF2-40B4-BE49-F238E27FC236}">
              <a16:creationId xmlns="" xmlns:a16="http://schemas.microsoft.com/office/drawing/2014/main" id="{00000000-0008-0000-0000-0000A5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86" name="Text Box 394744">
          <a:extLst>
            <a:ext uri="{FF2B5EF4-FFF2-40B4-BE49-F238E27FC236}">
              <a16:creationId xmlns="" xmlns:a16="http://schemas.microsoft.com/office/drawing/2014/main" id="{00000000-0008-0000-0000-0000A6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87" name="Text Box 394360">
          <a:extLst>
            <a:ext uri="{FF2B5EF4-FFF2-40B4-BE49-F238E27FC236}">
              <a16:creationId xmlns="" xmlns:a16="http://schemas.microsoft.com/office/drawing/2014/main" id="{00000000-0008-0000-0000-0000A7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88" name="Text Box 394744">
          <a:extLst>
            <a:ext uri="{FF2B5EF4-FFF2-40B4-BE49-F238E27FC236}">
              <a16:creationId xmlns="" xmlns:a16="http://schemas.microsoft.com/office/drawing/2014/main" id="{00000000-0008-0000-0000-0000A8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89" name="Text Box 394360">
          <a:extLst>
            <a:ext uri="{FF2B5EF4-FFF2-40B4-BE49-F238E27FC236}">
              <a16:creationId xmlns="" xmlns:a16="http://schemas.microsoft.com/office/drawing/2014/main" id="{00000000-0008-0000-0000-0000A9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90" name="Text Box 394744">
          <a:extLst>
            <a:ext uri="{FF2B5EF4-FFF2-40B4-BE49-F238E27FC236}">
              <a16:creationId xmlns="" xmlns:a16="http://schemas.microsoft.com/office/drawing/2014/main" id="{00000000-0008-0000-0000-0000AA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91" name="Text Box 394360">
          <a:extLst>
            <a:ext uri="{FF2B5EF4-FFF2-40B4-BE49-F238E27FC236}">
              <a16:creationId xmlns="" xmlns:a16="http://schemas.microsoft.com/office/drawing/2014/main" id="{00000000-0008-0000-0000-0000AB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92" name="Text Box 394744">
          <a:extLst>
            <a:ext uri="{FF2B5EF4-FFF2-40B4-BE49-F238E27FC236}">
              <a16:creationId xmlns="" xmlns:a16="http://schemas.microsoft.com/office/drawing/2014/main" id="{00000000-0008-0000-0000-0000AC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93" name="Text Box 394360">
          <a:extLst>
            <a:ext uri="{FF2B5EF4-FFF2-40B4-BE49-F238E27FC236}">
              <a16:creationId xmlns="" xmlns:a16="http://schemas.microsoft.com/office/drawing/2014/main" id="{00000000-0008-0000-0000-0000AD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94" name="Text Box 394744">
          <a:extLst>
            <a:ext uri="{FF2B5EF4-FFF2-40B4-BE49-F238E27FC236}">
              <a16:creationId xmlns="" xmlns:a16="http://schemas.microsoft.com/office/drawing/2014/main" id="{00000000-0008-0000-0000-0000AE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95" name="Text Box 394360">
          <a:extLst>
            <a:ext uri="{FF2B5EF4-FFF2-40B4-BE49-F238E27FC236}">
              <a16:creationId xmlns="" xmlns:a16="http://schemas.microsoft.com/office/drawing/2014/main" id="{00000000-0008-0000-0000-0000AF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096" name="Text Box 394744">
          <a:extLst>
            <a:ext uri="{FF2B5EF4-FFF2-40B4-BE49-F238E27FC236}">
              <a16:creationId xmlns="" xmlns:a16="http://schemas.microsoft.com/office/drawing/2014/main" id="{00000000-0008-0000-0000-0000B0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97" name="Text Box 394360">
          <a:extLst>
            <a:ext uri="{FF2B5EF4-FFF2-40B4-BE49-F238E27FC236}">
              <a16:creationId xmlns="" xmlns:a16="http://schemas.microsoft.com/office/drawing/2014/main" id="{00000000-0008-0000-0000-0000B1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98" name="Text Box 394744">
          <a:extLst>
            <a:ext uri="{FF2B5EF4-FFF2-40B4-BE49-F238E27FC236}">
              <a16:creationId xmlns="" xmlns:a16="http://schemas.microsoft.com/office/drawing/2014/main" id="{00000000-0008-0000-0000-0000B2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099" name="Text Box 394360">
          <a:extLst>
            <a:ext uri="{FF2B5EF4-FFF2-40B4-BE49-F238E27FC236}">
              <a16:creationId xmlns="" xmlns:a16="http://schemas.microsoft.com/office/drawing/2014/main" id="{00000000-0008-0000-0000-0000B3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00" name="Text Box 394744">
          <a:extLst>
            <a:ext uri="{FF2B5EF4-FFF2-40B4-BE49-F238E27FC236}">
              <a16:creationId xmlns="" xmlns:a16="http://schemas.microsoft.com/office/drawing/2014/main" id="{00000000-0008-0000-0000-0000B4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01" name="Text Box 394360">
          <a:extLst>
            <a:ext uri="{FF2B5EF4-FFF2-40B4-BE49-F238E27FC236}">
              <a16:creationId xmlns="" xmlns:a16="http://schemas.microsoft.com/office/drawing/2014/main" id="{00000000-0008-0000-0000-0000B5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02" name="Text Box 394744">
          <a:extLst>
            <a:ext uri="{FF2B5EF4-FFF2-40B4-BE49-F238E27FC236}">
              <a16:creationId xmlns="" xmlns:a16="http://schemas.microsoft.com/office/drawing/2014/main" id="{00000000-0008-0000-0000-0000B6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03" name="Text Box 394360">
          <a:extLst>
            <a:ext uri="{FF2B5EF4-FFF2-40B4-BE49-F238E27FC236}">
              <a16:creationId xmlns="" xmlns:a16="http://schemas.microsoft.com/office/drawing/2014/main" id="{00000000-0008-0000-0000-0000B7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04" name="Text Box 394744">
          <a:extLst>
            <a:ext uri="{FF2B5EF4-FFF2-40B4-BE49-F238E27FC236}">
              <a16:creationId xmlns="" xmlns:a16="http://schemas.microsoft.com/office/drawing/2014/main" id="{00000000-0008-0000-0000-0000B8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05" name="Text Box 394360">
          <a:extLst>
            <a:ext uri="{FF2B5EF4-FFF2-40B4-BE49-F238E27FC236}">
              <a16:creationId xmlns="" xmlns:a16="http://schemas.microsoft.com/office/drawing/2014/main" id="{00000000-0008-0000-0000-0000B9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06" name="Text Box 394744">
          <a:extLst>
            <a:ext uri="{FF2B5EF4-FFF2-40B4-BE49-F238E27FC236}">
              <a16:creationId xmlns="" xmlns:a16="http://schemas.microsoft.com/office/drawing/2014/main" id="{00000000-0008-0000-0000-0000BA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07" name="Text Box 394360">
          <a:extLst>
            <a:ext uri="{FF2B5EF4-FFF2-40B4-BE49-F238E27FC236}">
              <a16:creationId xmlns="" xmlns:a16="http://schemas.microsoft.com/office/drawing/2014/main" id="{00000000-0008-0000-0000-0000BB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08" name="Text Box 394744">
          <a:extLst>
            <a:ext uri="{FF2B5EF4-FFF2-40B4-BE49-F238E27FC236}">
              <a16:creationId xmlns="" xmlns:a16="http://schemas.microsoft.com/office/drawing/2014/main" id="{00000000-0008-0000-0000-0000BC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09" name="Text Box 394360">
          <a:extLst>
            <a:ext uri="{FF2B5EF4-FFF2-40B4-BE49-F238E27FC236}">
              <a16:creationId xmlns="" xmlns:a16="http://schemas.microsoft.com/office/drawing/2014/main" id="{00000000-0008-0000-0000-0000BD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10" name="Text Box 394744">
          <a:extLst>
            <a:ext uri="{FF2B5EF4-FFF2-40B4-BE49-F238E27FC236}">
              <a16:creationId xmlns="" xmlns:a16="http://schemas.microsoft.com/office/drawing/2014/main" id="{00000000-0008-0000-0000-0000BE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11" name="Text Box 394360">
          <a:extLst>
            <a:ext uri="{FF2B5EF4-FFF2-40B4-BE49-F238E27FC236}">
              <a16:creationId xmlns="" xmlns:a16="http://schemas.microsoft.com/office/drawing/2014/main" id="{00000000-0008-0000-0000-0000BF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12" name="Text Box 394744">
          <a:extLst>
            <a:ext uri="{FF2B5EF4-FFF2-40B4-BE49-F238E27FC236}">
              <a16:creationId xmlns="" xmlns:a16="http://schemas.microsoft.com/office/drawing/2014/main" id="{00000000-0008-0000-0000-0000C0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13" name="Text Box 394360">
          <a:extLst>
            <a:ext uri="{FF2B5EF4-FFF2-40B4-BE49-F238E27FC236}">
              <a16:creationId xmlns="" xmlns:a16="http://schemas.microsoft.com/office/drawing/2014/main" id="{00000000-0008-0000-0000-0000C1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14" name="Text Box 394744">
          <a:extLst>
            <a:ext uri="{FF2B5EF4-FFF2-40B4-BE49-F238E27FC236}">
              <a16:creationId xmlns="" xmlns:a16="http://schemas.microsoft.com/office/drawing/2014/main" id="{00000000-0008-0000-0000-0000C2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15" name="Text Box 394360">
          <a:extLst>
            <a:ext uri="{FF2B5EF4-FFF2-40B4-BE49-F238E27FC236}">
              <a16:creationId xmlns="" xmlns:a16="http://schemas.microsoft.com/office/drawing/2014/main" id="{00000000-0008-0000-0000-0000C3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16" name="Text Box 394744">
          <a:extLst>
            <a:ext uri="{FF2B5EF4-FFF2-40B4-BE49-F238E27FC236}">
              <a16:creationId xmlns="" xmlns:a16="http://schemas.microsoft.com/office/drawing/2014/main" id="{00000000-0008-0000-0000-0000C4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17" name="Text Box 394360">
          <a:extLst>
            <a:ext uri="{FF2B5EF4-FFF2-40B4-BE49-F238E27FC236}">
              <a16:creationId xmlns="" xmlns:a16="http://schemas.microsoft.com/office/drawing/2014/main" id="{00000000-0008-0000-0000-0000C5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18" name="Text Box 394744">
          <a:extLst>
            <a:ext uri="{FF2B5EF4-FFF2-40B4-BE49-F238E27FC236}">
              <a16:creationId xmlns="" xmlns:a16="http://schemas.microsoft.com/office/drawing/2014/main" id="{00000000-0008-0000-0000-0000C6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19" name="Text Box 394360">
          <a:extLst>
            <a:ext uri="{FF2B5EF4-FFF2-40B4-BE49-F238E27FC236}">
              <a16:creationId xmlns="" xmlns:a16="http://schemas.microsoft.com/office/drawing/2014/main" id="{00000000-0008-0000-0000-0000C7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20" name="Text Box 394744">
          <a:extLst>
            <a:ext uri="{FF2B5EF4-FFF2-40B4-BE49-F238E27FC236}">
              <a16:creationId xmlns="" xmlns:a16="http://schemas.microsoft.com/office/drawing/2014/main" id="{00000000-0008-0000-0000-0000C801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21" name="Text Box 394360">
          <a:extLst>
            <a:ext uri="{FF2B5EF4-FFF2-40B4-BE49-F238E27FC236}">
              <a16:creationId xmlns="" xmlns:a16="http://schemas.microsoft.com/office/drawing/2014/main" id="{00000000-0008-0000-0000-0000C9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22" name="Text Box 394744">
          <a:extLst>
            <a:ext uri="{FF2B5EF4-FFF2-40B4-BE49-F238E27FC236}">
              <a16:creationId xmlns="" xmlns:a16="http://schemas.microsoft.com/office/drawing/2014/main" id="{00000000-0008-0000-0000-0000CA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23" name="Text Box 394360">
          <a:extLst>
            <a:ext uri="{FF2B5EF4-FFF2-40B4-BE49-F238E27FC236}">
              <a16:creationId xmlns="" xmlns:a16="http://schemas.microsoft.com/office/drawing/2014/main" id="{00000000-0008-0000-0000-0000CB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24" name="Text Box 394744">
          <a:extLst>
            <a:ext uri="{FF2B5EF4-FFF2-40B4-BE49-F238E27FC236}">
              <a16:creationId xmlns="" xmlns:a16="http://schemas.microsoft.com/office/drawing/2014/main" id="{00000000-0008-0000-0000-0000CC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25" name="Text Box 394360">
          <a:extLst>
            <a:ext uri="{FF2B5EF4-FFF2-40B4-BE49-F238E27FC236}">
              <a16:creationId xmlns="" xmlns:a16="http://schemas.microsoft.com/office/drawing/2014/main" id="{00000000-0008-0000-0000-0000CD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26" name="Text Box 394744">
          <a:extLst>
            <a:ext uri="{FF2B5EF4-FFF2-40B4-BE49-F238E27FC236}">
              <a16:creationId xmlns="" xmlns:a16="http://schemas.microsoft.com/office/drawing/2014/main" id="{00000000-0008-0000-0000-0000CE01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27" name="Text Box 394360">
          <a:extLst>
            <a:ext uri="{FF2B5EF4-FFF2-40B4-BE49-F238E27FC236}">
              <a16:creationId xmlns="" xmlns:a16="http://schemas.microsoft.com/office/drawing/2014/main" id="{00000000-0008-0000-0000-00001D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28" name="Text Box 394744">
          <a:extLst>
            <a:ext uri="{FF2B5EF4-FFF2-40B4-BE49-F238E27FC236}">
              <a16:creationId xmlns="" xmlns:a16="http://schemas.microsoft.com/office/drawing/2014/main" id="{00000000-0008-0000-0000-00001E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29" name="Text Box 394360">
          <a:extLst>
            <a:ext uri="{FF2B5EF4-FFF2-40B4-BE49-F238E27FC236}">
              <a16:creationId xmlns="" xmlns:a16="http://schemas.microsoft.com/office/drawing/2014/main" id="{00000000-0008-0000-0000-00001F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30" name="Text Box 394744">
          <a:extLst>
            <a:ext uri="{FF2B5EF4-FFF2-40B4-BE49-F238E27FC236}">
              <a16:creationId xmlns="" xmlns:a16="http://schemas.microsoft.com/office/drawing/2014/main" id="{00000000-0008-0000-0000-000020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31" name="Text Box 394360">
          <a:extLst>
            <a:ext uri="{FF2B5EF4-FFF2-40B4-BE49-F238E27FC236}">
              <a16:creationId xmlns="" xmlns:a16="http://schemas.microsoft.com/office/drawing/2014/main" id="{00000000-0008-0000-0000-000021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32" name="Text Box 394744">
          <a:extLst>
            <a:ext uri="{FF2B5EF4-FFF2-40B4-BE49-F238E27FC236}">
              <a16:creationId xmlns="" xmlns:a16="http://schemas.microsoft.com/office/drawing/2014/main" id="{00000000-0008-0000-0000-000022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33" name="Text Box 394360">
          <a:extLst>
            <a:ext uri="{FF2B5EF4-FFF2-40B4-BE49-F238E27FC236}">
              <a16:creationId xmlns="" xmlns:a16="http://schemas.microsoft.com/office/drawing/2014/main" id="{00000000-0008-0000-0000-000023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34" name="Text Box 394744">
          <a:extLst>
            <a:ext uri="{FF2B5EF4-FFF2-40B4-BE49-F238E27FC236}">
              <a16:creationId xmlns="" xmlns:a16="http://schemas.microsoft.com/office/drawing/2014/main" id="{00000000-0008-0000-0000-000024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35" name="Text Box 394360">
          <a:extLst>
            <a:ext uri="{FF2B5EF4-FFF2-40B4-BE49-F238E27FC236}">
              <a16:creationId xmlns="" xmlns:a16="http://schemas.microsoft.com/office/drawing/2014/main" id="{00000000-0008-0000-0000-000025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36" name="Text Box 394744">
          <a:extLst>
            <a:ext uri="{FF2B5EF4-FFF2-40B4-BE49-F238E27FC236}">
              <a16:creationId xmlns="" xmlns:a16="http://schemas.microsoft.com/office/drawing/2014/main" id="{00000000-0008-0000-0000-000026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37" name="Text Box 394360">
          <a:extLst>
            <a:ext uri="{FF2B5EF4-FFF2-40B4-BE49-F238E27FC236}">
              <a16:creationId xmlns="" xmlns:a16="http://schemas.microsoft.com/office/drawing/2014/main" id="{00000000-0008-0000-0000-000027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38" name="Text Box 394744">
          <a:extLst>
            <a:ext uri="{FF2B5EF4-FFF2-40B4-BE49-F238E27FC236}">
              <a16:creationId xmlns="" xmlns:a16="http://schemas.microsoft.com/office/drawing/2014/main" id="{00000000-0008-0000-0000-000028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39" name="Text Box 394360">
          <a:extLst>
            <a:ext uri="{FF2B5EF4-FFF2-40B4-BE49-F238E27FC236}">
              <a16:creationId xmlns="" xmlns:a16="http://schemas.microsoft.com/office/drawing/2014/main" id="{00000000-0008-0000-0000-000029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40" name="Text Box 394744">
          <a:extLst>
            <a:ext uri="{FF2B5EF4-FFF2-40B4-BE49-F238E27FC236}">
              <a16:creationId xmlns="" xmlns:a16="http://schemas.microsoft.com/office/drawing/2014/main" id="{00000000-0008-0000-0000-00002A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41" name="Text Box 394360">
          <a:extLst>
            <a:ext uri="{FF2B5EF4-FFF2-40B4-BE49-F238E27FC236}">
              <a16:creationId xmlns="" xmlns:a16="http://schemas.microsoft.com/office/drawing/2014/main" id="{00000000-0008-0000-0000-00002B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42" name="Text Box 394744">
          <a:extLst>
            <a:ext uri="{FF2B5EF4-FFF2-40B4-BE49-F238E27FC236}">
              <a16:creationId xmlns="" xmlns:a16="http://schemas.microsoft.com/office/drawing/2014/main" id="{00000000-0008-0000-0000-00002C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43" name="Text Box 394360">
          <a:extLst>
            <a:ext uri="{FF2B5EF4-FFF2-40B4-BE49-F238E27FC236}">
              <a16:creationId xmlns="" xmlns:a16="http://schemas.microsoft.com/office/drawing/2014/main" id="{00000000-0008-0000-0000-00002D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44" name="Text Box 394744">
          <a:extLst>
            <a:ext uri="{FF2B5EF4-FFF2-40B4-BE49-F238E27FC236}">
              <a16:creationId xmlns="" xmlns:a16="http://schemas.microsoft.com/office/drawing/2014/main" id="{00000000-0008-0000-0000-00002E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45" name="Text Box 394360">
          <a:extLst>
            <a:ext uri="{FF2B5EF4-FFF2-40B4-BE49-F238E27FC236}">
              <a16:creationId xmlns="" xmlns:a16="http://schemas.microsoft.com/office/drawing/2014/main" id="{00000000-0008-0000-0000-00002F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46" name="Text Box 394744">
          <a:extLst>
            <a:ext uri="{FF2B5EF4-FFF2-40B4-BE49-F238E27FC236}">
              <a16:creationId xmlns="" xmlns:a16="http://schemas.microsoft.com/office/drawing/2014/main" id="{00000000-0008-0000-0000-000030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47" name="Text Box 394360">
          <a:extLst>
            <a:ext uri="{FF2B5EF4-FFF2-40B4-BE49-F238E27FC236}">
              <a16:creationId xmlns="" xmlns:a16="http://schemas.microsoft.com/office/drawing/2014/main" id="{00000000-0008-0000-0000-000031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48" name="Text Box 394744">
          <a:extLst>
            <a:ext uri="{FF2B5EF4-FFF2-40B4-BE49-F238E27FC236}">
              <a16:creationId xmlns="" xmlns:a16="http://schemas.microsoft.com/office/drawing/2014/main" id="{00000000-0008-0000-0000-000032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49" name="Text Box 394360">
          <a:extLst>
            <a:ext uri="{FF2B5EF4-FFF2-40B4-BE49-F238E27FC236}">
              <a16:creationId xmlns="" xmlns:a16="http://schemas.microsoft.com/office/drawing/2014/main" id="{00000000-0008-0000-0000-000033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50" name="Text Box 394744">
          <a:extLst>
            <a:ext uri="{FF2B5EF4-FFF2-40B4-BE49-F238E27FC236}">
              <a16:creationId xmlns="" xmlns:a16="http://schemas.microsoft.com/office/drawing/2014/main" id="{00000000-0008-0000-0000-000034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0"/>
    <xdr:sp macro="" textlink="">
      <xdr:nvSpPr>
        <xdr:cNvPr id="21151" name="Text Box 394360">
          <a:extLst>
            <a:ext uri="{FF2B5EF4-FFF2-40B4-BE49-F238E27FC236}">
              <a16:creationId xmlns="" xmlns:a16="http://schemas.microsoft.com/office/drawing/2014/main" id="{00000000-0008-0000-0000-000035020000}"/>
            </a:ext>
          </a:extLst>
        </xdr:cNvPr>
        <xdr:cNvSpPr txBox="1">
          <a:spLocks noChangeArrowheads="1"/>
        </xdr:cNvSpPr>
      </xdr:nvSpPr>
      <xdr:spPr bwMode="auto">
        <a:xfrm>
          <a:off x="899583" y="61536792"/>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0"/>
    <xdr:sp macro="" textlink="">
      <xdr:nvSpPr>
        <xdr:cNvPr id="21152" name="Text Box 394744">
          <a:extLst>
            <a:ext uri="{FF2B5EF4-FFF2-40B4-BE49-F238E27FC236}">
              <a16:creationId xmlns="" xmlns:a16="http://schemas.microsoft.com/office/drawing/2014/main" id="{00000000-0008-0000-0000-000036020000}"/>
            </a:ext>
          </a:extLst>
        </xdr:cNvPr>
        <xdr:cNvSpPr txBox="1">
          <a:spLocks noChangeArrowheads="1"/>
        </xdr:cNvSpPr>
      </xdr:nvSpPr>
      <xdr:spPr bwMode="auto">
        <a:xfrm>
          <a:off x="899583" y="61536792"/>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0"/>
    <xdr:sp macro="" textlink="">
      <xdr:nvSpPr>
        <xdr:cNvPr id="21153" name="Text Box 394360">
          <a:extLst>
            <a:ext uri="{FF2B5EF4-FFF2-40B4-BE49-F238E27FC236}">
              <a16:creationId xmlns="" xmlns:a16="http://schemas.microsoft.com/office/drawing/2014/main" id="{00000000-0008-0000-0000-000037020000}"/>
            </a:ext>
          </a:extLst>
        </xdr:cNvPr>
        <xdr:cNvSpPr txBox="1">
          <a:spLocks noChangeArrowheads="1"/>
        </xdr:cNvSpPr>
      </xdr:nvSpPr>
      <xdr:spPr bwMode="auto">
        <a:xfrm>
          <a:off x="899583" y="61536792"/>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0"/>
    <xdr:sp macro="" textlink="">
      <xdr:nvSpPr>
        <xdr:cNvPr id="21154" name="Text Box 394744">
          <a:extLst>
            <a:ext uri="{FF2B5EF4-FFF2-40B4-BE49-F238E27FC236}">
              <a16:creationId xmlns="" xmlns:a16="http://schemas.microsoft.com/office/drawing/2014/main" id="{00000000-0008-0000-0000-000038020000}"/>
            </a:ext>
          </a:extLst>
        </xdr:cNvPr>
        <xdr:cNvSpPr txBox="1">
          <a:spLocks noChangeArrowheads="1"/>
        </xdr:cNvSpPr>
      </xdr:nvSpPr>
      <xdr:spPr bwMode="auto">
        <a:xfrm>
          <a:off x="899583" y="61536792"/>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0"/>
    <xdr:sp macro="" textlink="">
      <xdr:nvSpPr>
        <xdr:cNvPr id="21155" name="Text Box 394360">
          <a:extLst>
            <a:ext uri="{FF2B5EF4-FFF2-40B4-BE49-F238E27FC236}">
              <a16:creationId xmlns="" xmlns:a16="http://schemas.microsoft.com/office/drawing/2014/main" id="{00000000-0008-0000-0000-000039020000}"/>
            </a:ext>
          </a:extLst>
        </xdr:cNvPr>
        <xdr:cNvSpPr txBox="1">
          <a:spLocks noChangeArrowheads="1"/>
        </xdr:cNvSpPr>
      </xdr:nvSpPr>
      <xdr:spPr bwMode="auto">
        <a:xfrm>
          <a:off x="899583" y="61536792"/>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0"/>
    <xdr:sp macro="" textlink="">
      <xdr:nvSpPr>
        <xdr:cNvPr id="21156" name="Text Box 394744">
          <a:extLst>
            <a:ext uri="{FF2B5EF4-FFF2-40B4-BE49-F238E27FC236}">
              <a16:creationId xmlns="" xmlns:a16="http://schemas.microsoft.com/office/drawing/2014/main" id="{00000000-0008-0000-0000-00003A020000}"/>
            </a:ext>
          </a:extLst>
        </xdr:cNvPr>
        <xdr:cNvSpPr txBox="1">
          <a:spLocks noChangeArrowheads="1"/>
        </xdr:cNvSpPr>
      </xdr:nvSpPr>
      <xdr:spPr bwMode="auto">
        <a:xfrm>
          <a:off x="899583" y="61536792"/>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57" name="Text Box 394360">
          <a:extLst>
            <a:ext uri="{FF2B5EF4-FFF2-40B4-BE49-F238E27FC236}">
              <a16:creationId xmlns="" xmlns:a16="http://schemas.microsoft.com/office/drawing/2014/main" id="{00000000-0008-0000-0000-00003B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58" name="Text Box 394744">
          <a:extLst>
            <a:ext uri="{FF2B5EF4-FFF2-40B4-BE49-F238E27FC236}">
              <a16:creationId xmlns="" xmlns:a16="http://schemas.microsoft.com/office/drawing/2014/main" id="{00000000-0008-0000-0000-00003C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59" name="Text Box 394360">
          <a:extLst>
            <a:ext uri="{FF2B5EF4-FFF2-40B4-BE49-F238E27FC236}">
              <a16:creationId xmlns="" xmlns:a16="http://schemas.microsoft.com/office/drawing/2014/main" id="{00000000-0008-0000-0000-00003D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60" name="Text Box 394744">
          <a:extLst>
            <a:ext uri="{FF2B5EF4-FFF2-40B4-BE49-F238E27FC236}">
              <a16:creationId xmlns="" xmlns:a16="http://schemas.microsoft.com/office/drawing/2014/main" id="{00000000-0008-0000-0000-00003E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61" name="Text Box 394360">
          <a:extLst>
            <a:ext uri="{FF2B5EF4-FFF2-40B4-BE49-F238E27FC236}">
              <a16:creationId xmlns="" xmlns:a16="http://schemas.microsoft.com/office/drawing/2014/main" id="{00000000-0008-0000-0000-00003F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62" name="Text Box 394744">
          <a:extLst>
            <a:ext uri="{FF2B5EF4-FFF2-40B4-BE49-F238E27FC236}">
              <a16:creationId xmlns="" xmlns:a16="http://schemas.microsoft.com/office/drawing/2014/main" id="{00000000-0008-0000-0000-000040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63" name="Text Box 394360">
          <a:extLst>
            <a:ext uri="{FF2B5EF4-FFF2-40B4-BE49-F238E27FC236}">
              <a16:creationId xmlns="" xmlns:a16="http://schemas.microsoft.com/office/drawing/2014/main" id="{00000000-0008-0000-0000-000041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64" name="Text Box 394744">
          <a:extLst>
            <a:ext uri="{FF2B5EF4-FFF2-40B4-BE49-F238E27FC236}">
              <a16:creationId xmlns="" xmlns:a16="http://schemas.microsoft.com/office/drawing/2014/main" id="{00000000-0008-0000-0000-000042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65" name="Text Box 394360">
          <a:extLst>
            <a:ext uri="{FF2B5EF4-FFF2-40B4-BE49-F238E27FC236}">
              <a16:creationId xmlns="" xmlns:a16="http://schemas.microsoft.com/office/drawing/2014/main" id="{00000000-0008-0000-0000-000043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66" name="Text Box 394744">
          <a:extLst>
            <a:ext uri="{FF2B5EF4-FFF2-40B4-BE49-F238E27FC236}">
              <a16:creationId xmlns="" xmlns:a16="http://schemas.microsoft.com/office/drawing/2014/main" id="{00000000-0008-0000-0000-000044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67" name="Text Box 394360">
          <a:extLst>
            <a:ext uri="{FF2B5EF4-FFF2-40B4-BE49-F238E27FC236}">
              <a16:creationId xmlns="" xmlns:a16="http://schemas.microsoft.com/office/drawing/2014/main" id="{00000000-0008-0000-0000-000045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68" name="Text Box 394744">
          <a:extLst>
            <a:ext uri="{FF2B5EF4-FFF2-40B4-BE49-F238E27FC236}">
              <a16:creationId xmlns="" xmlns:a16="http://schemas.microsoft.com/office/drawing/2014/main" id="{00000000-0008-0000-0000-000046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69" name="Text Box 394360">
          <a:extLst>
            <a:ext uri="{FF2B5EF4-FFF2-40B4-BE49-F238E27FC236}">
              <a16:creationId xmlns="" xmlns:a16="http://schemas.microsoft.com/office/drawing/2014/main" id="{00000000-0008-0000-0000-000047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70" name="Text Box 394744">
          <a:extLst>
            <a:ext uri="{FF2B5EF4-FFF2-40B4-BE49-F238E27FC236}">
              <a16:creationId xmlns="" xmlns:a16="http://schemas.microsoft.com/office/drawing/2014/main" id="{00000000-0008-0000-0000-000048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71" name="Text Box 394360">
          <a:extLst>
            <a:ext uri="{FF2B5EF4-FFF2-40B4-BE49-F238E27FC236}">
              <a16:creationId xmlns="" xmlns:a16="http://schemas.microsoft.com/office/drawing/2014/main" id="{00000000-0008-0000-0000-000049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72" name="Text Box 394744">
          <a:extLst>
            <a:ext uri="{FF2B5EF4-FFF2-40B4-BE49-F238E27FC236}">
              <a16:creationId xmlns="" xmlns:a16="http://schemas.microsoft.com/office/drawing/2014/main" id="{00000000-0008-0000-0000-00004A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73" name="Text Box 394360">
          <a:extLst>
            <a:ext uri="{FF2B5EF4-FFF2-40B4-BE49-F238E27FC236}">
              <a16:creationId xmlns="" xmlns:a16="http://schemas.microsoft.com/office/drawing/2014/main" id="{00000000-0008-0000-0000-00004B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74" name="Text Box 394744">
          <a:extLst>
            <a:ext uri="{FF2B5EF4-FFF2-40B4-BE49-F238E27FC236}">
              <a16:creationId xmlns="" xmlns:a16="http://schemas.microsoft.com/office/drawing/2014/main" id="{00000000-0008-0000-0000-00004C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75" name="Text Box 394360">
          <a:extLst>
            <a:ext uri="{FF2B5EF4-FFF2-40B4-BE49-F238E27FC236}">
              <a16:creationId xmlns="" xmlns:a16="http://schemas.microsoft.com/office/drawing/2014/main" id="{00000000-0008-0000-0000-00004D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76" name="Text Box 394744">
          <a:extLst>
            <a:ext uri="{FF2B5EF4-FFF2-40B4-BE49-F238E27FC236}">
              <a16:creationId xmlns="" xmlns:a16="http://schemas.microsoft.com/office/drawing/2014/main" id="{00000000-0008-0000-0000-00004E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77" name="Text Box 394360">
          <a:extLst>
            <a:ext uri="{FF2B5EF4-FFF2-40B4-BE49-F238E27FC236}">
              <a16:creationId xmlns="" xmlns:a16="http://schemas.microsoft.com/office/drawing/2014/main" id="{00000000-0008-0000-0000-00004F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78" name="Text Box 394744">
          <a:extLst>
            <a:ext uri="{FF2B5EF4-FFF2-40B4-BE49-F238E27FC236}">
              <a16:creationId xmlns="" xmlns:a16="http://schemas.microsoft.com/office/drawing/2014/main" id="{00000000-0008-0000-0000-000050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79" name="Text Box 394360">
          <a:extLst>
            <a:ext uri="{FF2B5EF4-FFF2-40B4-BE49-F238E27FC236}">
              <a16:creationId xmlns="" xmlns:a16="http://schemas.microsoft.com/office/drawing/2014/main" id="{00000000-0008-0000-0000-000051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80" name="Text Box 394744">
          <a:extLst>
            <a:ext uri="{FF2B5EF4-FFF2-40B4-BE49-F238E27FC236}">
              <a16:creationId xmlns="" xmlns:a16="http://schemas.microsoft.com/office/drawing/2014/main" id="{00000000-0008-0000-0000-000052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81" name="Text Box 394360">
          <a:extLst>
            <a:ext uri="{FF2B5EF4-FFF2-40B4-BE49-F238E27FC236}">
              <a16:creationId xmlns="" xmlns:a16="http://schemas.microsoft.com/office/drawing/2014/main" id="{00000000-0008-0000-0000-000053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82" name="Text Box 394744">
          <a:extLst>
            <a:ext uri="{FF2B5EF4-FFF2-40B4-BE49-F238E27FC236}">
              <a16:creationId xmlns="" xmlns:a16="http://schemas.microsoft.com/office/drawing/2014/main" id="{00000000-0008-0000-0000-000054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83" name="Text Box 394360">
          <a:extLst>
            <a:ext uri="{FF2B5EF4-FFF2-40B4-BE49-F238E27FC236}">
              <a16:creationId xmlns="" xmlns:a16="http://schemas.microsoft.com/office/drawing/2014/main" id="{00000000-0008-0000-0000-000055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84" name="Text Box 394744">
          <a:extLst>
            <a:ext uri="{FF2B5EF4-FFF2-40B4-BE49-F238E27FC236}">
              <a16:creationId xmlns="" xmlns:a16="http://schemas.microsoft.com/office/drawing/2014/main" id="{00000000-0008-0000-0000-000056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85" name="Text Box 394360">
          <a:extLst>
            <a:ext uri="{FF2B5EF4-FFF2-40B4-BE49-F238E27FC236}">
              <a16:creationId xmlns="" xmlns:a16="http://schemas.microsoft.com/office/drawing/2014/main" id="{00000000-0008-0000-0000-000057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86" name="Text Box 394744">
          <a:extLst>
            <a:ext uri="{FF2B5EF4-FFF2-40B4-BE49-F238E27FC236}">
              <a16:creationId xmlns="" xmlns:a16="http://schemas.microsoft.com/office/drawing/2014/main" id="{00000000-0008-0000-0000-000058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87" name="Text Box 394360">
          <a:extLst>
            <a:ext uri="{FF2B5EF4-FFF2-40B4-BE49-F238E27FC236}">
              <a16:creationId xmlns="" xmlns:a16="http://schemas.microsoft.com/office/drawing/2014/main" id="{00000000-0008-0000-0000-000059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88" name="Text Box 394744">
          <a:extLst>
            <a:ext uri="{FF2B5EF4-FFF2-40B4-BE49-F238E27FC236}">
              <a16:creationId xmlns="" xmlns:a16="http://schemas.microsoft.com/office/drawing/2014/main" id="{00000000-0008-0000-0000-00005A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89" name="Text Box 394360">
          <a:extLst>
            <a:ext uri="{FF2B5EF4-FFF2-40B4-BE49-F238E27FC236}">
              <a16:creationId xmlns="" xmlns:a16="http://schemas.microsoft.com/office/drawing/2014/main" id="{00000000-0008-0000-0000-00005B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90" name="Text Box 394744">
          <a:extLst>
            <a:ext uri="{FF2B5EF4-FFF2-40B4-BE49-F238E27FC236}">
              <a16:creationId xmlns="" xmlns:a16="http://schemas.microsoft.com/office/drawing/2014/main" id="{00000000-0008-0000-0000-00005C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91" name="Text Box 394360">
          <a:extLst>
            <a:ext uri="{FF2B5EF4-FFF2-40B4-BE49-F238E27FC236}">
              <a16:creationId xmlns="" xmlns:a16="http://schemas.microsoft.com/office/drawing/2014/main" id="{00000000-0008-0000-0000-00005D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92" name="Text Box 394744">
          <a:extLst>
            <a:ext uri="{FF2B5EF4-FFF2-40B4-BE49-F238E27FC236}">
              <a16:creationId xmlns="" xmlns:a16="http://schemas.microsoft.com/office/drawing/2014/main" id="{00000000-0008-0000-0000-00005E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93" name="Text Box 394360">
          <a:extLst>
            <a:ext uri="{FF2B5EF4-FFF2-40B4-BE49-F238E27FC236}">
              <a16:creationId xmlns="" xmlns:a16="http://schemas.microsoft.com/office/drawing/2014/main" id="{00000000-0008-0000-0000-00005F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94" name="Text Box 394744">
          <a:extLst>
            <a:ext uri="{FF2B5EF4-FFF2-40B4-BE49-F238E27FC236}">
              <a16:creationId xmlns="" xmlns:a16="http://schemas.microsoft.com/office/drawing/2014/main" id="{00000000-0008-0000-0000-000060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95" name="Text Box 394360">
          <a:extLst>
            <a:ext uri="{FF2B5EF4-FFF2-40B4-BE49-F238E27FC236}">
              <a16:creationId xmlns="" xmlns:a16="http://schemas.microsoft.com/office/drawing/2014/main" id="{00000000-0008-0000-0000-000061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96" name="Text Box 394744">
          <a:extLst>
            <a:ext uri="{FF2B5EF4-FFF2-40B4-BE49-F238E27FC236}">
              <a16:creationId xmlns="" xmlns:a16="http://schemas.microsoft.com/office/drawing/2014/main" id="{00000000-0008-0000-0000-000062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97" name="Text Box 394360">
          <a:extLst>
            <a:ext uri="{FF2B5EF4-FFF2-40B4-BE49-F238E27FC236}">
              <a16:creationId xmlns="" xmlns:a16="http://schemas.microsoft.com/office/drawing/2014/main" id="{00000000-0008-0000-0000-000063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198" name="Text Box 394744">
          <a:extLst>
            <a:ext uri="{FF2B5EF4-FFF2-40B4-BE49-F238E27FC236}">
              <a16:creationId xmlns="" xmlns:a16="http://schemas.microsoft.com/office/drawing/2014/main" id="{00000000-0008-0000-0000-000064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199" name="Text Box 394360">
          <a:extLst>
            <a:ext uri="{FF2B5EF4-FFF2-40B4-BE49-F238E27FC236}">
              <a16:creationId xmlns="" xmlns:a16="http://schemas.microsoft.com/office/drawing/2014/main" id="{00000000-0008-0000-0000-000065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00" name="Text Box 394744">
          <a:extLst>
            <a:ext uri="{FF2B5EF4-FFF2-40B4-BE49-F238E27FC236}">
              <a16:creationId xmlns="" xmlns:a16="http://schemas.microsoft.com/office/drawing/2014/main" id="{00000000-0008-0000-0000-000066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01" name="Text Box 394360">
          <a:extLst>
            <a:ext uri="{FF2B5EF4-FFF2-40B4-BE49-F238E27FC236}">
              <a16:creationId xmlns="" xmlns:a16="http://schemas.microsoft.com/office/drawing/2014/main" id="{00000000-0008-0000-0000-000067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02" name="Text Box 394744">
          <a:extLst>
            <a:ext uri="{FF2B5EF4-FFF2-40B4-BE49-F238E27FC236}">
              <a16:creationId xmlns="" xmlns:a16="http://schemas.microsoft.com/office/drawing/2014/main" id="{00000000-0008-0000-0000-000068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03" name="Text Box 394360">
          <a:extLst>
            <a:ext uri="{FF2B5EF4-FFF2-40B4-BE49-F238E27FC236}">
              <a16:creationId xmlns="" xmlns:a16="http://schemas.microsoft.com/office/drawing/2014/main" id="{00000000-0008-0000-0000-000069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04" name="Text Box 394744">
          <a:extLst>
            <a:ext uri="{FF2B5EF4-FFF2-40B4-BE49-F238E27FC236}">
              <a16:creationId xmlns="" xmlns:a16="http://schemas.microsoft.com/office/drawing/2014/main" id="{00000000-0008-0000-0000-00006A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205" name="Text Box 394360">
          <a:extLst>
            <a:ext uri="{FF2B5EF4-FFF2-40B4-BE49-F238E27FC236}">
              <a16:creationId xmlns="" xmlns:a16="http://schemas.microsoft.com/office/drawing/2014/main" id="{00000000-0008-0000-0000-00006B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206" name="Text Box 394744">
          <a:extLst>
            <a:ext uri="{FF2B5EF4-FFF2-40B4-BE49-F238E27FC236}">
              <a16:creationId xmlns="" xmlns:a16="http://schemas.microsoft.com/office/drawing/2014/main" id="{00000000-0008-0000-0000-00006C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207" name="Text Box 394360">
          <a:extLst>
            <a:ext uri="{FF2B5EF4-FFF2-40B4-BE49-F238E27FC236}">
              <a16:creationId xmlns="" xmlns:a16="http://schemas.microsoft.com/office/drawing/2014/main" id="{00000000-0008-0000-0000-00006D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208" name="Text Box 394744">
          <a:extLst>
            <a:ext uri="{FF2B5EF4-FFF2-40B4-BE49-F238E27FC236}">
              <a16:creationId xmlns="" xmlns:a16="http://schemas.microsoft.com/office/drawing/2014/main" id="{00000000-0008-0000-0000-00006E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209" name="Text Box 394360">
          <a:extLst>
            <a:ext uri="{FF2B5EF4-FFF2-40B4-BE49-F238E27FC236}">
              <a16:creationId xmlns="" xmlns:a16="http://schemas.microsoft.com/office/drawing/2014/main" id="{00000000-0008-0000-0000-00006F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210" name="Text Box 394744">
          <a:extLst>
            <a:ext uri="{FF2B5EF4-FFF2-40B4-BE49-F238E27FC236}">
              <a16:creationId xmlns="" xmlns:a16="http://schemas.microsoft.com/office/drawing/2014/main" id="{00000000-0008-0000-0000-000070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11" name="Text Box 394360">
          <a:extLst>
            <a:ext uri="{FF2B5EF4-FFF2-40B4-BE49-F238E27FC236}">
              <a16:creationId xmlns="" xmlns:a16="http://schemas.microsoft.com/office/drawing/2014/main" id="{00000000-0008-0000-0000-000071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12" name="Text Box 394744">
          <a:extLst>
            <a:ext uri="{FF2B5EF4-FFF2-40B4-BE49-F238E27FC236}">
              <a16:creationId xmlns="" xmlns:a16="http://schemas.microsoft.com/office/drawing/2014/main" id="{00000000-0008-0000-0000-000072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13" name="Text Box 394360">
          <a:extLst>
            <a:ext uri="{FF2B5EF4-FFF2-40B4-BE49-F238E27FC236}">
              <a16:creationId xmlns="" xmlns:a16="http://schemas.microsoft.com/office/drawing/2014/main" id="{00000000-0008-0000-0000-000073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14" name="Text Box 394744">
          <a:extLst>
            <a:ext uri="{FF2B5EF4-FFF2-40B4-BE49-F238E27FC236}">
              <a16:creationId xmlns="" xmlns:a16="http://schemas.microsoft.com/office/drawing/2014/main" id="{00000000-0008-0000-0000-000074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15" name="Text Box 394360">
          <a:extLst>
            <a:ext uri="{FF2B5EF4-FFF2-40B4-BE49-F238E27FC236}">
              <a16:creationId xmlns="" xmlns:a16="http://schemas.microsoft.com/office/drawing/2014/main" id="{00000000-0008-0000-0000-000075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16" name="Text Box 394744">
          <a:extLst>
            <a:ext uri="{FF2B5EF4-FFF2-40B4-BE49-F238E27FC236}">
              <a16:creationId xmlns="" xmlns:a16="http://schemas.microsoft.com/office/drawing/2014/main" id="{00000000-0008-0000-0000-000076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217" name="Text Box 394360">
          <a:extLst>
            <a:ext uri="{FF2B5EF4-FFF2-40B4-BE49-F238E27FC236}">
              <a16:creationId xmlns="" xmlns:a16="http://schemas.microsoft.com/office/drawing/2014/main" id="{00000000-0008-0000-0000-000077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218" name="Text Box 394744">
          <a:extLst>
            <a:ext uri="{FF2B5EF4-FFF2-40B4-BE49-F238E27FC236}">
              <a16:creationId xmlns="" xmlns:a16="http://schemas.microsoft.com/office/drawing/2014/main" id="{00000000-0008-0000-0000-000078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219" name="Text Box 394360">
          <a:extLst>
            <a:ext uri="{FF2B5EF4-FFF2-40B4-BE49-F238E27FC236}">
              <a16:creationId xmlns="" xmlns:a16="http://schemas.microsoft.com/office/drawing/2014/main" id="{00000000-0008-0000-0000-000079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220" name="Text Box 394744">
          <a:extLst>
            <a:ext uri="{FF2B5EF4-FFF2-40B4-BE49-F238E27FC236}">
              <a16:creationId xmlns="" xmlns:a16="http://schemas.microsoft.com/office/drawing/2014/main" id="{00000000-0008-0000-0000-00007A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221" name="Text Box 394360">
          <a:extLst>
            <a:ext uri="{FF2B5EF4-FFF2-40B4-BE49-F238E27FC236}">
              <a16:creationId xmlns="" xmlns:a16="http://schemas.microsoft.com/office/drawing/2014/main" id="{00000000-0008-0000-0000-00007B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2326"/>
    <xdr:sp macro="" textlink="">
      <xdr:nvSpPr>
        <xdr:cNvPr id="21222" name="Text Box 394744">
          <a:extLst>
            <a:ext uri="{FF2B5EF4-FFF2-40B4-BE49-F238E27FC236}">
              <a16:creationId xmlns="" xmlns:a16="http://schemas.microsoft.com/office/drawing/2014/main" id="{00000000-0008-0000-0000-00007C020000}"/>
            </a:ext>
          </a:extLst>
        </xdr:cNvPr>
        <xdr:cNvSpPr txBox="1">
          <a:spLocks noChangeArrowheads="1"/>
        </xdr:cNvSpPr>
      </xdr:nvSpPr>
      <xdr:spPr bwMode="auto">
        <a:xfrm>
          <a:off x="899583" y="61536792"/>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23" name="Text Box 394360">
          <a:extLst>
            <a:ext uri="{FF2B5EF4-FFF2-40B4-BE49-F238E27FC236}">
              <a16:creationId xmlns="" xmlns:a16="http://schemas.microsoft.com/office/drawing/2014/main" id="{00000000-0008-0000-0000-00007D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24" name="Text Box 394744">
          <a:extLst>
            <a:ext uri="{FF2B5EF4-FFF2-40B4-BE49-F238E27FC236}">
              <a16:creationId xmlns="" xmlns:a16="http://schemas.microsoft.com/office/drawing/2014/main" id="{00000000-0008-0000-0000-00007E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25" name="Text Box 394360">
          <a:extLst>
            <a:ext uri="{FF2B5EF4-FFF2-40B4-BE49-F238E27FC236}">
              <a16:creationId xmlns="" xmlns:a16="http://schemas.microsoft.com/office/drawing/2014/main" id="{00000000-0008-0000-0000-00007F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26" name="Text Box 394744">
          <a:extLst>
            <a:ext uri="{FF2B5EF4-FFF2-40B4-BE49-F238E27FC236}">
              <a16:creationId xmlns="" xmlns:a16="http://schemas.microsoft.com/office/drawing/2014/main" id="{00000000-0008-0000-0000-000080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27" name="Text Box 394360">
          <a:extLst>
            <a:ext uri="{FF2B5EF4-FFF2-40B4-BE49-F238E27FC236}">
              <a16:creationId xmlns="" xmlns:a16="http://schemas.microsoft.com/office/drawing/2014/main" id="{00000000-0008-0000-0000-000081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167</xdr:row>
      <xdr:rowOff>1990725</xdr:rowOff>
    </xdr:from>
    <xdr:ext cx="57150" cy="81461"/>
    <xdr:sp macro="" textlink="">
      <xdr:nvSpPr>
        <xdr:cNvPr id="21228" name="Text Box 394744">
          <a:extLst>
            <a:ext uri="{FF2B5EF4-FFF2-40B4-BE49-F238E27FC236}">
              <a16:creationId xmlns="" xmlns:a16="http://schemas.microsoft.com/office/drawing/2014/main" id="{00000000-0008-0000-0000-000082020000}"/>
            </a:ext>
          </a:extLst>
        </xdr:cNvPr>
        <xdr:cNvSpPr txBox="1">
          <a:spLocks noChangeArrowheads="1"/>
        </xdr:cNvSpPr>
      </xdr:nvSpPr>
      <xdr:spPr bwMode="auto">
        <a:xfrm>
          <a:off x="899583" y="61536792"/>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29"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30"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31"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32"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33"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34"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35"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36"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37"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38"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39"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40"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41"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42"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43"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44"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45"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46"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47"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48"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49"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50"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51"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52"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0"/>
    <xdr:sp macro="" textlink="">
      <xdr:nvSpPr>
        <xdr:cNvPr id="21253"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899583" y="25061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0"/>
    <xdr:sp macro="" textlink="">
      <xdr:nvSpPr>
        <xdr:cNvPr id="21254"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899583" y="25061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0"/>
    <xdr:sp macro="" textlink="">
      <xdr:nvSpPr>
        <xdr:cNvPr id="21255"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899583" y="25061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0"/>
    <xdr:sp macro="" textlink="">
      <xdr:nvSpPr>
        <xdr:cNvPr id="21256"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899583" y="25061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0"/>
    <xdr:sp macro="" textlink="">
      <xdr:nvSpPr>
        <xdr:cNvPr id="21257"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899583" y="25061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0"/>
    <xdr:sp macro="" textlink="">
      <xdr:nvSpPr>
        <xdr:cNvPr id="21258"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899583" y="25061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59"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60"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61"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62"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63"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64"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65"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66"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67"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68"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69"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70"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71"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72"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73"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74"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75"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76"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77"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78"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79"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80"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81"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82"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83"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84"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85"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86"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87"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88"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89"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90"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91"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92"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93"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294"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95"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96"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97"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98"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299"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00"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01"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02"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03"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04"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05"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06"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07"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08"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09"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10"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11"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12"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13"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14"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15"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16"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17"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18"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19"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20"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21"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22"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23"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24"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25"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26"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27"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28"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29"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30"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31"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32"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33"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34"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35"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36"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37"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38"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39"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40"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41"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42"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43"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44"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45"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46"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47"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48"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49"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50"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51"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52"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53"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54"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0"/>
    <xdr:sp macro="" textlink="">
      <xdr:nvSpPr>
        <xdr:cNvPr id="21355"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899583" y="25061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0"/>
    <xdr:sp macro="" textlink="">
      <xdr:nvSpPr>
        <xdr:cNvPr id="21356"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899583" y="25061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0"/>
    <xdr:sp macro="" textlink="">
      <xdr:nvSpPr>
        <xdr:cNvPr id="21357"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899583" y="25061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0"/>
    <xdr:sp macro="" textlink="">
      <xdr:nvSpPr>
        <xdr:cNvPr id="21358"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899583" y="25061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0"/>
    <xdr:sp macro="" textlink="">
      <xdr:nvSpPr>
        <xdr:cNvPr id="21359"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899583" y="25061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0"/>
    <xdr:sp macro="" textlink="">
      <xdr:nvSpPr>
        <xdr:cNvPr id="21360"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899583" y="2506133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61"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62"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63"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64"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65"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66"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67"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68"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69"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70"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71"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72"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73"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74"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75"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76"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77"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78"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79"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80"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81"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82"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83"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84"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85"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86"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87"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88"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89"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90"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91"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92"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93"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94"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95"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396"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97"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98"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399"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400"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401"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402"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03"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04"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05"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06"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07"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08"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409"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410"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411"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412"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413"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414"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15"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16"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17"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18"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19"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20"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421"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422"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423"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424"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425"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2326"/>
    <xdr:sp macro="" textlink="">
      <xdr:nvSpPr>
        <xdr:cNvPr id="21426"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899583" y="2506133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27"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28"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29"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30"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31"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0</xdr:rowOff>
    </xdr:from>
    <xdr:ext cx="57150" cy="81461"/>
    <xdr:sp macro="" textlink="">
      <xdr:nvSpPr>
        <xdr:cNvPr id="21432"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899583" y="2506133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0"/>
    <xdr:sp macro="" textlink="">
      <xdr:nvSpPr>
        <xdr:cNvPr id="21433" name="Text Box 394360">
          <a:extLst>
            <a:ext uri="{FF2B5EF4-FFF2-40B4-BE49-F238E27FC236}">
              <a16:creationId xmlns="" xmlns:a16="http://schemas.microsoft.com/office/drawing/2014/main" id="{00000000-0008-0000-0000-000077080000}"/>
            </a:ext>
          </a:extLst>
        </xdr:cNvPr>
        <xdr:cNvSpPr txBox="1">
          <a:spLocks noChangeArrowheads="1"/>
        </xdr:cNvSpPr>
      </xdr:nvSpPr>
      <xdr:spPr bwMode="auto">
        <a:xfrm>
          <a:off x="899583" y="2547090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0"/>
    <xdr:sp macro="" textlink="">
      <xdr:nvSpPr>
        <xdr:cNvPr id="21434" name="Text Box 394744">
          <a:extLst>
            <a:ext uri="{FF2B5EF4-FFF2-40B4-BE49-F238E27FC236}">
              <a16:creationId xmlns="" xmlns:a16="http://schemas.microsoft.com/office/drawing/2014/main" id="{00000000-0008-0000-0000-000078080000}"/>
            </a:ext>
          </a:extLst>
        </xdr:cNvPr>
        <xdr:cNvSpPr txBox="1">
          <a:spLocks noChangeArrowheads="1"/>
        </xdr:cNvSpPr>
      </xdr:nvSpPr>
      <xdr:spPr bwMode="auto">
        <a:xfrm>
          <a:off x="899583" y="2547090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0"/>
    <xdr:sp macro="" textlink="">
      <xdr:nvSpPr>
        <xdr:cNvPr id="21435" name="Text Box 394360">
          <a:extLst>
            <a:ext uri="{FF2B5EF4-FFF2-40B4-BE49-F238E27FC236}">
              <a16:creationId xmlns="" xmlns:a16="http://schemas.microsoft.com/office/drawing/2014/main" id="{00000000-0008-0000-0000-000079080000}"/>
            </a:ext>
          </a:extLst>
        </xdr:cNvPr>
        <xdr:cNvSpPr txBox="1">
          <a:spLocks noChangeArrowheads="1"/>
        </xdr:cNvSpPr>
      </xdr:nvSpPr>
      <xdr:spPr bwMode="auto">
        <a:xfrm>
          <a:off x="899583" y="2547090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0"/>
    <xdr:sp macro="" textlink="">
      <xdr:nvSpPr>
        <xdr:cNvPr id="21436" name="Text Box 394744">
          <a:extLst>
            <a:ext uri="{FF2B5EF4-FFF2-40B4-BE49-F238E27FC236}">
              <a16:creationId xmlns="" xmlns:a16="http://schemas.microsoft.com/office/drawing/2014/main" id="{00000000-0008-0000-0000-00007A080000}"/>
            </a:ext>
          </a:extLst>
        </xdr:cNvPr>
        <xdr:cNvSpPr txBox="1">
          <a:spLocks noChangeArrowheads="1"/>
        </xdr:cNvSpPr>
      </xdr:nvSpPr>
      <xdr:spPr bwMode="auto">
        <a:xfrm>
          <a:off x="899583" y="2547090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0"/>
    <xdr:sp macro="" textlink="">
      <xdr:nvSpPr>
        <xdr:cNvPr id="21437" name="Text Box 394360">
          <a:extLst>
            <a:ext uri="{FF2B5EF4-FFF2-40B4-BE49-F238E27FC236}">
              <a16:creationId xmlns="" xmlns:a16="http://schemas.microsoft.com/office/drawing/2014/main" id="{00000000-0008-0000-0000-00007B080000}"/>
            </a:ext>
          </a:extLst>
        </xdr:cNvPr>
        <xdr:cNvSpPr txBox="1">
          <a:spLocks noChangeArrowheads="1"/>
        </xdr:cNvSpPr>
      </xdr:nvSpPr>
      <xdr:spPr bwMode="auto">
        <a:xfrm>
          <a:off x="899583" y="2547090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0"/>
    <xdr:sp macro="" textlink="">
      <xdr:nvSpPr>
        <xdr:cNvPr id="21438" name="Text Box 394744">
          <a:extLst>
            <a:ext uri="{FF2B5EF4-FFF2-40B4-BE49-F238E27FC236}">
              <a16:creationId xmlns="" xmlns:a16="http://schemas.microsoft.com/office/drawing/2014/main" id="{00000000-0008-0000-0000-00007C080000}"/>
            </a:ext>
          </a:extLst>
        </xdr:cNvPr>
        <xdr:cNvSpPr txBox="1">
          <a:spLocks noChangeArrowheads="1"/>
        </xdr:cNvSpPr>
      </xdr:nvSpPr>
      <xdr:spPr bwMode="auto">
        <a:xfrm>
          <a:off x="899583" y="2547090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39" name="Text Box 394360">
          <a:extLst>
            <a:ext uri="{FF2B5EF4-FFF2-40B4-BE49-F238E27FC236}">
              <a16:creationId xmlns="" xmlns:a16="http://schemas.microsoft.com/office/drawing/2014/main" id="{00000000-0008-0000-0000-00007D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40" name="Text Box 394744">
          <a:extLst>
            <a:ext uri="{FF2B5EF4-FFF2-40B4-BE49-F238E27FC236}">
              <a16:creationId xmlns="" xmlns:a16="http://schemas.microsoft.com/office/drawing/2014/main" id="{00000000-0008-0000-0000-00007E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41" name="Text Box 394360">
          <a:extLst>
            <a:ext uri="{FF2B5EF4-FFF2-40B4-BE49-F238E27FC236}">
              <a16:creationId xmlns="" xmlns:a16="http://schemas.microsoft.com/office/drawing/2014/main" id="{00000000-0008-0000-0000-00007F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42" name="Text Box 394744">
          <a:extLst>
            <a:ext uri="{FF2B5EF4-FFF2-40B4-BE49-F238E27FC236}">
              <a16:creationId xmlns="" xmlns:a16="http://schemas.microsoft.com/office/drawing/2014/main" id="{00000000-0008-0000-0000-000080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43" name="Text Box 394360">
          <a:extLst>
            <a:ext uri="{FF2B5EF4-FFF2-40B4-BE49-F238E27FC236}">
              <a16:creationId xmlns="" xmlns:a16="http://schemas.microsoft.com/office/drawing/2014/main" id="{00000000-0008-0000-0000-000081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44" name="Text Box 394744">
          <a:extLst>
            <a:ext uri="{FF2B5EF4-FFF2-40B4-BE49-F238E27FC236}">
              <a16:creationId xmlns="" xmlns:a16="http://schemas.microsoft.com/office/drawing/2014/main" id="{00000000-0008-0000-0000-000082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45" name="Text Box 394360">
          <a:extLst>
            <a:ext uri="{FF2B5EF4-FFF2-40B4-BE49-F238E27FC236}">
              <a16:creationId xmlns="" xmlns:a16="http://schemas.microsoft.com/office/drawing/2014/main" id="{00000000-0008-0000-0000-000083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46" name="Text Box 394744">
          <a:extLst>
            <a:ext uri="{FF2B5EF4-FFF2-40B4-BE49-F238E27FC236}">
              <a16:creationId xmlns="" xmlns:a16="http://schemas.microsoft.com/office/drawing/2014/main" id="{00000000-0008-0000-0000-000084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47" name="Text Box 394360">
          <a:extLst>
            <a:ext uri="{FF2B5EF4-FFF2-40B4-BE49-F238E27FC236}">
              <a16:creationId xmlns="" xmlns:a16="http://schemas.microsoft.com/office/drawing/2014/main" id="{00000000-0008-0000-0000-000085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48" name="Text Box 394744">
          <a:extLst>
            <a:ext uri="{FF2B5EF4-FFF2-40B4-BE49-F238E27FC236}">
              <a16:creationId xmlns="" xmlns:a16="http://schemas.microsoft.com/office/drawing/2014/main" id="{00000000-0008-0000-0000-000086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49" name="Text Box 394360">
          <a:extLst>
            <a:ext uri="{FF2B5EF4-FFF2-40B4-BE49-F238E27FC236}">
              <a16:creationId xmlns="" xmlns:a16="http://schemas.microsoft.com/office/drawing/2014/main" id="{00000000-0008-0000-0000-000087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50" name="Text Box 394744">
          <a:extLst>
            <a:ext uri="{FF2B5EF4-FFF2-40B4-BE49-F238E27FC236}">
              <a16:creationId xmlns="" xmlns:a16="http://schemas.microsoft.com/office/drawing/2014/main" id="{00000000-0008-0000-0000-000088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51" name="Text Box 394360">
          <a:extLst>
            <a:ext uri="{FF2B5EF4-FFF2-40B4-BE49-F238E27FC236}">
              <a16:creationId xmlns="" xmlns:a16="http://schemas.microsoft.com/office/drawing/2014/main" id="{00000000-0008-0000-0000-000089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52" name="Text Box 394744">
          <a:extLst>
            <a:ext uri="{FF2B5EF4-FFF2-40B4-BE49-F238E27FC236}">
              <a16:creationId xmlns="" xmlns:a16="http://schemas.microsoft.com/office/drawing/2014/main" id="{00000000-0008-0000-0000-00008A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53" name="Text Box 394360">
          <a:extLst>
            <a:ext uri="{FF2B5EF4-FFF2-40B4-BE49-F238E27FC236}">
              <a16:creationId xmlns="" xmlns:a16="http://schemas.microsoft.com/office/drawing/2014/main" id="{00000000-0008-0000-0000-00008B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54" name="Text Box 394744">
          <a:extLst>
            <a:ext uri="{FF2B5EF4-FFF2-40B4-BE49-F238E27FC236}">
              <a16:creationId xmlns="" xmlns:a16="http://schemas.microsoft.com/office/drawing/2014/main" id="{00000000-0008-0000-0000-00008C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55" name="Text Box 394360">
          <a:extLst>
            <a:ext uri="{FF2B5EF4-FFF2-40B4-BE49-F238E27FC236}">
              <a16:creationId xmlns="" xmlns:a16="http://schemas.microsoft.com/office/drawing/2014/main" id="{00000000-0008-0000-0000-00008D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56" name="Text Box 394744">
          <a:extLst>
            <a:ext uri="{FF2B5EF4-FFF2-40B4-BE49-F238E27FC236}">
              <a16:creationId xmlns="" xmlns:a16="http://schemas.microsoft.com/office/drawing/2014/main" id="{00000000-0008-0000-0000-00008E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57" name="Text Box 394360">
          <a:extLst>
            <a:ext uri="{FF2B5EF4-FFF2-40B4-BE49-F238E27FC236}">
              <a16:creationId xmlns="" xmlns:a16="http://schemas.microsoft.com/office/drawing/2014/main" id="{00000000-0008-0000-0000-00008F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58" name="Text Box 394744">
          <a:extLst>
            <a:ext uri="{FF2B5EF4-FFF2-40B4-BE49-F238E27FC236}">
              <a16:creationId xmlns="" xmlns:a16="http://schemas.microsoft.com/office/drawing/2014/main" id="{00000000-0008-0000-0000-000090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59" name="Text Box 394360">
          <a:extLst>
            <a:ext uri="{FF2B5EF4-FFF2-40B4-BE49-F238E27FC236}">
              <a16:creationId xmlns="" xmlns:a16="http://schemas.microsoft.com/office/drawing/2014/main" id="{00000000-0008-0000-0000-000091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60" name="Text Box 394744">
          <a:extLst>
            <a:ext uri="{FF2B5EF4-FFF2-40B4-BE49-F238E27FC236}">
              <a16:creationId xmlns="" xmlns:a16="http://schemas.microsoft.com/office/drawing/2014/main" id="{00000000-0008-0000-0000-000092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61" name="Text Box 394360">
          <a:extLst>
            <a:ext uri="{FF2B5EF4-FFF2-40B4-BE49-F238E27FC236}">
              <a16:creationId xmlns="" xmlns:a16="http://schemas.microsoft.com/office/drawing/2014/main" id="{00000000-0008-0000-0000-000093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62" name="Text Box 394744">
          <a:extLst>
            <a:ext uri="{FF2B5EF4-FFF2-40B4-BE49-F238E27FC236}">
              <a16:creationId xmlns="" xmlns:a16="http://schemas.microsoft.com/office/drawing/2014/main" id="{00000000-0008-0000-0000-000094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63" name="Text Box 394360">
          <a:extLst>
            <a:ext uri="{FF2B5EF4-FFF2-40B4-BE49-F238E27FC236}">
              <a16:creationId xmlns="" xmlns:a16="http://schemas.microsoft.com/office/drawing/2014/main" id="{00000000-0008-0000-0000-000095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64" name="Text Box 394744">
          <a:extLst>
            <a:ext uri="{FF2B5EF4-FFF2-40B4-BE49-F238E27FC236}">
              <a16:creationId xmlns="" xmlns:a16="http://schemas.microsoft.com/office/drawing/2014/main" id="{00000000-0008-0000-0000-000096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65" name="Text Box 394360">
          <a:extLst>
            <a:ext uri="{FF2B5EF4-FFF2-40B4-BE49-F238E27FC236}">
              <a16:creationId xmlns="" xmlns:a16="http://schemas.microsoft.com/office/drawing/2014/main" id="{00000000-0008-0000-0000-000097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66" name="Text Box 394744">
          <a:extLst>
            <a:ext uri="{FF2B5EF4-FFF2-40B4-BE49-F238E27FC236}">
              <a16:creationId xmlns="" xmlns:a16="http://schemas.microsoft.com/office/drawing/2014/main" id="{00000000-0008-0000-0000-000098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67" name="Text Box 394360">
          <a:extLst>
            <a:ext uri="{FF2B5EF4-FFF2-40B4-BE49-F238E27FC236}">
              <a16:creationId xmlns="" xmlns:a16="http://schemas.microsoft.com/office/drawing/2014/main" id="{00000000-0008-0000-0000-000099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68" name="Text Box 394744">
          <a:extLst>
            <a:ext uri="{FF2B5EF4-FFF2-40B4-BE49-F238E27FC236}">
              <a16:creationId xmlns="" xmlns:a16="http://schemas.microsoft.com/office/drawing/2014/main" id="{00000000-0008-0000-0000-00009A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69" name="Text Box 394360">
          <a:extLst>
            <a:ext uri="{FF2B5EF4-FFF2-40B4-BE49-F238E27FC236}">
              <a16:creationId xmlns="" xmlns:a16="http://schemas.microsoft.com/office/drawing/2014/main" id="{00000000-0008-0000-0000-00009B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70" name="Text Box 394744">
          <a:extLst>
            <a:ext uri="{FF2B5EF4-FFF2-40B4-BE49-F238E27FC236}">
              <a16:creationId xmlns="" xmlns:a16="http://schemas.microsoft.com/office/drawing/2014/main" id="{00000000-0008-0000-0000-00009C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71" name="Text Box 394360">
          <a:extLst>
            <a:ext uri="{FF2B5EF4-FFF2-40B4-BE49-F238E27FC236}">
              <a16:creationId xmlns="" xmlns:a16="http://schemas.microsoft.com/office/drawing/2014/main" id="{00000000-0008-0000-0000-00009D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72" name="Text Box 394744">
          <a:extLst>
            <a:ext uri="{FF2B5EF4-FFF2-40B4-BE49-F238E27FC236}">
              <a16:creationId xmlns="" xmlns:a16="http://schemas.microsoft.com/office/drawing/2014/main" id="{00000000-0008-0000-0000-00009E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73" name="Text Box 394360">
          <a:extLst>
            <a:ext uri="{FF2B5EF4-FFF2-40B4-BE49-F238E27FC236}">
              <a16:creationId xmlns="" xmlns:a16="http://schemas.microsoft.com/office/drawing/2014/main" id="{00000000-0008-0000-0000-00009F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74" name="Text Box 394744">
          <a:extLst>
            <a:ext uri="{FF2B5EF4-FFF2-40B4-BE49-F238E27FC236}">
              <a16:creationId xmlns="" xmlns:a16="http://schemas.microsoft.com/office/drawing/2014/main" id="{00000000-0008-0000-0000-0000A0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75" name="Text Box 394360">
          <a:extLst>
            <a:ext uri="{FF2B5EF4-FFF2-40B4-BE49-F238E27FC236}">
              <a16:creationId xmlns="" xmlns:a16="http://schemas.microsoft.com/office/drawing/2014/main" id="{00000000-0008-0000-0000-0000A1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76" name="Text Box 394744">
          <a:extLst>
            <a:ext uri="{FF2B5EF4-FFF2-40B4-BE49-F238E27FC236}">
              <a16:creationId xmlns="" xmlns:a16="http://schemas.microsoft.com/office/drawing/2014/main" id="{00000000-0008-0000-0000-0000A2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77" name="Text Box 394360">
          <a:extLst>
            <a:ext uri="{FF2B5EF4-FFF2-40B4-BE49-F238E27FC236}">
              <a16:creationId xmlns="" xmlns:a16="http://schemas.microsoft.com/office/drawing/2014/main" id="{00000000-0008-0000-0000-0000A3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78" name="Text Box 394744">
          <a:extLst>
            <a:ext uri="{FF2B5EF4-FFF2-40B4-BE49-F238E27FC236}">
              <a16:creationId xmlns="" xmlns:a16="http://schemas.microsoft.com/office/drawing/2014/main" id="{00000000-0008-0000-0000-0000A4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79" name="Text Box 394360">
          <a:extLst>
            <a:ext uri="{FF2B5EF4-FFF2-40B4-BE49-F238E27FC236}">
              <a16:creationId xmlns="" xmlns:a16="http://schemas.microsoft.com/office/drawing/2014/main" id="{00000000-0008-0000-0000-0000A5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80" name="Text Box 394744">
          <a:extLst>
            <a:ext uri="{FF2B5EF4-FFF2-40B4-BE49-F238E27FC236}">
              <a16:creationId xmlns="" xmlns:a16="http://schemas.microsoft.com/office/drawing/2014/main" id="{00000000-0008-0000-0000-0000A6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81" name="Text Box 394360">
          <a:extLst>
            <a:ext uri="{FF2B5EF4-FFF2-40B4-BE49-F238E27FC236}">
              <a16:creationId xmlns="" xmlns:a16="http://schemas.microsoft.com/office/drawing/2014/main" id="{00000000-0008-0000-0000-0000A7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82" name="Text Box 394744">
          <a:extLst>
            <a:ext uri="{FF2B5EF4-FFF2-40B4-BE49-F238E27FC236}">
              <a16:creationId xmlns="" xmlns:a16="http://schemas.microsoft.com/office/drawing/2014/main" id="{00000000-0008-0000-0000-0000A8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83" name="Text Box 394360">
          <a:extLst>
            <a:ext uri="{FF2B5EF4-FFF2-40B4-BE49-F238E27FC236}">
              <a16:creationId xmlns="" xmlns:a16="http://schemas.microsoft.com/office/drawing/2014/main" id="{00000000-0008-0000-0000-0000A9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84" name="Text Box 394744">
          <a:extLst>
            <a:ext uri="{FF2B5EF4-FFF2-40B4-BE49-F238E27FC236}">
              <a16:creationId xmlns="" xmlns:a16="http://schemas.microsoft.com/office/drawing/2014/main" id="{00000000-0008-0000-0000-0000AA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85" name="Text Box 394360">
          <a:extLst>
            <a:ext uri="{FF2B5EF4-FFF2-40B4-BE49-F238E27FC236}">
              <a16:creationId xmlns="" xmlns:a16="http://schemas.microsoft.com/office/drawing/2014/main" id="{00000000-0008-0000-0000-0000AB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86" name="Text Box 394744">
          <a:extLst>
            <a:ext uri="{FF2B5EF4-FFF2-40B4-BE49-F238E27FC236}">
              <a16:creationId xmlns="" xmlns:a16="http://schemas.microsoft.com/office/drawing/2014/main" id="{00000000-0008-0000-0000-0000AC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87" name="Text Box 394360">
          <a:extLst>
            <a:ext uri="{FF2B5EF4-FFF2-40B4-BE49-F238E27FC236}">
              <a16:creationId xmlns="" xmlns:a16="http://schemas.microsoft.com/office/drawing/2014/main" id="{00000000-0008-0000-0000-0000AD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88" name="Text Box 394744">
          <a:extLst>
            <a:ext uri="{FF2B5EF4-FFF2-40B4-BE49-F238E27FC236}">
              <a16:creationId xmlns="" xmlns:a16="http://schemas.microsoft.com/office/drawing/2014/main" id="{00000000-0008-0000-0000-0000AE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89" name="Text Box 394360">
          <a:extLst>
            <a:ext uri="{FF2B5EF4-FFF2-40B4-BE49-F238E27FC236}">
              <a16:creationId xmlns="" xmlns:a16="http://schemas.microsoft.com/office/drawing/2014/main" id="{00000000-0008-0000-0000-0000AF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90" name="Text Box 394744">
          <a:extLst>
            <a:ext uri="{FF2B5EF4-FFF2-40B4-BE49-F238E27FC236}">
              <a16:creationId xmlns="" xmlns:a16="http://schemas.microsoft.com/office/drawing/2014/main" id="{00000000-0008-0000-0000-0000B0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91" name="Text Box 394360">
          <a:extLst>
            <a:ext uri="{FF2B5EF4-FFF2-40B4-BE49-F238E27FC236}">
              <a16:creationId xmlns="" xmlns:a16="http://schemas.microsoft.com/office/drawing/2014/main" id="{00000000-0008-0000-0000-0000B1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92" name="Text Box 394744">
          <a:extLst>
            <a:ext uri="{FF2B5EF4-FFF2-40B4-BE49-F238E27FC236}">
              <a16:creationId xmlns="" xmlns:a16="http://schemas.microsoft.com/office/drawing/2014/main" id="{00000000-0008-0000-0000-0000B2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93" name="Text Box 394360">
          <a:extLst>
            <a:ext uri="{FF2B5EF4-FFF2-40B4-BE49-F238E27FC236}">
              <a16:creationId xmlns="" xmlns:a16="http://schemas.microsoft.com/office/drawing/2014/main" id="{00000000-0008-0000-0000-0000B3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94" name="Text Box 394744">
          <a:extLst>
            <a:ext uri="{FF2B5EF4-FFF2-40B4-BE49-F238E27FC236}">
              <a16:creationId xmlns="" xmlns:a16="http://schemas.microsoft.com/office/drawing/2014/main" id="{00000000-0008-0000-0000-0000B4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95" name="Text Box 394360">
          <a:extLst>
            <a:ext uri="{FF2B5EF4-FFF2-40B4-BE49-F238E27FC236}">
              <a16:creationId xmlns="" xmlns:a16="http://schemas.microsoft.com/office/drawing/2014/main" id="{00000000-0008-0000-0000-0000B5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96" name="Text Box 394744">
          <a:extLst>
            <a:ext uri="{FF2B5EF4-FFF2-40B4-BE49-F238E27FC236}">
              <a16:creationId xmlns="" xmlns:a16="http://schemas.microsoft.com/office/drawing/2014/main" id="{00000000-0008-0000-0000-0000B6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97" name="Text Box 394360">
          <a:extLst>
            <a:ext uri="{FF2B5EF4-FFF2-40B4-BE49-F238E27FC236}">
              <a16:creationId xmlns="" xmlns:a16="http://schemas.microsoft.com/office/drawing/2014/main" id="{00000000-0008-0000-0000-0000B7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498" name="Text Box 394744">
          <a:extLst>
            <a:ext uri="{FF2B5EF4-FFF2-40B4-BE49-F238E27FC236}">
              <a16:creationId xmlns="" xmlns:a16="http://schemas.microsoft.com/office/drawing/2014/main" id="{00000000-0008-0000-0000-0000B8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499" name="Text Box 394360">
          <a:extLst>
            <a:ext uri="{FF2B5EF4-FFF2-40B4-BE49-F238E27FC236}">
              <a16:creationId xmlns="" xmlns:a16="http://schemas.microsoft.com/office/drawing/2014/main" id="{00000000-0008-0000-0000-0000B9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00" name="Text Box 394744">
          <a:extLst>
            <a:ext uri="{FF2B5EF4-FFF2-40B4-BE49-F238E27FC236}">
              <a16:creationId xmlns="" xmlns:a16="http://schemas.microsoft.com/office/drawing/2014/main" id="{00000000-0008-0000-0000-0000BA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01" name="Text Box 394360">
          <a:extLst>
            <a:ext uri="{FF2B5EF4-FFF2-40B4-BE49-F238E27FC236}">
              <a16:creationId xmlns="" xmlns:a16="http://schemas.microsoft.com/office/drawing/2014/main" id="{00000000-0008-0000-0000-0000BB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02" name="Text Box 394744">
          <a:extLst>
            <a:ext uri="{FF2B5EF4-FFF2-40B4-BE49-F238E27FC236}">
              <a16:creationId xmlns="" xmlns:a16="http://schemas.microsoft.com/office/drawing/2014/main" id="{00000000-0008-0000-0000-0000BC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03" name="Text Box 394360">
          <a:extLst>
            <a:ext uri="{FF2B5EF4-FFF2-40B4-BE49-F238E27FC236}">
              <a16:creationId xmlns="" xmlns:a16="http://schemas.microsoft.com/office/drawing/2014/main" id="{00000000-0008-0000-0000-0000BD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04" name="Text Box 394744">
          <a:extLst>
            <a:ext uri="{FF2B5EF4-FFF2-40B4-BE49-F238E27FC236}">
              <a16:creationId xmlns="" xmlns:a16="http://schemas.microsoft.com/office/drawing/2014/main" id="{00000000-0008-0000-0000-0000BE08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05" name="Text Box 394360">
          <a:extLst>
            <a:ext uri="{FF2B5EF4-FFF2-40B4-BE49-F238E27FC236}">
              <a16:creationId xmlns="" xmlns:a16="http://schemas.microsoft.com/office/drawing/2014/main" id="{00000000-0008-0000-0000-0000BF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06" name="Text Box 394744">
          <a:extLst>
            <a:ext uri="{FF2B5EF4-FFF2-40B4-BE49-F238E27FC236}">
              <a16:creationId xmlns="" xmlns:a16="http://schemas.microsoft.com/office/drawing/2014/main" id="{00000000-0008-0000-0000-0000C0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07" name="Text Box 394360">
          <a:extLst>
            <a:ext uri="{FF2B5EF4-FFF2-40B4-BE49-F238E27FC236}">
              <a16:creationId xmlns="" xmlns:a16="http://schemas.microsoft.com/office/drawing/2014/main" id="{00000000-0008-0000-0000-0000C1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08" name="Text Box 394744">
          <a:extLst>
            <a:ext uri="{FF2B5EF4-FFF2-40B4-BE49-F238E27FC236}">
              <a16:creationId xmlns="" xmlns:a16="http://schemas.microsoft.com/office/drawing/2014/main" id="{00000000-0008-0000-0000-0000C2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09" name="Text Box 394360">
          <a:extLst>
            <a:ext uri="{FF2B5EF4-FFF2-40B4-BE49-F238E27FC236}">
              <a16:creationId xmlns="" xmlns:a16="http://schemas.microsoft.com/office/drawing/2014/main" id="{00000000-0008-0000-0000-0000C3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10" name="Text Box 394744">
          <a:extLst>
            <a:ext uri="{FF2B5EF4-FFF2-40B4-BE49-F238E27FC236}">
              <a16:creationId xmlns="" xmlns:a16="http://schemas.microsoft.com/office/drawing/2014/main" id="{00000000-0008-0000-0000-0000C408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11" name="Text Box 394360">
          <a:extLst>
            <a:ext uri="{FF2B5EF4-FFF2-40B4-BE49-F238E27FC236}">
              <a16:creationId xmlns="" xmlns:a16="http://schemas.microsoft.com/office/drawing/2014/main" id="{00000000-0008-0000-0000-000013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12" name="Text Box 394744">
          <a:extLst>
            <a:ext uri="{FF2B5EF4-FFF2-40B4-BE49-F238E27FC236}">
              <a16:creationId xmlns="" xmlns:a16="http://schemas.microsoft.com/office/drawing/2014/main" id="{00000000-0008-0000-0000-000014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13" name="Text Box 394360">
          <a:extLst>
            <a:ext uri="{FF2B5EF4-FFF2-40B4-BE49-F238E27FC236}">
              <a16:creationId xmlns="" xmlns:a16="http://schemas.microsoft.com/office/drawing/2014/main" id="{00000000-0008-0000-0000-000015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14" name="Text Box 394744">
          <a:extLst>
            <a:ext uri="{FF2B5EF4-FFF2-40B4-BE49-F238E27FC236}">
              <a16:creationId xmlns="" xmlns:a16="http://schemas.microsoft.com/office/drawing/2014/main" id="{00000000-0008-0000-0000-000016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15" name="Text Box 394360">
          <a:extLst>
            <a:ext uri="{FF2B5EF4-FFF2-40B4-BE49-F238E27FC236}">
              <a16:creationId xmlns="" xmlns:a16="http://schemas.microsoft.com/office/drawing/2014/main" id="{00000000-0008-0000-0000-000017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16" name="Text Box 394744">
          <a:extLst>
            <a:ext uri="{FF2B5EF4-FFF2-40B4-BE49-F238E27FC236}">
              <a16:creationId xmlns="" xmlns:a16="http://schemas.microsoft.com/office/drawing/2014/main" id="{00000000-0008-0000-0000-000018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17" name="Text Box 394360">
          <a:extLst>
            <a:ext uri="{FF2B5EF4-FFF2-40B4-BE49-F238E27FC236}">
              <a16:creationId xmlns="" xmlns:a16="http://schemas.microsoft.com/office/drawing/2014/main" id="{00000000-0008-0000-0000-000019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18" name="Text Box 394744">
          <a:extLst>
            <a:ext uri="{FF2B5EF4-FFF2-40B4-BE49-F238E27FC236}">
              <a16:creationId xmlns="" xmlns:a16="http://schemas.microsoft.com/office/drawing/2014/main" id="{00000000-0008-0000-0000-00001A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19" name="Text Box 394360">
          <a:extLst>
            <a:ext uri="{FF2B5EF4-FFF2-40B4-BE49-F238E27FC236}">
              <a16:creationId xmlns="" xmlns:a16="http://schemas.microsoft.com/office/drawing/2014/main" id="{00000000-0008-0000-0000-00001B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20" name="Text Box 394744">
          <a:extLst>
            <a:ext uri="{FF2B5EF4-FFF2-40B4-BE49-F238E27FC236}">
              <a16:creationId xmlns="" xmlns:a16="http://schemas.microsoft.com/office/drawing/2014/main" id="{00000000-0008-0000-0000-00001C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21" name="Text Box 394360">
          <a:extLst>
            <a:ext uri="{FF2B5EF4-FFF2-40B4-BE49-F238E27FC236}">
              <a16:creationId xmlns="" xmlns:a16="http://schemas.microsoft.com/office/drawing/2014/main" id="{00000000-0008-0000-0000-00001D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22" name="Text Box 394744">
          <a:extLst>
            <a:ext uri="{FF2B5EF4-FFF2-40B4-BE49-F238E27FC236}">
              <a16:creationId xmlns="" xmlns:a16="http://schemas.microsoft.com/office/drawing/2014/main" id="{00000000-0008-0000-0000-00001E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23" name="Text Box 394360">
          <a:extLst>
            <a:ext uri="{FF2B5EF4-FFF2-40B4-BE49-F238E27FC236}">
              <a16:creationId xmlns="" xmlns:a16="http://schemas.microsoft.com/office/drawing/2014/main" id="{00000000-0008-0000-0000-00001F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24" name="Text Box 394744">
          <a:extLst>
            <a:ext uri="{FF2B5EF4-FFF2-40B4-BE49-F238E27FC236}">
              <a16:creationId xmlns="" xmlns:a16="http://schemas.microsoft.com/office/drawing/2014/main" id="{00000000-0008-0000-0000-000020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25" name="Text Box 394360">
          <a:extLst>
            <a:ext uri="{FF2B5EF4-FFF2-40B4-BE49-F238E27FC236}">
              <a16:creationId xmlns="" xmlns:a16="http://schemas.microsoft.com/office/drawing/2014/main" id="{00000000-0008-0000-0000-000021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26" name="Text Box 394744">
          <a:extLst>
            <a:ext uri="{FF2B5EF4-FFF2-40B4-BE49-F238E27FC236}">
              <a16:creationId xmlns="" xmlns:a16="http://schemas.microsoft.com/office/drawing/2014/main" id="{00000000-0008-0000-0000-000022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27" name="Text Box 394360">
          <a:extLst>
            <a:ext uri="{FF2B5EF4-FFF2-40B4-BE49-F238E27FC236}">
              <a16:creationId xmlns="" xmlns:a16="http://schemas.microsoft.com/office/drawing/2014/main" id="{00000000-0008-0000-0000-000023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28" name="Text Box 394744">
          <a:extLst>
            <a:ext uri="{FF2B5EF4-FFF2-40B4-BE49-F238E27FC236}">
              <a16:creationId xmlns="" xmlns:a16="http://schemas.microsoft.com/office/drawing/2014/main" id="{00000000-0008-0000-0000-000024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29" name="Text Box 394360">
          <a:extLst>
            <a:ext uri="{FF2B5EF4-FFF2-40B4-BE49-F238E27FC236}">
              <a16:creationId xmlns="" xmlns:a16="http://schemas.microsoft.com/office/drawing/2014/main" id="{00000000-0008-0000-0000-000025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30" name="Text Box 394744">
          <a:extLst>
            <a:ext uri="{FF2B5EF4-FFF2-40B4-BE49-F238E27FC236}">
              <a16:creationId xmlns="" xmlns:a16="http://schemas.microsoft.com/office/drawing/2014/main" id="{00000000-0008-0000-0000-000026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31" name="Text Box 394360">
          <a:extLst>
            <a:ext uri="{FF2B5EF4-FFF2-40B4-BE49-F238E27FC236}">
              <a16:creationId xmlns="" xmlns:a16="http://schemas.microsoft.com/office/drawing/2014/main" id="{00000000-0008-0000-0000-000027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32" name="Text Box 394744">
          <a:extLst>
            <a:ext uri="{FF2B5EF4-FFF2-40B4-BE49-F238E27FC236}">
              <a16:creationId xmlns="" xmlns:a16="http://schemas.microsoft.com/office/drawing/2014/main" id="{00000000-0008-0000-0000-000028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33" name="Text Box 394360">
          <a:extLst>
            <a:ext uri="{FF2B5EF4-FFF2-40B4-BE49-F238E27FC236}">
              <a16:creationId xmlns="" xmlns:a16="http://schemas.microsoft.com/office/drawing/2014/main" id="{00000000-0008-0000-0000-000029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34" name="Text Box 394744">
          <a:extLst>
            <a:ext uri="{FF2B5EF4-FFF2-40B4-BE49-F238E27FC236}">
              <a16:creationId xmlns="" xmlns:a16="http://schemas.microsoft.com/office/drawing/2014/main" id="{00000000-0008-0000-0000-00002A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0"/>
    <xdr:sp macro="" textlink="">
      <xdr:nvSpPr>
        <xdr:cNvPr id="21535" name="Text Box 394360">
          <a:extLst>
            <a:ext uri="{FF2B5EF4-FFF2-40B4-BE49-F238E27FC236}">
              <a16:creationId xmlns="" xmlns:a16="http://schemas.microsoft.com/office/drawing/2014/main" id="{00000000-0008-0000-0000-00002B090000}"/>
            </a:ext>
          </a:extLst>
        </xdr:cNvPr>
        <xdr:cNvSpPr txBox="1">
          <a:spLocks noChangeArrowheads="1"/>
        </xdr:cNvSpPr>
      </xdr:nvSpPr>
      <xdr:spPr bwMode="auto">
        <a:xfrm>
          <a:off x="899583" y="2547090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0"/>
    <xdr:sp macro="" textlink="">
      <xdr:nvSpPr>
        <xdr:cNvPr id="21536" name="Text Box 394744">
          <a:extLst>
            <a:ext uri="{FF2B5EF4-FFF2-40B4-BE49-F238E27FC236}">
              <a16:creationId xmlns="" xmlns:a16="http://schemas.microsoft.com/office/drawing/2014/main" id="{00000000-0008-0000-0000-00002C090000}"/>
            </a:ext>
          </a:extLst>
        </xdr:cNvPr>
        <xdr:cNvSpPr txBox="1">
          <a:spLocks noChangeArrowheads="1"/>
        </xdr:cNvSpPr>
      </xdr:nvSpPr>
      <xdr:spPr bwMode="auto">
        <a:xfrm>
          <a:off x="899583" y="2547090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0"/>
    <xdr:sp macro="" textlink="">
      <xdr:nvSpPr>
        <xdr:cNvPr id="21537" name="Text Box 394360">
          <a:extLst>
            <a:ext uri="{FF2B5EF4-FFF2-40B4-BE49-F238E27FC236}">
              <a16:creationId xmlns="" xmlns:a16="http://schemas.microsoft.com/office/drawing/2014/main" id="{00000000-0008-0000-0000-00002D090000}"/>
            </a:ext>
          </a:extLst>
        </xdr:cNvPr>
        <xdr:cNvSpPr txBox="1">
          <a:spLocks noChangeArrowheads="1"/>
        </xdr:cNvSpPr>
      </xdr:nvSpPr>
      <xdr:spPr bwMode="auto">
        <a:xfrm>
          <a:off x="899583" y="2547090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0"/>
    <xdr:sp macro="" textlink="">
      <xdr:nvSpPr>
        <xdr:cNvPr id="21538" name="Text Box 394744">
          <a:extLst>
            <a:ext uri="{FF2B5EF4-FFF2-40B4-BE49-F238E27FC236}">
              <a16:creationId xmlns="" xmlns:a16="http://schemas.microsoft.com/office/drawing/2014/main" id="{00000000-0008-0000-0000-00002E090000}"/>
            </a:ext>
          </a:extLst>
        </xdr:cNvPr>
        <xdr:cNvSpPr txBox="1">
          <a:spLocks noChangeArrowheads="1"/>
        </xdr:cNvSpPr>
      </xdr:nvSpPr>
      <xdr:spPr bwMode="auto">
        <a:xfrm>
          <a:off x="899583" y="2547090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0"/>
    <xdr:sp macro="" textlink="">
      <xdr:nvSpPr>
        <xdr:cNvPr id="21539" name="Text Box 394360">
          <a:extLst>
            <a:ext uri="{FF2B5EF4-FFF2-40B4-BE49-F238E27FC236}">
              <a16:creationId xmlns="" xmlns:a16="http://schemas.microsoft.com/office/drawing/2014/main" id="{00000000-0008-0000-0000-00002F090000}"/>
            </a:ext>
          </a:extLst>
        </xdr:cNvPr>
        <xdr:cNvSpPr txBox="1">
          <a:spLocks noChangeArrowheads="1"/>
        </xdr:cNvSpPr>
      </xdr:nvSpPr>
      <xdr:spPr bwMode="auto">
        <a:xfrm>
          <a:off x="899583" y="2547090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0"/>
    <xdr:sp macro="" textlink="">
      <xdr:nvSpPr>
        <xdr:cNvPr id="21540" name="Text Box 394744">
          <a:extLst>
            <a:ext uri="{FF2B5EF4-FFF2-40B4-BE49-F238E27FC236}">
              <a16:creationId xmlns="" xmlns:a16="http://schemas.microsoft.com/office/drawing/2014/main" id="{00000000-0008-0000-0000-000030090000}"/>
            </a:ext>
          </a:extLst>
        </xdr:cNvPr>
        <xdr:cNvSpPr txBox="1">
          <a:spLocks noChangeArrowheads="1"/>
        </xdr:cNvSpPr>
      </xdr:nvSpPr>
      <xdr:spPr bwMode="auto">
        <a:xfrm>
          <a:off x="899583" y="25470908"/>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41" name="Text Box 394360">
          <a:extLst>
            <a:ext uri="{FF2B5EF4-FFF2-40B4-BE49-F238E27FC236}">
              <a16:creationId xmlns="" xmlns:a16="http://schemas.microsoft.com/office/drawing/2014/main" id="{00000000-0008-0000-0000-000031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42" name="Text Box 394744">
          <a:extLst>
            <a:ext uri="{FF2B5EF4-FFF2-40B4-BE49-F238E27FC236}">
              <a16:creationId xmlns="" xmlns:a16="http://schemas.microsoft.com/office/drawing/2014/main" id="{00000000-0008-0000-0000-000032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43" name="Text Box 394360">
          <a:extLst>
            <a:ext uri="{FF2B5EF4-FFF2-40B4-BE49-F238E27FC236}">
              <a16:creationId xmlns="" xmlns:a16="http://schemas.microsoft.com/office/drawing/2014/main" id="{00000000-0008-0000-0000-000033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44" name="Text Box 394744">
          <a:extLst>
            <a:ext uri="{FF2B5EF4-FFF2-40B4-BE49-F238E27FC236}">
              <a16:creationId xmlns="" xmlns:a16="http://schemas.microsoft.com/office/drawing/2014/main" id="{00000000-0008-0000-0000-000034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45" name="Text Box 394360">
          <a:extLst>
            <a:ext uri="{FF2B5EF4-FFF2-40B4-BE49-F238E27FC236}">
              <a16:creationId xmlns="" xmlns:a16="http://schemas.microsoft.com/office/drawing/2014/main" id="{00000000-0008-0000-0000-000035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46" name="Text Box 394744">
          <a:extLst>
            <a:ext uri="{FF2B5EF4-FFF2-40B4-BE49-F238E27FC236}">
              <a16:creationId xmlns="" xmlns:a16="http://schemas.microsoft.com/office/drawing/2014/main" id="{00000000-0008-0000-0000-000036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47" name="Text Box 394360">
          <a:extLst>
            <a:ext uri="{FF2B5EF4-FFF2-40B4-BE49-F238E27FC236}">
              <a16:creationId xmlns="" xmlns:a16="http://schemas.microsoft.com/office/drawing/2014/main" id="{00000000-0008-0000-0000-000037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48" name="Text Box 394744">
          <a:extLst>
            <a:ext uri="{FF2B5EF4-FFF2-40B4-BE49-F238E27FC236}">
              <a16:creationId xmlns="" xmlns:a16="http://schemas.microsoft.com/office/drawing/2014/main" id="{00000000-0008-0000-0000-000038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49" name="Text Box 394360">
          <a:extLst>
            <a:ext uri="{FF2B5EF4-FFF2-40B4-BE49-F238E27FC236}">
              <a16:creationId xmlns="" xmlns:a16="http://schemas.microsoft.com/office/drawing/2014/main" id="{00000000-0008-0000-0000-000039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50" name="Text Box 394744">
          <a:extLst>
            <a:ext uri="{FF2B5EF4-FFF2-40B4-BE49-F238E27FC236}">
              <a16:creationId xmlns="" xmlns:a16="http://schemas.microsoft.com/office/drawing/2014/main" id="{00000000-0008-0000-0000-00003A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51" name="Text Box 394360">
          <a:extLst>
            <a:ext uri="{FF2B5EF4-FFF2-40B4-BE49-F238E27FC236}">
              <a16:creationId xmlns="" xmlns:a16="http://schemas.microsoft.com/office/drawing/2014/main" id="{00000000-0008-0000-0000-00003B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52" name="Text Box 394744">
          <a:extLst>
            <a:ext uri="{FF2B5EF4-FFF2-40B4-BE49-F238E27FC236}">
              <a16:creationId xmlns="" xmlns:a16="http://schemas.microsoft.com/office/drawing/2014/main" id="{00000000-0008-0000-0000-00003C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53" name="Text Box 394360">
          <a:extLst>
            <a:ext uri="{FF2B5EF4-FFF2-40B4-BE49-F238E27FC236}">
              <a16:creationId xmlns="" xmlns:a16="http://schemas.microsoft.com/office/drawing/2014/main" id="{00000000-0008-0000-0000-00003D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54" name="Text Box 394744">
          <a:extLst>
            <a:ext uri="{FF2B5EF4-FFF2-40B4-BE49-F238E27FC236}">
              <a16:creationId xmlns="" xmlns:a16="http://schemas.microsoft.com/office/drawing/2014/main" id="{00000000-0008-0000-0000-00003E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55" name="Text Box 394360">
          <a:extLst>
            <a:ext uri="{FF2B5EF4-FFF2-40B4-BE49-F238E27FC236}">
              <a16:creationId xmlns="" xmlns:a16="http://schemas.microsoft.com/office/drawing/2014/main" id="{00000000-0008-0000-0000-00003F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56" name="Text Box 394744">
          <a:extLst>
            <a:ext uri="{FF2B5EF4-FFF2-40B4-BE49-F238E27FC236}">
              <a16:creationId xmlns="" xmlns:a16="http://schemas.microsoft.com/office/drawing/2014/main" id="{00000000-0008-0000-0000-000040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57" name="Text Box 394360">
          <a:extLst>
            <a:ext uri="{FF2B5EF4-FFF2-40B4-BE49-F238E27FC236}">
              <a16:creationId xmlns="" xmlns:a16="http://schemas.microsoft.com/office/drawing/2014/main" id="{00000000-0008-0000-0000-000041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58" name="Text Box 394744">
          <a:extLst>
            <a:ext uri="{FF2B5EF4-FFF2-40B4-BE49-F238E27FC236}">
              <a16:creationId xmlns="" xmlns:a16="http://schemas.microsoft.com/office/drawing/2014/main" id="{00000000-0008-0000-0000-000042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59" name="Text Box 394360">
          <a:extLst>
            <a:ext uri="{FF2B5EF4-FFF2-40B4-BE49-F238E27FC236}">
              <a16:creationId xmlns="" xmlns:a16="http://schemas.microsoft.com/office/drawing/2014/main" id="{00000000-0008-0000-0000-000043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60" name="Text Box 394744">
          <a:extLst>
            <a:ext uri="{FF2B5EF4-FFF2-40B4-BE49-F238E27FC236}">
              <a16:creationId xmlns="" xmlns:a16="http://schemas.microsoft.com/office/drawing/2014/main" id="{00000000-0008-0000-0000-000044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61" name="Text Box 394360">
          <a:extLst>
            <a:ext uri="{FF2B5EF4-FFF2-40B4-BE49-F238E27FC236}">
              <a16:creationId xmlns="" xmlns:a16="http://schemas.microsoft.com/office/drawing/2014/main" id="{00000000-0008-0000-0000-000045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62" name="Text Box 394744">
          <a:extLst>
            <a:ext uri="{FF2B5EF4-FFF2-40B4-BE49-F238E27FC236}">
              <a16:creationId xmlns="" xmlns:a16="http://schemas.microsoft.com/office/drawing/2014/main" id="{00000000-0008-0000-0000-000046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63" name="Text Box 394360">
          <a:extLst>
            <a:ext uri="{FF2B5EF4-FFF2-40B4-BE49-F238E27FC236}">
              <a16:creationId xmlns="" xmlns:a16="http://schemas.microsoft.com/office/drawing/2014/main" id="{00000000-0008-0000-0000-000047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64" name="Text Box 394744">
          <a:extLst>
            <a:ext uri="{FF2B5EF4-FFF2-40B4-BE49-F238E27FC236}">
              <a16:creationId xmlns="" xmlns:a16="http://schemas.microsoft.com/office/drawing/2014/main" id="{00000000-0008-0000-0000-000048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65" name="Text Box 394360">
          <a:extLst>
            <a:ext uri="{FF2B5EF4-FFF2-40B4-BE49-F238E27FC236}">
              <a16:creationId xmlns="" xmlns:a16="http://schemas.microsoft.com/office/drawing/2014/main" id="{00000000-0008-0000-0000-000049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66" name="Text Box 394744">
          <a:extLst>
            <a:ext uri="{FF2B5EF4-FFF2-40B4-BE49-F238E27FC236}">
              <a16:creationId xmlns="" xmlns:a16="http://schemas.microsoft.com/office/drawing/2014/main" id="{00000000-0008-0000-0000-00004A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67" name="Text Box 394360">
          <a:extLst>
            <a:ext uri="{FF2B5EF4-FFF2-40B4-BE49-F238E27FC236}">
              <a16:creationId xmlns="" xmlns:a16="http://schemas.microsoft.com/office/drawing/2014/main" id="{00000000-0008-0000-0000-00004B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68" name="Text Box 394744">
          <a:extLst>
            <a:ext uri="{FF2B5EF4-FFF2-40B4-BE49-F238E27FC236}">
              <a16:creationId xmlns="" xmlns:a16="http://schemas.microsoft.com/office/drawing/2014/main" id="{00000000-0008-0000-0000-00004C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69" name="Text Box 394360">
          <a:extLst>
            <a:ext uri="{FF2B5EF4-FFF2-40B4-BE49-F238E27FC236}">
              <a16:creationId xmlns="" xmlns:a16="http://schemas.microsoft.com/office/drawing/2014/main" id="{00000000-0008-0000-0000-00004D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70" name="Text Box 394744">
          <a:extLst>
            <a:ext uri="{FF2B5EF4-FFF2-40B4-BE49-F238E27FC236}">
              <a16:creationId xmlns="" xmlns:a16="http://schemas.microsoft.com/office/drawing/2014/main" id="{00000000-0008-0000-0000-00004E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71" name="Text Box 394360">
          <a:extLst>
            <a:ext uri="{FF2B5EF4-FFF2-40B4-BE49-F238E27FC236}">
              <a16:creationId xmlns="" xmlns:a16="http://schemas.microsoft.com/office/drawing/2014/main" id="{00000000-0008-0000-0000-00004F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72" name="Text Box 394744">
          <a:extLst>
            <a:ext uri="{FF2B5EF4-FFF2-40B4-BE49-F238E27FC236}">
              <a16:creationId xmlns="" xmlns:a16="http://schemas.microsoft.com/office/drawing/2014/main" id="{00000000-0008-0000-0000-000050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73" name="Text Box 394360">
          <a:extLst>
            <a:ext uri="{FF2B5EF4-FFF2-40B4-BE49-F238E27FC236}">
              <a16:creationId xmlns="" xmlns:a16="http://schemas.microsoft.com/office/drawing/2014/main" id="{00000000-0008-0000-0000-000051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74" name="Text Box 394744">
          <a:extLst>
            <a:ext uri="{FF2B5EF4-FFF2-40B4-BE49-F238E27FC236}">
              <a16:creationId xmlns="" xmlns:a16="http://schemas.microsoft.com/office/drawing/2014/main" id="{00000000-0008-0000-0000-000052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75" name="Text Box 394360">
          <a:extLst>
            <a:ext uri="{FF2B5EF4-FFF2-40B4-BE49-F238E27FC236}">
              <a16:creationId xmlns="" xmlns:a16="http://schemas.microsoft.com/office/drawing/2014/main" id="{00000000-0008-0000-0000-000053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76" name="Text Box 394744">
          <a:extLst>
            <a:ext uri="{FF2B5EF4-FFF2-40B4-BE49-F238E27FC236}">
              <a16:creationId xmlns="" xmlns:a16="http://schemas.microsoft.com/office/drawing/2014/main" id="{00000000-0008-0000-0000-000054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77" name="Text Box 394360">
          <a:extLst>
            <a:ext uri="{FF2B5EF4-FFF2-40B4-BE49-F238E27FC236}">
              <a16:creationId xmlns="" xmlns:a16="http://schemas.microsoft.com/office/drawing/2014/main" id="{00000000-0008-0000-0000-000055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78" name="Text Box 394744">
          <a:extLst>
            <a:ext uri="{FF2B5EF4-FFF2-40B4-BE49-F238E27FC236}">
              <a16:creationId xmlns="" xmlns:a16="http://schemas.microsoft.com/office/drawing/2014/main" id="{00000000-0008-0000-0000-000056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79" name="Text Box 394360">
          <a:extLst>
            <a:ext uri="{FF2B5EF4-FFF2-40B4-BE49-F238E27FC236}">
              <a16:creationId xmlns="" xmlns:a16="http://schemas.microsoft.com/office/drawing/2014/main" id="{00000000-0008-0000-0000-000057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80" name="Text Box 394744">
          <a:extLst>
            <a:ext uri="{FF2B5EF4-FFF2-40B4-BE49-F238E27FC236}">
              <a16:creationId xmlns="" xmlns:a16="http://schemas.microsoft.com/office/drawing/2014/main" id="{00000000-0008-0000-0000-000058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81" name="Text Box 394360">
          <a:extLst>
            <a:ext uri="{FF2B5EF4-FFF2-40B4-BE49-F238E27FC236}">
              <a16:creationId xmlns="" xmlns:a16="http://schemas.microsoft.com/office/drawing/2014/main" id="{00000000-0008-0000-0000-000059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82" name="Text Box 394744">
          <a:extLst>
            <a:ext uri="{FF2B5EF4-FFF2-40B4-BE49-F238E27FC236}">
              <a16:creationId xmlns="" xmlns:a16="http://schemas.microsoft.com/office/drawing/2014/main" id="{00000000-0008-0000-0000-00005A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83" name="Text Box 394360">
          <a:extLst>
            <a:ext uri="{FF2B5EF4-FFF2-40B4-BE49-F238E27FC236}">
              <a16:creationId xmlns="" xmlns:a16="http://schemas.microsoft.com/office/drawing/2014/main" id="{00000000-0008-0000-0000-00005B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84" name="Text Box 394744">
          <a:extLst>
            <a:ext uri="{FF2B5EF4-FFF2-40B4-BE49-F238E27FC236}">
              <a16:creationId xmlns="" xmlns:a16="http://schemas.microsoft.com/office/drawing/2014/main" id="{00000000-0008-0000-0000-00005C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85" name="Text Box 394360">
          <a:extLst>
            <a:ext uri="{FF2B5EF4-FFF2-40B4-BE49-F238E27FC236}">
              <a16:creationId xmlns="" xmlns:a16="http://schemas.microsoft.com/office/drawing/2014/main" id="{00000000-0008-0000-0000-00005D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86" name="Text Box 394744">
          <a:extLst>
            <a:ext uri="{FF2B5EF4-FFF2-40B4-BE49-F238E27FC236}">
              <a16:creationId xmlns="" xmlns:a16="http://schemas.microsoft.com/office/drawing/2014/main" id="{00000000-0008-0000-0000-00005E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87" name="Text Box 394360">
          <a:extLst>
            <a:ext uri="{FF2B5EF4-FFF2-40B4-BE49-F238E27FC236}">
              <a16:creationId xmlns="" xmlns:a16="http://schemas.microsoft.com/office/drawing/2014/main" id="{00000000-0008-0000-0000-00005F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88" name="Text Box 394744">
          <a:extLst>
            <a:ext uri="{FF2B5EF4-FFF2-40B4-BE49-F238E27FC236}">
              <a16:creationId xmlns="" xmlns:a16="http://schemas.microsoft.com/office/drawing/2014/main" id="{00000000-0008-0000-0000-000060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89" name="Text Box 394360">
          <a:extLst>
            <a:ext uri="{FF2B5EF4-FFF2-40B4-BE49-F238E27FC236}">
              <a16:creationId xmlns="" xmlns:a16="http://schemas.microsoft.com/office/drawing/2014/main" id="{00000000-0008-0000-0000-000061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90" name="Text Box 394744">
          <a:extLst>
            <a:ext uri="{FF2B5EF4-FFF2-40B4-BE49-F238E27FC236}">
              <a16:creationId xmlns="" xmlns:a16="http://schemas.microsoft.com/office/drawing/2014/main" id="{00000000-0008-0000-0000-000062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91" name="Text Box 394360">
          <a:extLst>
            <a:ext uri="{FF2B5EF4-FFF2-40B4-BE49-F238E27FC236}">
              <a16:creationId xmlns="" xmlns:a16="http://schemas.microsoft.com/office/drawing/2014/main" id="{00000000-0008-0000-0000-000063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92" name="Text Box 394744">
          <a:extLst>
            <a:ext uri="{FF2B5EF4-FFF2-40B4-BE49-F238E27FC236}">
              <a16:creationId xmlns="" xmlns:a16="http://schemas.microsoft.com/office/drawing/2014/main" id="{00000000-0008-0000-0000-000064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93" name="Text Box 394360">
          <a:extLst>
            <a:ext uri="{FF2B5EF4-FFF2-40B4-BE49-F238E27FC236}">
              <a16:creationId xmlns="" xmlns:a16="http://schemas.microsoft.com/office/drawing/2014/main" id="{00000000-0008-0000-0000-000065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594" name="Text Box 394744">
          <a:extLst>
            <a:ext uri="{FF2B5EF4-FFF2-40B4-BE49-F238E27FC236}">
              <a16:creationId xmlns="" xmlns:a16="http://schemas.microsoft.com/office/drawing/2014/main" id="{00000000-0008-0000-0000-000066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95" name="Text Box 394360">
          <a:extLst>
            <a:ext uri="{FF2B5EF4-FFF2-40B4-BE49-F238E27FC236}">
              <a16:creationId xmlns="" xmlns:a16="http://schemas.microsoft.com/office/drawing/2014/main" id="{00000000-0008-0000-0000-000067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96" name="Text Box 394744">
          <a:extLst>
            <a:ext uri="{FF2B5EF4-FFF2-40B4-BE49-F238E27FC236}">
              <a16:creationId xmlns="" xmlns:a16="http://schemas.microsoft.com/office/drawing/2014/main" id="{00000000-0008-0000-0000-000068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97" name="Text Box 394360">
          <a:extLst>
            <a:ext uri="{FF2B5EF4-FFF2-40B4-BE49-F238E27FC236}">
              <a16:creationId xmlns="" xmlns:a16="http://schemas.microsoft.com/office/drawing/2014/main" id="{00000000-0008-0000-0000-000069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98" name="Text Box 394744">
          <a:extLst>
            <a:ext uri="{FF2B5EF4-FFF2-40B4-BE49-F238E27FC236}">
              <a16:creationId xmlns="" xmlns:a16="http://schemas.microsoft.com/office/drawing/2014/main" id="{00000000-0008-0000-0000-00006A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599" name="Text Box 394360">
          <a:extLst>
            <a:ext uri="{FF2B5EF4-FFF2-40B4-BE49-F238E27FC236}">
              <a16:creationId xmlns="" xmlns:a16="http://schemas.microsoft.com/office/drawing/2014/main" id="{00000000-0008-0000-0000-00006B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00" name="Text Box 394744">
          <a:extLst>
            <a:ext uri="{FF2B5EF4-FFF2-40B4-BE49-F238E27FC236}">
              <a16:creationId xmlns="" xmlns:a16="http://schemas.microsoft.com/office/drawing/2014/main" id="{00000000-0008-0000-0000-00006C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01" name="Text Box 394360">
          <a:extLst>
            <a:ext uri="{FF2B5EF4-FFF2-40B4-BE49-F238E27FC236}">
              <a16:creationId xmlns="" xmlns:a16="http://schemas.microsoft.com/office/drawing/2014/main" id="{00000000-0008-0000-0000-00006D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02" name="Text Box 394744">
          <a:extLst>
            <a:ext uri="{FF2B5EF4-FFF2-40B4-BE49-F238E27FC236}">
              <a16:creationId xmlns="" xmlns:a16="http://schemas.microsoft.com/office/drawing/2014/main" id="{00000000-0008-0000-0000-00006E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03" name="Text Box 394360">
          <a:extLst>
            <a:ext uri="{FF2B5EF4-FFF2-40B4-BE49-F238E27FC236}">
              <a16:creationId xmlns="" xmlns:a16="http://schemas.microsoft.com/office/drawing/2014/main" id="{00000000-0008-0000-0000-00006F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04" name="Text Box 394744">
          <a:extLst>
            <a:ext uri="{FF2B5EF4-FFF2-40B4-BE49-F238E27FC236}">
              <a16:creationId xmlns="" xmlns:a16="http://schemas.microsoft.com/office/drawing/2014/main" id="{00000000-0008-0000-0000-000070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05" name="Text Box 394360">
          <a:extLst>
            <a:ext uri="{FF2B5EF4-FFF2-40B4-BE49-F238E27FC236}">
              <a16:creationId xmlns="" xmlns:a16="http://schemas.microsoft.com/office/drawing/2014/main" id="{00000000-0008-0000-0000-000071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06" name="Text Box 394744">
          <a:extLst>
            <a:ext uri="{FF2B5EF4-FFF2-40B4-BE49-F238E27FC236}">
              <a16:creationId xmlns="" xmlns:a16="http://schemas.microsoft.com/office/drawing/2014/main" id="{00000000-0008-0000-0000-000072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07" name="Text Box 394360">
          <a:extLst>
            <a:ext uri="{FF2B5EF4-FFF2-40B4-BE49-F238E27FC236}">
              <a16:creationId xmlns="" xmlns:a16="http://schemas.microsoft.com/office/drawing/2014/main" id="{00000000-0008-0000-0000-000073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08" name="Text Box 394744">
          <a:extLst>
            <a:ext uri="{FF2B5EF4-FFF2-40B4-BE49-F238E27FC236}">
              <a16:creationId xmlns="" xmlns:a16="http://schemas.microsoft.com/office/drawing/2014/main" id="{00000000-0008-0000-0000-000074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09" name="Text Box 394360">
          <a:extLst>
            <a:ext uri="{FF2B5EF4-FFF2-40B4-BE49-F238E27FC236}">
              <a16:creationId xmlns="" xmlns:a16="http://schemas.microsoft.com/office/drawing/2014/main" id="{00000000-0008-0000-0000-000075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10" name="Text Box 394744">
          <a:extLst>
            <a:ext uri="{FF2B5EF4-FFF2-40B4-BE49-F238E27FC236}">
              <a16:creationId xmlns="" xmlns:a16="http://schemas.microsoft.com/office/drawing/2014/main" id="{00000000-0008-0000-0000-000076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11" name="Text Box 394360">
          <a:extLst>
            <a:ext uri="{FF2B5EF4-FFF2-40B4-BE49-F238E27FC236}">
              <a16:creationId xmlns="" xmlns:a16="http://schemas.microsoft.com/office/drawing/2014/main" id="{00000000-0008-0000-0000-000077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12" name="Text Box 394744">
          <a:extLst>
            <a:ext uri="{FF2B5EF4-FFF2-40B4-BE49-F238E27FC236}">
              <a16:creationId xmlns="" xmlns:a16="http://schemas.microsoft.com/office/drawing/2014/main" id="{00000000-0008-0000-0000-000078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13" name="Text Box 394360">
          <a:extLst>
            <a:ext uri="{FF2B5EF4-FFF2-40B4-BE49-F238E27FC236}">
              <a16:creationId xmlns="" xmlns:a16="http://schemas.microsoft.com/office/drawing/2014/main" id="{00000000-0008-0000-0000-000090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14" name="Text Box 394744">
          <a:extLst>
            <a:ext uri="{FF2B5EF4-FFF2-40B4-BE49-F238E27FC236}">
              <a16:creationId xmlns="" xmlns:a16="http://schemas.microsoft.com/office/drawing/2014/main" id="{00000000-0008-0000-0000-000091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15" name="Text Box 394360">
          <a:extLst>
            <a:ext uri="{FF2B5EF4-FFF2-40B4-BE49-F238E27FC236}">
              <a16:creationId xmlns="" xmlns:a16="http://schemas.microsoft.com/office/drawing/2014/main" id="{00000000-0008-0000-0000-000092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16" name="Text Box 394744">
          <a:extLst>
            <a:ext uri="{FF2B5EF4-FFF2-40B4-BE49-F238E27FC236}">
              <a16:creationId xmlns="" xmlns:a16="http://schemas.microsoft.com/office/drawing/2014/main" id="{00000000-0008-0000-0000-000093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17" name="Text Box 394360">
          <a:extLst>
            <a:ext uri="{FF2B5EF4-FFF2-40B4-BE49-F238E27FC236}">
              <a16:creationId xmlns="" xmlns:a16="http://schemas.microsoft.com/office/drawing/2014/main" id="{00000000-0008-0000-0000-000094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18" name="Text Box 394744">
          <a:extLst>
            <a:ext uri="{FF2B5EF4-FFF2-40B4-BE49-F238E27FC236}">
              <a16:creationId xmlns="" xmlns:a16="http://schemas.microsoft.com/office/drawing/2014/main" id="{00000000-0008-0000-0000-000095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19" name="Text Box 394360">
          <a:extLst>
            <a:ext uri="{FF2B5EF4-FFF2-40B4-BE49-F238E27FC236}">
              <a16:creationId xmlns="" xmlns:a16="http://schemas.microsoft.com/office/drawing/2014/main" id="{00000000-0008-0000-0000-000096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20" name="Text Box 394744">
          <a:extLst>
            <a:ext uri="{FF2B5EF4-FFF2-40B4-BE49-F238E27FC236}">
              <a16:creationId xmlns="" xmlns:a16="http://schemas.microsoft.com/office/drawing/2014/main" id="{00000000-0008-0000-0000-000097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21" name="Text Box 394360">
          <a:extLst>
            <a:ext uri="{FF2B5EF4-FFF2-40B4-BE49-F238E27FC236}">
              <a16:creationId xmlns="" xmlns:a16="http://schemas.microsoft.com/office/drawing/2014/main" id="{00000000-0008-0000-0000-000098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22" name="Text Box 394744">
          <a:extLst>
            <a:ext uri="{FF2B5EF4-FFF2-40B4-BE49-F238E27FC236}">
              <a16:creationId xmlns="" xmlns:a16="http://schemas.microsoft.com/office/drawing/2014/main" id="{00000000-0008-0000-0000-000099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23" name="Text Box 394360">
          <a:extLst>
            <a:ext uri="{FF2B5EF4-FFF2-40B4-BE49-F238E27FC236}">
              <a16:creationId xmlns="" xmlns:a16="http://schemas.microsoft.com/office/drawing/2014/main" id="{00000000-0008-0000-0000-00009A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24" name="Text Box 394744">
          <a:extLst>
            <a:ext uri="{FF2B5EF4-FFF2-40B4-BE49-F238E27FC236}">
              <a16:creationId xmlns="" xmlns:a16="http://schemas.microsoft.com/office/drawing/2014/main" id="{00000000-0008-0000-0000-00009B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25" name="Text Box 394360">
          <a:extLst>
            <a:ext uri="{FF2B5EF4-FFF2-40B4-BE49-F238E27FC236}">
              <a16:creationId xmlns="" xmlns:a16="http://schemas.microsoft.com/office/drawing/2014/main" id="{00000000-0008-0000-0000-00009C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26" name="Text Box 394744">
          <a:extLst>
            <a:ext uri="{FF2B5EF4-FFF2-40B4-BE49-F238E27FC236}">
              <a16:creationId xmlns="" xmlns:a16="http://schemas.microsoft.com/office/drawing/2014/main" id="{00000000-0008-0000-0000-00009D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27" name="Text Box 394360">
          <a:extLst>
            <a:ext uri="{FF2B5EF4-FFF2-40B4-BE49-F238E27FC236}">
              <a16:creationId xmlns="" xmlns:a16="http://schemas.microsoft.com/office/drawing/2014/main" id="{00000000-0008-0000-0000-00009E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28" name="Text Box 394744">
          <a:extLst>
            <a:ext uri="{FF2B5EF4-FFF2-40B4-BE49-F238E27FC236}">
              <a16:creationId xmlns="" xmlns:a16="http://schemas.microsoft.com/office/drawing/2014/main" id="{00000000-0008-0000-0000-00009F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29" name="Text Box 394360">
          <a:extLst>
            <a:ext uri="{FF2B5EF4-FFF2-40B4-BE49-F238E27FC236}">
              <a16:creationId xmlns="" xmlns:a16="http://schemas.microsoft.com/office/drawing/2014/main" id="{00000000-0008-0000-0000-0000A0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2326"/>
    <xdr:sp macro="" textlink="">
      <xdr:nvSpPr>
        <xdr:cNvPr id="21630" name="Text Box 394744">
          <a:extLst>
            <a:ext uri="{FF2B5EF4-FFF2-40B4-BE49-F238E27FC236}">
              <a16:creationId xmlns="" xmlns:a16="http://schemas.microsoft.com/office/drawing/2014/main" id="{00000000-0008-0000-0000-0000A1090000}"/>
            </a:ext>
          </a:extLst>
        </xdr:cNvPr>
        <xdr:cNvSpPr txBox="1">
          <a:spLocks noChangeArrowheads="1"/>
        </xdr:cNvSpPr>
      </xdr:nvSpPr>
      <xdr:spPr bwMode="auto">
        <a:xfrm>
          <a:off x="899583" y="25470908"/>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31" name="Text Box 394360">
          <a:extLst>
            <a:ext uri="{FF2B5EF4-FFF2-40B4-BE49-F238E27FC236}">
              <a16:creationId xmlns="" xmlns:a16="http://schemas.microsoft.com/office/drawing/2014/main" id="{00000000-0008-0000-0000-0000A2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32" name="Text Box 394744">
          <a:extLst>
            <a:ext uri="{FF2B5EF4-FFF2-40B4-BE49-F238E27FC236}">
              <a16:creationId xmlns="" xmlns:a16="http://schemas.microsoft.com/office/drawing/2014/main" id="{00000000-0008-0000-0000-0000A3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33" name="Text Box 394360">
          <a:extLst>
            <a:ext uri="{FF2B5EF4-FFF2-40B4-BE49-F238E27FC236}">
              <a16:creationId xmlns="" xmlns:a16="http://schemas.microsoft.com/office/drawing/2014/main" id="{00000000-0008-0000-0000-0000A4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34" name="Text Box 394744">
          <a:extLst>
            <a:ext uri="{FF2B5EF4-FFF2-40B4-BE49-F238E27FC236}">
              <a16:creationId xmlns="" xmlns:a16="http://schemas.microsoft.com/office/drawing/2014/main" id="{00000000-0008-0000-0000-0000A5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35" name="Text Box 394360">
          <a:extLst>
            <a:ext uri="{FF2B5EF4-FFF2-40B4-BE49-F238E27FC236}">
              <a16:creationId xmlns="" xmlns:a16="http://schemas.microsoft.com/office/drawing/2014/main" id="{00000000-0008-0000-0000-0000A6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66</xdr:row>
      <xdr:rowOff>1990725</xdr:rowOff>
    </xdr:from>
    <xdr:ext cx="57150" cy="81461"/>
    <xdr:sp macro="" textlink="">
      <xdr:nvSpPr>
        <xdr:cNvPr id="21636" name="Text Box 394744">
          <a:extLst>
            <a:ext uri="{FF2B5EF4-FFF2-40B4-BE49-F238E27FC236}">
              <a16:creationId xmlns="" xmlns:a16="http://schemas.microsoft.com/office/drawing/2014/main" id="{00000000-0008-0000-0000-0000A7090000}"/>
            </a:ext>
          </a:extLst>
        </xdr:cNvPr>
        <xdr:cNvSpPr txBox="1">
          <a:spLocks noChangeArrowheads="1"/>
        </xdr:cNvSpPr>
      </xdr:nvSpPr>
      <xdr:spPr bwMode="auto">
        <a:xfrm>
          <a:off x="899583" y="25470908"/>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637" name="Text Box 394360">
          <a:extLst>
            <a:ext uri="{FF2B5EF4-FFF2-40B4-BE49-F238E27FC236}">
              <a16:creationId xmlns="" xmlns:a16="http://schemas.microsoft.com/office/drawing/2014/main" id="{00000000-0008-0000-0000-0000A809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638" name="Text Box 394744">
          <a:extLst>
            <a:ext uri="{FF2B5EF4-FFF2-40B4-BE49-F238E27FC236}">
              <a16:creationId xmlns="" xmlns:a16="http://schemas.microsoft.com/office/drawing/2014/main" id="{00000000-0008-0000-0000-0000A909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639" name="Text Box 394360">
          <a:extLst>
            <a:ext uri="{FF2B5EF4-FFF2-40B4-BE49-F238E27FC236}">
              <a16:creationId xmlns="" xmlns:a16="http://schemas.microsoft.com/office/drawing/2014/main" id="{00000000-0008-0000-0000-0000AA09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640" name="Text Box 394744">
          <a:extLst>
            <a:ext uri="{FF2B5EF4-FFF2-40B4-BE49-F238E27FC236}">
              <a16:creationId xmlns="" xmlns:a16="http://schemas.microsoft.com/office/drawing/2014/main" id="{00000000-0008-0000-0000-0000AB09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641" name="Text Box 394360">
          <a:extLst>
            <a:ext uri="{FF2B5EF4-FFF2-40B4-BE49-F238E27FC236}">
              <a16:creationId xmlns="" xmlns:a16="http://schemas.microsoft.com/office/drawing/2014/main" id="{00000000-0008-0000-0000-0000AC09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642" name="Text Box 394744">
          <a:extLst>
            <a:ext uri="{FF2B5EF4-FFF2-40B4-BE49-F238E27FC236}">
              <a16:creationId xmlns="" xmlns:a16="http://schemas.microsoft.com/office/drawing/2014/main" id="{00000000-0008-0000-0000-0000AD09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43" name="Text Box 394360">
          <a:extLst>
            <a:ext uri="{FF2B5EF4-FFF2-40B4-BE49-F238E27FC236}">
              <a16:creationId xmlns="" xmlns:a16="http://schemas.microsoft.com/office/drawing/2014/main" id="{00000000-0008-0000-0000-0000AE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44" name="Text Box 394744">
          <a:extLst>
            <a:ext uri="{FF2B5EF4-FFF2-40B4-BE49-F238E27FC236}">
              <a16:creationId xmlns="" xmlns:a16="http://schemas.microsoft.com/office/drawing/2014/main" id="{00000000-0008-0000-0000-0000AF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45" name="Text Box 394360">
          <a:extLst>
            <a:ext uri="{FF2B5EF4-FFF2-40B4-BE49-F238E27FC236}">
              <a16:creationId xmlns="" xmlns:a16="http://schemas.microsoft.com/office/drawing/2014/main" id="{00000000-0008-0000-0000-0000B0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46" name="Text Box 394744">
          <a:extLst>
            <a:ext uri="{FF2B5EF4-FFF2-40B4-BE49-F238E27FC236}">
              <a16:creationId xmlns="" xmlns:a16="http://schemas.microsoft.com/office/drawing/2014/main" id="{00000000-0008-0000-0000-0000B1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47" name="Text Box 394360">
          <a:extLst>
            <a:ext uri="{FF2B5EF4-FFF2-40B4-BE49-F238E27FC236}">
              <a16:creationId xmlns="" xmlns:a16="http://schemas.microsoft.com/office/drawing/2014/main" id="{00000000-0008-0000-0000-0000B2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48" name="Text Box 394744">
          <a:extLst>
            <a:ext uri="{FF2B5EF4-FFF2-40B4-BE49-F238E27FC236}">
              <a16:creationId xmlns="" xmlns:a16="http://schemas.microsoft.com/office/drawing/2014/main" id="{00000000-0008-0000-0000-0000B3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49" name="Text Box 394360">
          <a:extLst>
            <a:ext uri="{FF2B5EF4-FFF2-40B4-BE49-F238E27FC236}">
              <a16:creationId xmlns="" xmlns:a16="http://schemas.microsoft.com/office/drawing/2014/main" id="{00000000-0008-0000-0000-0000B4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50" name="Text Box 394744">
          <a:extLst>
            <a:ext uri="{FF2B5EF4-FFF2-40B4-BE49-F238E27FC236}">
              <a16:creationId xmlns="" xmlns:a16="http://schemas.microsoft.com/office/drawing/2014/main" id="{00000000-0008-0000-0000-0000B5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51" name="Text Box 394360">
          <a:extLst>
            <a:ext uri="{FF2B5EF4-FFF2-40B4-BE49-F238E27FC236}">
              <a16:creationId xmlns="" xmlns:a16="http://schemas.microsoft.com/office/drawing/2014/main" id="{00000000-0008-0000-0000-0000B6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52" name="Text Box 394744">
          <a:extLst>
            <a:ext uri="{FF2B5EF4-FFF2-40B4-BE49-F238E27FC236}">
              <a16:creationId xmlns="" xmlns:a16="http://schemas.microsoft.com/office/drawing/2014/main" id="{00000000-0008-0000-0000-0000B7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53" name="Text Box 394360">
          <a:extLst>
            <a:ext uri="{FF2B5EF4-FFF2-40B4-BE49-F238E27FC236}">
              <a16:creationId xmlns="" xmlns:a16="http://schemas.microsoft.com/office/drawing/2014/main" id="{00000000-0008-0000-0000-0000B8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54" name="Text Box 394744">
          <a:extLst>
            <a:ext uri="{FF2B5EF4-FFF2-40B4-BE49-F238E27FC236}">
              <a16:creationId xmlns="" xmlns:a16="http://schemas.microsoft.com/office/drawing/2014/main" id="{00000000-0008-0000-0000-0000B9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55" name="Text Box 394360">
          <a:extLst>
            <a:ext uri="{FF2B5EF4-FFF2-40B4-BE49-F238E27FC236}">
              <a16:creationId xmlns="" xmlns:a16="http://schemas.microsoft.com/office/drawing/2014/main" id="{00000000-0008-0000-0000-0000BA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56" name="Text Box 394744">
          <a:extLst>
            <a:ext uri="{FF2B5EF4-FFF2-40B4-BE49-F238E27FC236}">
              <a16:creationId xmlns="" xmlns:a16="http://schemas.microsoft.com/office/drawing/2014/main" id="{00000000-0008-0000-0000-0000BB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57" name="Text Box 394360">
          <a:extLst>
            <a:ext uri="{FF2B5EF4-FFF2-40B4-BE49-F238E27FC236}">
              <a16:creationId xmlns="" xmlns:a16="http://schemas.microsoft.com/office/drawing/2014/main" id="{00000000-0008-0000-0000-0000BC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58" name="Text Box 394744">
          <a:extLst>
            <a:ext uri="{FF2B5EF4-FFF2-40B4-BE49-F238E27FC236}">
              <a16:creationId xmlns="" xmlns:a16="http://schemas.microsoft.com/office/drawing/2014/main" id="{00000000-0008-0000-0000-0000BD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59" name="Text Box 394360">
          <a:extLst>
            <a:ext uri="{FF2B5EF4-FFF2-40B4-BE49-F238E27FC236}">
              <a16:creationId xmlns="" xmlns:a16="http://schemas.microsoft.com/office/drawing/2014/main" id="{00000000-0008-0000-0000-0000BE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60" name="Text Box 394744">
          <a:extLst>
            <a:ext uri="{FF2B5EF4-FFF2-40B4-BE49-F238E27FC236}">
              <a16:creationId xmlns="" xmlns:a16="http://schemas.microsoft.com/office/drawing/2014/main" id="{00000000-0008-0000-0000-0000BF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61" name="Text Box 394360">
          <a:extLst>
            <a:ext uri="{FF2B5EF4-FFF2-40B4-BE49-F238E27FC236}">
              <a16:creationId xmlns="" xmlns:a16="http://schemas.microsoft.com/office/drawing/2014/main" id="{00000000-0008-0000-0000-0000C0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62" name="Text Box 394744">
          <a:extLst>
            <a:ext uri="{FF2B5EF4-FFF2-40B4-BE49-F238E27FC236}">
              <a16:creationId xmlns="" xmlns:a16="http://schemas.microsoft.com/office/drawing/2014/main" id="{00000000-0008-0000-0000-0000C1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63" name="Text Box 394360">
          <a:extLst>
            <a:ext uri="{FF2B5EF4-FFF2-40B4-BE49-F238E27FC236}">
              <a16:creationId xmlns="" xmlns:a16="http://schemas.microsoft.com/office/drawing/2014/main" id="{00000000-0008-0000-0000-0000C2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64" name="Text Box 394744">
          <a:extLst>
            <a:ext uri="{FF2B5EF4-FFF2-40B4-BE49-F238E27FC236}">
              <a16:creationId xmlns="" xmlns:a16="http://schemas.microsoft.com/office/drawing/2014/main" id="{00000000-0008-0000-0000-0000C3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65" name="Text Box 394360">
          <a:extLst>
            <a:ext uri="{FF2B5EF4-FFF2-40B4-BE49-F238E27FC236}">
              <a16:creationId xmlns="" xmlns:a16="http://schemas.microsoft.com/office/drawing/2014/main" id="{00000000-0008-0000-0000-0000C4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66" name="Text Box 394744">
          <a:extLst>
            <a:ext uri="{FF2B5EF4-FFF2-40B4-BE49-F238E27FC236}">
              <a16:creationId xmlns="" xmlns:a16="http://schemas.microsoft.com/office/drawing/2014/main" id="{00000000-0008-0000-0000-0000C5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67" name="Text Box 394360">
          <a:extLst>
            <a:ext uri="{FF2B5EF4-FFF2-40B4-BE49-F238E27FC236}">
              <a16:creationId xmlns="" xmlns:a16="http://schemas.microsoft.com/office/drawing/2014/main" id="{00000000-0008-0000-0000-0000C6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68" name="Text Box 394744">
          <a:extLst>
            <a:ext uri="{FF2B5EF4-FFF2-40B4-BE49-F238E27FC236}">
              <a16:creationId xmlns="" xmlns:a16="http://schemas.microsoft.com/office/drawing/2014/main" id="{00000000-0008-0000-0000-0000C7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69" name="Text Box 394360">
          <a:extLst>
            <a:ext uri="{FF2B5EF4-FFF2-40B4-BE49-F238E27FC236}">
              <a16:creationId xmlns="" xmlns:a16="http://schemas.microsoft.com/office/drawing/2014/main" id="{00000000-0008-0000-0000-0000C8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70" name="Text Box 394744">
          <a:extLst>
            <a:ext uri="{FF2B5EF4-FFF2-40B4-BE49-F238E27FC236}">
              <a16:creationId xmlns="" xmlns:a16="http://schemas.microsoft.com/office/drawing/2014/main" id="{00000000-0008-0000-0000-0000C9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71" name="Text Box 394360">
          <a:extLst>
            <a:ext uri="{FF2B5EF4-FFF2-40B4-BE49-F238E27FC236}">
              <a16:creationId xmlns="" xmlns:a16="http://schemas.microsoft.com/office/drawing/2014/main" id="{00000000-0008-0000-0000-0000CA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72" name="Text Box 394744">
          <a:extLst>
            <a:ext uri="{FF2B5EF4-FFF2-40B4-BE49-F238E27FC236}">
              <a16:creationId xmlns="" xmlns:a16="http://schemas.microsoft.com/office/drawing/2014/main" id="{00000000-0008-0000-0000-0000CB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73" name="Text Box 394360">
          <a:extLst>
            <a:ext uri="{FF2B5EF4-FFF2-40B4-BE49-F238E27FC236}">
              <a16:creationId xmlns="" xmlns:a16="http://schemas.microsoft.com/office/drawing/2014/main" id="{00000000-0008-0000-0000-0000CC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74" name="Text Box 394744">
          <a:extLst>
            <a:ext uri="{FF2B5EF4-FFF2-40B4-BE49-F238E27FC236}">
              <a16:creationId xmlns="" xmlns:a16="http://schemas.microsoft.com/office/drawing/2014/main" id="{00000000-0008-0000-0000-0000CD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75" name="Text Box 394360">
          <a:extLst>
            <a:ext uri="{FF2B5EF4-FFF2-40B4-BE49-F238E27FC236}">
              <a16:creationId xmlns="" xmlns:a16="http://schemas.microsoft.com/office/drawing/2014/main" id="{00000000-0008-0000-0000-0000CE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76" name="Text Box 394744">
          <a:extLst>
            <a:ext uri="{FF2B5EF4-FFF2-40B4-BE49-F238E27FC236}">
              <a16:creationId xmlns="" xmlns:a16="http://schemas.microsoft.com/office/drawing/2014/main" id="{00000000-0008-0000-0000-0000CF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77" name="Text Box 394360">
          <a:extLst>
            <a:ext uri="{FF2B5EF4-FFF2-40B4-BE49-F238E27FC236}">
              <a16:creationId xmlns="" xmlns:a16="http://schemas.microsoft.com/office/drawing/2014/main" id="{00000000-0008-0000-0000-0000D0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78" name="Text Box 394744">
          <a:extLst>
            <a:ext uri="{FF2B5EF4-FFF2-40B4-BE49-F238E27FC236}">
              <a16:creationId xmlns="" xmlns:a16="http://schemas.microsoft.com/office/drawing/2014/main" id="{00000000-0008-0000-0000-0000D1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79" name="Text Box 394360">
          <a:extLst>
            <a:ext uri="{FF2B5EF4-FFF2-40B4-BE49-F238E27FC236}">
              <a16:creationId xmlns="" xmlns:a16="http://schemas.microsoft.com/office/drawing/2014/main" id="{00000000-0008-0000-0000-0000D2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80" name="Text Box 394744">
          <a:extLst>
            <a:ext uri="{FF2B5EF4-FFF2-40B4-BE49-F238E27FC236}">
              <a16:creationId xmlns="" xmlns:a16="http://schemas.microsoft.com/office/drawing/2014/main" id="{00000000-0008-0000-0000-0000D3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81" name="Text Box 394360">
          <a:extLst>
            <a:ext uri="{FF2B5EF4-FFF2-40B4-BE49-F238E27FC236}">
              <a16:creationId xmlns="" xmlns:a16="http://schemas.microsoft.com/office/drawing/2014/main" id="{00000000-0008-0000-0000-0000D4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82" name="Text Box 394744">
          <a:extLst>
            <a:ext uri="{FF2B5EF4-FFF2-40B4-BE49-F238E27FC236}">
              <a16:creationId xmlns="" xmlns:a16="http://schemas.microsoft.com/office/drawing/2014/main" id="{00000000-0008-0000-0000-0000D5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83" name="Text Box 394360">
          <a:extLst>
            <a:ext uri="{FF2B5EF4-FFF2-40B4-BE49-F238E27FC236}">
              <a16:creationId xmlns="" xmlns:a16="http://schemas.microsoft.com/office/drawing/2014/main" id="{00000000-0008-0000-0000-0000D6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84" name="Text Box 394744">
          <a:extLst>
            <a:ext uri="{FF2B5EF4-FFF2-40B4-BE49-F238E27FC236}">
              <a16:creationId xmlns="" xmlns:a16="http://schemas.microsoft.com/office/drawing/2014/main" id="{00000000-0008-0000-0000-0000D7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85" name="Text Box 394360">
          <a:extLst>
            <a:ext uri="{FF2B5EF4-FFF2-40B4-BE49-F238E27FC236}">
              <a16:creationId xmlns="" xmlns:a16="http://schemas.microsoft.com/office/drawing/2014/main" id="{00000000-0008-0000-0000-0000D8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86" name="Text Box 394744">
          <a:extLst>
            <a:ext uri="{FF2B5EF4-FFF2-40B4-BE49-F238E27FC236}">
              <a16:creationId xmlns="" xmlns:a16="http://schemas.microsoft.com/office/drawing/2014/main" id="{00000000-0008-0000-0000-0000D9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87" name="Text Box 394360">
          <a:extLst>
            <a:ext uri="{FF2B5EF4-FFF2-40B4-BE49-F238E27FC236}">
              <a16:creationId xmlns="" xmlns:a16="http://schemas.microsoft.com/office/drawing/2014/main" id="{00000000-0008-0000-0000-0000DA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88" name="Text Box 394744">
          <a:extLst>
            <a:ext uri="{FF2B5EF4-FFF2-40B4-BE49-F238E27FC236}">
              <a16:creationId xmlns="" xmlns:a16="http://schemas.microsoft.com/office/drawing/2014/main" id="{00000000-0008-0000-0000-0000DB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89" name="Text Box 394360">
          <a:extLst>
            <a:ext uri="{FF2B5EF4-FFF2-40B4-BE49-F238E27FC236}">
              <a16:creationId xmlns="" xmlns:a16="http://schemas.microsoft.com/office/drawing/2014/main" id="{00000000-0008-0000-0000-0000DC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90" name="Text Box 394744">
          <a:extLst>
            <a:ext uri="{FF2B5EF4-FFF2-40B4-BE49-F238E27FC236}">
              <a16:creationId xmlns="" xmlns:a16="http://schemas.microsoft.com/office/drawing/2014/main" id="{00000000-0008-0000-0000-0000DD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91" name="Text Box 394360">
          <a:extLst>
            <a:ext uri="{FF2B5EF4-FFF2-40B4-BE49-F238E27FC236}">
              <a16:creationId xmlns="" xmlns:a16="http://schemas.microsoft.com/office/drawing/2014/main" id="{00000000-0008-0000-0000-0000DE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92" name="Text Box 394744">
          <a:extLst>
            <a:ext uri="{FF2B5EF4-FFF2-40B4-BE49-F238E27FC236}">
              <a16:creationId xmlns="" xmlns:a16="http://schemas.microsoft.com/office/drawing/2014/main" id="{00000000-0008-0000-0000-0000DF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93" name="Text Box 394360">
          <a:extLst>
            <a:ext uri="{FF2B5EF4-FFF2-40B4-BE49-F238E27FC236}">
              <a16:creationId xmlns="" xmlns:a16="http://schemas.microsoft.com/office/drawing/2014/main" id="{00000000-0008-0000-0000-0000E0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94" name="Text Box 394744">
          <a:extLst>
            <a:ext uri="{FF2B5EF4-FFF2-40B4-BE49-F238E27FC236}">
              <a16:creationId xmlns="" xmlns:a16="http://schemas.microsoft.com/office/drawing/2014/main" id="{00000000-0008-0000-0000-0000E1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95" name="Text Box 394360">
          <a:extLst>
            <a:ext uri="{FF2B5EF4-FFF2-40B4-BE49-F238E27FC236}">
              <a16:creationId xmlns="" xmlns:a16="http://schemas.microsoft.com/office/drawing/2014/main" id="{00000000-0008-0000-0000-0000E2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696" name="Text Box 394744">
          <a:extLst>
            <a:ext uri="{FF2B5EF4-FFF2-40B4-BE49-F238E27FC236}">
              <a16:creationId xmlns="" xmlns:a16="http://schemas.microsoft.com/office/drawing/2014/main" id="{00000000-0008-0000-0000-0000E3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97" name="Text Box 394360">
          <a:extLst>
            <a:ext uri="{FF2B5EF4-FFF2-40B4-BE49-F238E27FC236}">
              <a16:creationId xmlns="" xmlns:a16="http://schemas.microsoft.com/office/drawing/2014/main" id="{00000000-0008-0000-0000-0000E4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98" name="Text Box 394744">
          <a:extLst>
            <a:ext uri="{FF2B5EF4-FFF2-40B4-BE49-F238E27FC236}">
              <a16:creationId xmlns="" xmlns:a16="http://schemas.microsoft.com/office/drawing/2014/main" id="{00000000-0008-0000-0000-0000E5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699" name="Text Box 394360">
          <a:extLst>
            <a:ext uri="{FF2B5EF4-FFF2-40B4-BE49-F238E27FC236}">
              <a16:creationId xmlns="" xmlns:a16="http://schemas.microsoft.com/office/drawing/2014/main" id="{00000000-0008-0000-0000-0000E6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00" name="Text Box 394744">
          <a:extLst>
            <a:ext uri="{FF2B5EF4-FFF2-40B4-BE49-F238E27FC236}">
              <a16:creationId xmlns="" xmlns:a16="http://schemas.microsoft.com/office/drawing/2014/main" id="{00000000-0008-0000-0000-0000E7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01" name="Text Box 394360">
          <a:extLst>
            <a:ext uri="{FF2B5EF4-FFF2-40B4-BE49-F238E27FC236}">
              <a16:creationId xmlns="" xmlns:a16="http://schemas.microsoft.com/office/drawing/2014/main" id="{00000000-0008-0000-0000-0000E8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02" name="Text Box 394744">
          <a:extLst>
            <a:ext uri="{FF2B5EF4-FFF2-40B4-BE49-F238E27FC236}">
              <a16:creationId xmlns="" xmlns:a16="http://schemas.microsoft.com/office/drawing/2014/main" id="{00000000-0008-0000-0000-0000E9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03" name="Text Box 394360">
          <a:extLst>
            <a:ext uri="{FF2B5EF4-FFF2-40B4-BE49-F238E27FC236}">
              <a16:creationId xmlns="" xmlns:a16="http://schemas.microsoft.com/office/drawing/2014/main" id="{00000000-0008-0000-0000-0000EA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04" name="Text Box 394744">
          <a:extLst>
            <a:ext uri="{FF2B5EF4-FFF2-40B4-BE49-F238E27FC236}">
              <a16:creationId xmlns="" xmlns:a16="http://schemas.microsoft.com/office/drawing/2014/main" id="{00000000-0008-0000-0000-0000EB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05" name="Text Box 394360">
          <a:extLst>
            <a:ext uri="{FF2B5EF4-FFF2-40B4-BE49-F238E27FC236}">
              <a16:creationId xmlns="" xmlns:a16="http://schemas.microsoft.com/office/drawing/2014/main" id="{00000000-0008-0000-0000-0000EC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06" name="Text Box 394744">
          <a:extLst>
            <a:ext uri="{FF2B5EF4-FFF2-40B4-BE49-F238E27FC236}">
              <a16:creationId xmlns="" xmlns:a16="http://schemas.microsoft.com/office/drawing/2014/main" id="{00000000-0008-0000-0000-0000ED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07" name="Text Box 394360">
          <a:extLst>
            <a:ext uri="{FF2B5EF4-FFF2-40B4-BE49-F238E27FC236}">
              <a16:creationId xmlns="" xmlns:a16="http://schemas.microsoft.com/office/drawing/2014/main" id="{00000000-0008-0000-0000-0000EE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08" name="Text Box 394744">
          <a:extLst>
            <a:ext uri="{FF2B5EF4-FFF2-40B4-BE49-F238E27FC236}">
              <a16:creationId xmlns="" xmlns:a16="http://schemas.microsoft.com/office/drawing/2014/main" id="{00000000-0008-0000-0000-0000EF09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09" name="Text Box 394360">
          <a:extLst>
            <a:ext uri="{FF2B5EF4-FFF2-40B4-BE49-F238E27FC236}">
              <a16:creationId xmlns="" xmlns:a16="http://schemas.microsoft.com/office/drawing/2014/main" id="{00000000-0008-0000-0000-0000F0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10" name="Text Box 394744">
          <a:extLst>
            <a:ext uri="{FF2B5EF4-FFF2-40B4-BE49-F238E27FC236}">
              <a16:creationId xmlns="" xmlns:a16="http://schemas.microsoft.com/office/drawing/2014/main" id="{00000000-0008-0000-0000-0000F1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11" name="Text Box 394360">
          <a:extLst>
            <a:ext uri="{FF2B5EF4-FFF2-40B4-BE49-F238E27FC236}">
              <a16:creationId xmlns="" xmlns:a16="http://schemas.microsoft.com/office/drawing/2014/main" id="{00000000-0008-0000-0000-0000F2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12" name="Text Box 394744">
          <a:extLst>
            <a:ext uri="{FF2B5EF4-FFF2-40B4-BE49-F238E27FC236}">
              <a16:creationId xmlns="" xmlns:a16="http://schemas.microsoft.com/office/drawing/2014/main" id="{00000000-0008-0000-0000-0000F3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13" name="Text Box 394360">
          <a:extLst>
            <a:ext uri="{FF2B5EF4-FFF2-40B4-BE49-F238E27FC236}">
              <a16:creationId xmlns="" xmlns:a16="http://schemas.microsoft.com/office/drawing/2014/main" id="{00000000-0008-0000-0000-0000F4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14" name="Text Box 394744">
          <a:extLst>
            <a:ext uri="{FF2B5EF4-FFF2-40B4-BE49-F238E27FC236}">
              <a16:creationId xmlns="" xmlns:a16="http://schemas.microsoft.com/office/drawing/2014/main" id="{00000000-0008-0000-0000-0000F509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15" name="Text Box 394360">
          <a:extLst>
            <a:ext uri="{FF2B5EF4-FFF2-40B4-BE49-F238E27FC236}">
              <a16:creationId xmlns="" xmlns:a16="http://schemas.microsoft.com/office/drawing/2014/main" id="{00000000-0008-0000-0000-000044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16" name="Text Box 394744">
          <a:extLst>
            <a:ext uri="{FF2B5EF4-FFF2-40B4-BE49-F238E27FC236}">
              <a16:creationId xmlns="" xmlns:a16="http://schemas.microsoft.com/office/drawing/2014/main" id="{00000000-0008-0000-0000-000045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17" name="Text Box 394360">
          <a:extLst>
            <a:ext uri="{FF2B5EF4-FFF2-40B4-BE49-F238E27FC236}">
              <a16:creationId xmlns="" xmlns:a16="http://schemas.microsoft.com/office/drawing/2014/main" id="{00000000-0008-0000-0000-000046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18" name="Text Box 394744">
          <a:extLst>
            <a:ext uri="{FF2B5EF4-FFF2-40B4-BE49-F238E27FC236}">
              <a16:creationId xmlns="" xmlns:a16="http://schemas.microsoft.com/office/drawing/2014/main" id="{00000000-0008-0000-0000-000047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19" name="Text Box 394360">
          <a:extLst>
            <a:ext uri="{FF2B5EF4-FFF2-40B4-BE49-F238E27FC236}">
              <a16:creationId xmlns="" xmlns:a16="http://schemas.microsoft.com/office/drawing/2014/main" id="{00000000-0008-0000-0000-000048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20" name="Text Box 394744">
          <a:extLst>
            <a:ext uri="{FF2B5EF4-FFF2-40B4-BE49-F238E27FC236}">
              <a16:creationId xmlns="" xmlns:a16="http://schemas.microsoft.com/office/drawing/2014/main" id="{00000000-0008-0000-0000-000049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21" name="Text Box 394360">
          <a:extLst>
            <a:ext uri="{FF2B5EF4-FFF2-40B4-BE49-F238E27FC236}">
              <a16:creationId xmlns="" xmlns:a16="http://schemas.microsoft.com/office/drawing/2014/main" id="{00000000-0008-0000-0000-00004A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22" name="Text Box 394744">
          <a:extLst>
            <a:ext uri="{FF2B5EF4-FFF2-40B4-BE49-F238E27FC236}">
              <a16:creationId xmlns="" xmlns:a16="http://schemas.microsoft.com/office/drawing/2014/main" id="{00000000-0008-0000-0000-00004B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23" name="Text Box 394360">
          <a:extLst>
            <a:ext uri="{FF2B5EF4-FFF2-40B4-BE49-F238E27FC236}">
              <a16:creationId xmlns="" xmlns:a16="http://schemas.microsoft.com/office/drawing/2014/main" id="{00000000-0008-0000-0000-00004C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24" name="Text Box 394744">
          <a:extLst>
            <a:ext uri="{FF2B5EF4-FFF2-40B4-BE49-F238E27FC236}">
              <a16:creationId xmlns="" xmlns:a16="http://schemas.microsoft.com/office/drawing/2014/main" id="{00000000-0008-0000-0000-00004D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25" name="Text Box 394360">
          <a:extLst>
            <a:ext uri="{FF2B5EF4-FFF2-40B4-BE49-F238E27FC236}">
              <a16:creationId xmlns="" xmlns:a16="http://schemas.microsoft.com/office/drawing/2014/main" id="{00000000-0008-0000-0000-00004E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26" name="Text Box 394744">
          <a:extLst>
            <a:ext uri="{FF2B5EF4-FFF2-40B4-BE49-F238E27FC236}">
              <a16:creationId xmlns="" xmlns:a16="http://schemas.microsoft.com/office/drawing/2014/main" id="{00000000-0008-0000-0000-00004F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27" name="Text Box 394360">
          <a:extLst>
            <a:ext uri="{FF2B5EF4-FFF2-40B4-BE49-F238E27FC236}">
              <a16:creationId xmlns="" xmlns:a16="http://schemas.microsoft.com/office/drawing/2014/main" id="{00000000-0008-0000-0000-000050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28" name="Text Box 394744">
          <a:extLst>
            <a:ext uri="{FF2B5EF4-FFF2-40B4-BE49-F238E27FC236}">
              <a16:creationId xmlns="" xmlns:a16="http://schemas.microsoft.com/office/drawing/2014/main" id="{00000000-0008-0000-0000-000051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29" name="Text Box 394360">
          <a:extLst>
            <a:ext uri="{FF2B5EF4-FFF2-40B4-BE49-F238E27FC236}">
              <a16:creationId xmlns="" xmlns:a16="http://schemas.microsoft.com/office/drawing/2014/main" id="{00000000-0008-0000-0000-000052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30" name="Text Box 394744">
          <a:extLst>
            <a:ext uri="{FF2B5EF4-FFF2-40B4-BE49-F238E27FC236}">
              <a16:creationId xmlns="" xmlns:a16="http://schemas.microsoft.com/office/drawing/2014/main" id="{00000000-0008-0000-0000-000053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31" name="Text Box 394360">
          <a:extLst>
            <a:ext uri="{FF2B5EF4-FFF2-40B4-BE49-F238E27FC236}">
              <a16:creationId xmlns="" xmlns:a16="http://schemas.microsoft.com/office/drawing/2014/main" id="{00000000-0008-0000-0000-000054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32" name="Text Box 394744">
          <a:extLst>
            <a:ext uri="{FF2B5EF4-FFF2-40B4-BE49-F238E27FC236}">
              <a16:creationId xmlns="" xmlns:a16="http://schemas.microsoft.com/office/drawing/2014/main" id="{00000000-0008-0000-0000-000055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33" name="Text Box 394360">
          <a:extLst>
            <a:ext uri="{FF2B5EF4-FFF2-40B4-BE49-F238E27FC236}">
              <a16:creationId xmlns="" xmlns:a16="http://schemas.microsoft.com/office/drawing/2014/main" id="{00000000-0008-0000-0000-000056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34" name="Text Box 394744">
          <a:extLst>
            <a:ext uri="{FF2B5EF4-FFF2-40B4-BE49-F238E27FC236}">
              <a16:creationId xmlns="" xmlns:a16="http://schemas.microsoft.com/office/drawing/2014/main" id="{00000000-0008-0000-0000-000057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35" name="Text Box 394360">
          <a:extLst>
            <a:ext uri="{FF2B5EF4-FFF2-40B4-BE49-F238E27FC236}">
              <a16:creationId xmlns="" xmlns:a16="http://schemas.microsoft.com/office/drawing/2014/main" id="{00000000-0008-0000-0000-000058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36" name="Text Box 394744">
          <a:extLst>
            <a:ext uri="{FF2B5EF4-FFF2-40B4-BE49-F238E27FC236}">
              <a16:creationId xmlns="" xmlns:a16="http://schemas.microsoft.com/office/drawing/2014/main" id="{00000000-0008-0000-0000-000059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37" name="Text Box 394360">
          <a:extLst>
            <a:ext uri="{FF2B5EF4-FFF2-40B4-BE49-F238E27FC236}">
              <a16:creationId xmlns="" xmlns:a16="http://schemas.microsoft.com/office/drawing/2014/main" id="{00000000-0008-0000-0000-00005A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38" name="Text Box 394744">
          <a:extLst>
            <a:ext uri="{FF2B5EF4-FFF2-40B4-BE49-F238E27FC236}">
              <a16:creationId xmlns="" xmlns:a16="http://schemas.microsoft.com/office/drawing/2014/main" id="{00000000-0008-0000-0000-00005B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739" name="Text Box 394360">
          <a:extLst>
            <a:ext uri="{FF2B5EF4-FFF2-40B4-BE49-F238E27FC236}">
              <a16:creationId xmlns="" xmlns:a16="http://schemas.microsoft.com/office/drawing/2014/main" id="{00000000-0008-0000-0000-00005C0A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740" name="Text Box 394744">
          <a:extLst>
            <a:ext uri="{FF2B5EF4-FFF2-40B4-BE49-F238E27FC236}">
              <a16:creationId xmlns="" xmlns:a16="http://schemas.microsoft.com/office/drawing/2014/main" id="{00000000-0008-0000-0000-00005D0A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741" name="Text Box 394360">
          <a:extLst>
            <a:ext uri="{FF2B5EF4-FFF2-40B4-BE49-F238E27FC236}">
              <a16:creationId xmlns="" xmlns:a16="http://schemas.microsoft.com/office/drawing/2014/main" id="{00000000-0008-0000-0000-00005E0A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742" name="Text Box 394744">
          <a:extLst>
            <a:ext uri="{FF2B5EF4-FFF2-40B4-BE49-F238E27FC236}">
              <a16:creationId xmlns="" xmlns:a16="http://schemas.microsoft.com/office/drawing/2014/main" id="{00000000-0008-0000-0000-00005F0A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743" name="Text Box 394360">
          <a:extLst>
            <a:ext uri="{FF2B5EF4-FFF2-40B4-BE49-F238E27FC236}">
              <a16:creationId xmlns="" xmlns:a16="http://schemas.microsoft.com/office/drawing/2014/main" id="{00000000-0008-0000-0000-0000600A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744" name="Text Box 394744">
          <a:extLst>
            <a:ext uri="{FF2B5EF4-FFF2-40B4-BE49-F238E27FC236}">
              <a16:creationId xmlns="" xmlns:a16="http://schemas.microsoft.com/office/drawing/2014/main" id="{00000000-0008-0000-0000-0000610A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45" name="Text Box 394360">
          <a:extLst>
            <a:ext uri="{FF2B5EF4-FFF2-40B4-BE49-F238E27FC236}">
              <a16:creationId xmlns="" xmlns:a16="http://schemas.microsoft.com/office/drawing/2014/main" id="{00000000-0008-0000-0000-000062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46" name="Text Box 394744">
          <a:extLst>
            <a:ext uri="{FF2B5EF4-FFF2-40B4-BE49-F238E27FC236}">
              <a16:creationId xmlns="" xmlns:a16="http://schemas.microsoft.com/office/drawing/2014/main" id="{00000000-0008-0000-0000-000063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47" name="Text Box 394360">
          <a:extLst>
            <a:ext uri="{FF2B5EF4-FFF2-40B4-BE49-F238E27FC236}">
              <a16:creationId xmlns="" xmlns:a16="http://schemas.microsoft.com/office/drawing/2014/main" id="{00000000-0008-0000-0000-000064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48" name="Text Box 394744">
          <a:extLst>
            <a:ext uri="{FF2B5EF4-FFF2-40B4-BE49-F238E27FC236}">
              <a16:creationId xmlns="" xmlns:a16="http://schemas.microsoft.com/office/drawing/2014/main" id="{00000000-0008-0000-0000-000065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49" name="Text Box 394360">
          <a:extLst>
            <a:ext uri="{FF2B5EF4-FFF2-40B4-BE49-F238E27FC236}">
              <a16:creationId xmlns="" xmlns:a16="http://schemas.microsoft.com/office/drawing/2014/main" id="{00000000-0008-0000-0000-000066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50" name="Text Box 394744">
          <a:extLst>
            <a:ext uri="{FF2B5EF4-FFF2-40B4-BE49-F238E27FC236}">
              <a16:creationId xmlns="" xmlns:a16="http://schemas.microsoft.com/office/drawing/2014/main" id="{00000000-0008-0000-0000-000067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51" name="Text Box 394360">
          <a:extLst>
            <a:ext uri="{FF2B5EF4-FFF2-40B4-BE49-F238E27FC236}">
              <a16:creationId xmlns="" xmlns:a16="http://schemas.microsoft.com/office/drawing/2014/main" id="{00000000-0008-0000-0000-000068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52" name="Text Box 394744">
          <a:extLst>
            <a:ext uri="{FF2B5EF4-FFF2-40B4-BE49-F238E27FC236}">
              <a16:creationId xmlns="" xmlns:a16="http://schemas.microsoft.com/office/drawing/2014/main" id="{00000000-0008-0000-0000-000069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53" name="Text Box 394360">
          <a:extLst>
            <a:ext uri="{FF2B5EF4-FFF2-40B4-BE49-F238E27FC236}">
              <a16:creationId xmlns="" xmlns:a16="http://schemas.microsoft.com/office/drawing/2014/main" id="{00000000-0008-0000-0000-00006A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54" name="Text Box 394744">
          <a:extLst>
            <a:ext uri="{FF2B5EF4-FFF2-40B4-BE49-F238E27FC236}">
              <a16:creationId xmlns="" xmlns:a16="http://schemas.microsoft.com/office/drawing/2014/main" id="{00000000-0008-0000-0000-00006B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55" name="Text Box 394360">
          <a:extLst>
            <a:ext uri="{FF2B5EF4-FFF2-40B4-BE49-F238E27FC236}">
              <a16:creationId xmlns="" xmlns:a16="http://schemas.microsoft.com/office/drawing/2014/main" id="{00000000-0008-0000-0000-00006C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56" name="Text Box 394744">
          <a:extLst>
            <a:ext uri="{FF2B5EF4-FFF2-40B4-BE49-F238E27FC236}">
              <a16:creationId xmlns="" xmlns:a16="http://schemas.microsoft.com/office/drawing/2014/main" id="{00000000-0008-0000-0000-00006D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57" name="Text Box 394360">
          <a:extLst>
            <a:ext uri="{FF2B5EF4-FFF2-40B4-BE49-F238E27FC236}">
              <a16:creationId xmlns="" xmlns:a16="http://schemas.microsoft.com/office/drawing/2014/main" id="{00000000-0008-0000-0000-00006E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58" name="Text Box 394744">
          <a:extLst>
            <a:ext uri="{FF2B5EF4-FFF2-40B4-BE49-F238E27FC236}">
              <a16:creationId xmlns="" xmlns:a16="http://schemas.microsoft.com/office/drawing/2014/main" id="{00000000-0008-0000-0000-00006F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59" name="Text Box 394360">
          <a:extLst>
            <a:ext uri="{FF2B5EF4-FFF2-40B4-BE49-F238E27FC236}">
              <a16:creationId xmlns="" xmlns:a16="http://schemas.microsoft.com/office/drawing/2014/main" id="{00000000-0008-0000-0000-000070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60" name="Text Box 394744">
          <a:extLst>
            <a:ext uri="{FF2B5EF4-FFF2-40B4-BE49-F238E27FC236}">
              <a16:creationId xmlns="" xmlns:a16="http://schemas.microsoft.com/office/drawing/2014/main" id="{00000000-0008-0000-0000-000071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61" name="Text Box 394360">
          <a:extLst>
            <a:ext uri="{FF2B5EF4-FFF2-40B4-BE49-F238E27FC236}">
              <a16:creationId xmlns="" xmlns:a16="http://schemas.microsoft.com/office/drawing/2014/main" id="{00000000-0008-0000-0000-000072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62" name="Text Box 394744">
          <a:extLst>
            <a:ext uri="{FF2B5EF4-FFF2-40B4-BE49-F238E27FC236}">
              <a16:creationId xmlns="" xmlns:a16="http://schemas.microsoft.com/office/drawing/2014/main" id="{00000000-0008-0000-0000-000073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63" name="Text Box 394360">
          <a:extLst>
            <a:ext uri="{FF2B5EF4-FFF2-40B4-BE49-F238E27FC236}">
              <a16:creationId xmlns="" xmlns:a16="http://schemas.microsoft.com/office/drawing/2014/main" id="{00000000-0008-0000-0000-000074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64" name="Text Box 394744">
          <a:extLst>
            <a:ext uri="{FF2B5EF4-FFF2-40B4-BE49-F238E27FC236}">
              <a16:creationId xmlns="" xmlns:a16="http://schemas.microsoft.com/office/drawing/2014/main" id="{00000000-0008-0000-0000-000075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65" name="Text Box 394360">
          <a:extLst>
            <a:ext uri="{FF2B5EF4-FFF2-40B4-BE49-F238E27FC236}">
              <a16:creationId xmlns="" xmlns:a16="http://schemas.microsoft.com/office/drawing/2014/main" id="{00000000-0008-0000-0000-000076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66" name="Text Box 394744">
          <a:extLst>
            <a:ext uri="{FF2B5EF4-FFF2-40B4-BE49-F238E27FC236}">
              <a16:creationId xmlns="" xmlns:a16="http://schemas.microsoft.com/office/drawing/2014/main" id="{00000000-0008-0000-0000-000077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67" name="Text Box 394360">
          <a:extLst>
            <a:ext uri="{FF2B5EF4-FFF2-40B4-BE49-F238E27FC236}">
              <a16:creationId xmlns="" xmlns:a16="http://schemas.microsoft.com/office/drawing/2014/main" id="{00000000-0008-0000-0000-000078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68" name="Text Box 394744">
          <a:extLst>
            <a:ext uri="{FF2B5EF4-FFF2-40B4-BE49-F238E27FC236}">
              <a16:creationId xmlns="" xmlns:a16="http://schemas.microsoft.com/office/drawing/2014/main" id="{00000000-0008-0000-0000-000079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69" name="Text Box 394360">
          <a:extLst>
            <a:ext uri="{FF2B5EF4-FFF2-40B4-BE49-F238E27FC236}">
              <a16:creationId xmlns="" xmlns:a16="http://schemas.microsoft.com/office/drawing/2014/main" id="{00000000-0008-0000-0000-00007A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70" name="Text Box 394744">
          <a:extLst>
            <a:ext uri="{FF2B5EF4-FFF2-40B4-BE49-F238E27FC236}">
              <a16:creationId xmlns="" xmlns:a16="http://schemas.microsoft.com/office/drawing/2014/main" id="{00000000-0008-0000-0000-00007B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71" name="Text Box 394360">
          <a:extLst>
            <a:ext uri="{FF2B5EF4-FFF2-40B4-BE49-F238E27FC236}">
              <a16:creationId xmlns="" xmlns:a16="http://schemas.microsoft.com/office/drawing/2014/main" id="{00000000-0008-0000-0000-00007C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72" name="Text Box 394744">
          <a:extLst>
            <a:ext uri="{FF2B5EF4-FFF2-40B4-BE49-F238E27FC236}">
              <a16:creationId xmlns="" xmlns:a16="http://schemas.microsoft.com/office/drawing/2014/main" id="{00000000-0008-0000-0000-00007D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73" name="Text Box 394360">
          <a:extLst>
            <a:ext uri="{FF2B5EF4-FFF2-40B4-BE49-F238E27FC236}">
              <a16:creationId xmlns="" xmlns:a16="http://schemas.microsoft.com/office/drawing/2014/main" id="{00000000-0008-0000-0000-00007E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74" name="Text Box 394744">
          <a:extLst>
            <a:ext uri="{FF2B5EF4-FFF2-40B4-BE49-F238E27FC236}">
              <a16:creationId xmlns="" xmlns:a16="http://schemas.microsoft.com/office/drawing/2014/main" id="{00000000-0008-0000-0000-00007F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75" name="Text Box 394360">
          <a:extLst>
            <a:ext uri="{FF2B5EF4-FFF2-40B4-BE49-F238E27FC236}">
              <a16:creationId xmlns="" xmlns:a16="http://schemas.microsoft.com/office/drawing/2014/main" id="{00000000-0008-0000-0000-000080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76" name="Text Box 394744">
          <a:extLst>
            <a:ext uri="{FF2B5EF4-FFF2-40B4-BE49-F238E27FC236}">
              <a16:creationId xmlns="" xmlns:a16="http://schemas.microsoft.com/office/drawing/2014/main" id="{00000000-0008-0000-0000-000081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77" name="Text Box 394360">
          <a:extLst>
            <a:ext uri="{FF2B5EF4-FFF2-40B4-BE49-F238E27FC236}">
              <a16:creationId xmlns="" xmlns:a16="http://schemas.microsoft.com/office/drawing/2014/main" id="{00000000-0008-0000-0000-000082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78" name="Text Box 394744">
          <a:extLst>
            <a:ext uri="{FF2B5EF4-FFF2-40B4-BE49-F238E27FC236}">
              <a16:creationId xmlns="" xmlns:a16="http://schemas.microsoft.com/office/drawing/2014/main" id="{00000000-0008-0000-0000-000083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79" name="Text Box 394360">
          <a:extLst>
            <a:ext uri="{FF2B5EF4-FFF2-40B4-BE49-F238E27FC236}">
              <a16:creationId xmlns="" xmlns:a16="http://schemas.microsoft.com/office/drawing/2014/main" id="{00000000-0008-0000-0000-000084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80" name="Text Box 394744">
          <a:extLst>
            <a:ext uri="{FF2B5EF4-FFF2-40B4-BE49-F238E27FC236}">
              <a16:creationId xmlns="" xmlns:a16="http://schemas.microsoft.com/office/drawing/2014/main" id="{00000000-0008-0000-0000-000085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81" name="Text Box 394360">
          <a:extLst>
            <a:ext uri="{FF2B5EF4-FFF2-40B4-BE49-F238E27FC236}">
              <a16:creationId xmlns="" xmlns:a16="http://schemas.microsoft.com/office/drawing/2014/main" id="{00000000-0008-0000-0000-000086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82" name="Text Box 394744">
          <a:extLst>
            <a:ext uri="{FF2B5EF4-FFF2-40B4-BE49-F238E27FC236}">
              <a16:creationId xmlns="" xmlns:a16="http://schemas.microsoft.com/office/drawing/2014/main" id="{00000000-0008-0000-0000-000087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83" name="Text Box 394360">
          <a:extLst>
            <a:ext uri="{FF2B5EF4-FFF2-40B4-BE49-F238E27FC236}">
              <a16:creationId xmlns="" xmlns:a16="http://schemas.microsoft.com/office/drawing/2014/main" id="{00000000-0008-0000-0000-000088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84" name="Text Box 394744">
          <a:extLst>
            <a:ext uri="{FF2B5EF4-FFF2-40B4-BE49-F238E27FC236}">
              <a16:creationId xmlns="" xmlns:a16="http://schemas.microsoft.com/office/drawing/2014/main" id="{00000000-0008-0000-0000-000089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85" name="Text Box 394360">
          <a:extLst>
            <a:ext uri="{FF2B5EF4-FFF2-40B4-BE49-F238E27FC236}">
              <a16:creationId xmlns="" xmlns:a16="http://schemas.microsoft.com/office/drawing/2014/main" id="{00000000-0008-0000-0000-00008A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86" name="Text Box 394744">
          <a:extLst>
            <a:ext uri="{FF2B5EF4-FFF2-40B4-BE49-F238E27FC236}">
              <a16:creationId xmlns="" xmlns:a16="http://schemas.microsoft.com/office/drawing/2014/main" id="{00000000-0008-0000-0000-00008B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87" name="Text Box 394360">
          <a:extLst>
            <a:ext uri="{FF2B5EF4-FFF2-40B4-BE49-F238E27FC236}">
              <a16:creationId xmlns="" xmlns:a16="http://schemas.microsoft.com/office/drawing/2014/main" id="{00000000-0008-0000-0000-00008C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88" name="Text Box 394744">
          <a:extLst>
            <a:ext uri="{FF2B5EF4-FFF2-40B4-BE49-F238E27FC236}">
              <a16:creationId xmlns="" xmlns:a16="http://schemas.microsoft.com/office/drawing/2014/main" id="{00000000-0008-0000-0000-00008D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89" name="Text Box 394360">
          <a:extLst>
            <a:ext uri="{FF2B5EF4-FFF2-40B4-BE49-F238E27FC236}">
              <a16:creationId xmlns="" xmlns:a16="http://schemas.microsoft.com/office/drawing/2014/main" id="{00000000-0008-0000-0000-00008E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90" name="Text Box 394744">
          <a:extLst>
            <a:ext uri="{FF2B5EF4-FFF2-40B4-BE49-F238E27FC236}">
              <a16:creationId xmlns="" xmlns:a16="http://schemas.microsoft.com/office/drawing/2014/main" id="{00000000-0008-0000-0000-00008F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91" name="Text Box 394360">
          <a:extLst>
            <a:ext uri="{FF2B5EF4-FFF2-40B4-BE49-F238E27FC236}">
              <a16:creationId xmlns="" xmlns:a16="http://schemas.microsoft.com/office/drawing/2014/main" id="{00000000-0008-0000-0000-000090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92" name="Text Box 394744">
          <a:extLst>
            <a:ext uri="{FF2B5EF4-FFF2-40B4-BE49-F238E27FC236}">
              <a16:creationId xmlns="" xmlns:a16="http://schemas.microsoft.com/office/drawing/2014/main" id="{00000000-0008-0000-0000-000091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93" name="Text Box 394360">
          <a:extLst>
            <a:ext uri="{FF2B5EF4-FFF2-40B4-BE49-F238E27FC236}">
              <a16:creationId xmlns="" xmlns:a16="http://schemas.microsoft.com/office/drawing/2014/main" id="{00000000-0008-0000-0000-000092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94" name="Text Box 394744">
          <a:extLst>
            <a:ext uri="{FF2B5EF4-FFF2-40B4-BE49-F238E27FC236}">
              <a16:creationId xmlns="" xmlns:a16="http://schemas.microsoft.com/office/drawing/2014/main" id="{00000000-0008-0000-0000-000093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95" name="Text Box 394360">
          <a:extLst>
            <a:ext uri="{FF2B5EF4-FFF2-40B4-BE49-F238E27FC236}">
              <a16:creationId xmlns="" xmlns:a16="http://schemas.microsoft.com/office/drawing/2014/main" id="{00000000-0008-0000-0000-000094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96" name="Text Box 394744">
          <a:extLst>
            <a:ext uri="{FF2B5EF4-FFF2-40B4-BE49-F238E27FC236}">
              <a16:creationId xmlns="" xmlns:a16="http://schemas.microsoft.com/office/drawing/2014/main" id="{00000000-0008-0000-0000-000095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97" name="Text Box 394360">
          <a:extLst>
            <a:ext uri="{FF2B5EF4-FFF2-40B4-BE49-F238E27FC236}">
              <a16:creationId xmlns="" xmlns:a16="http://schemas.microsoft.com/office/drawing/2014/main" id="{00000000-0008-0000-0000-000096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798" name="Text Box 394744">
          <a:extLst>
            <a:ext uri="{FF2B5EF4-FFF2-40B4-BE49-F238E27FC236}">
              <a16:creationId xmlns="" xmlns:a16="http://schemas.microsoft.com/office/drawing/2014/main" id="{00000000-0008-0000-0000-000097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799" name="Text Box 394360">
          <a:extLst>
            <a:ext uri="{FF2B5EF4-FFF2-40B4-BE49-F238E27FC236}">
              <a16:creationId xmlns="" xmlns:a16="http://schemas.microsoft.com/office/drawing/2014/main" id="{00000000-0008-0000-0000-000098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00" name="Text Box 394744">
          <a:extLst>
            <a:ext uri="{FF2B5EF4-FFF2-40B4-BE49-F238E27FC236}">
              <a16:creationId xmlns="" xmlns:a16="http://schemas.microsoft.com/office/drawing/2014/main" id="{00000000-0008-0000-0000-000099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01" name="Text Box 394360">
          <a:extLst>
            <a:ext uri="{FF2B5EF4-FFF2-40B4-BE49-F238E27FC236}">
              <a16:creationId xmlns="" xmlns:a16="http://schemas.microsoft.com/office/drawing/2014/main" id="{00000000-0008-0000-0000-00009A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02" name="Text Box 394744">
          <a:extLst>
            <a:ext uri="{FF2B5EF4-FFF2-40B4-BE49-F238E27FC236}">
              <a16:creationId xmlns="" xmlns:a16="http://schemas.microsoft.com/office/drawing/2014/main" id="{00000000-0008-0000-0000-00009B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03" name="Text Box 394360">
          <a:extLst>
            <a:ext uri="{FF2B5EF4-FFF2-40B4-BE49-F238E27FC236}">
              <a16:creationId xmlns="" xmlns:a16="http://schemas.microsoft.com/office/drawing/2014/main" id="{00000000-0008-0000-0000-00009C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04" name="Text Box 394744">
          <a:extLst>
            <a:ext uri="{FF2B5EF4-FFF2-40B4-BE49-F238E27FC236}">
              <a16:creationId xmlns="" xmlns:a16="http://schemas.microsoft.com/office/drawing/2014/main" id="{00000000-0008-0000-0000-00009D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05" name="Text Box 394360">
          <a:extLst>
            <a:ext uri="{FF2B5EF4-FFF2-40B4-BE49-F238E27FC236}">
              <a16:creationId xmlns="" xmlns:a16="http://schemas.microsoft.com/office/drawing/2014/main" id="{00000000-0008-0000-0000-00009E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06" name="Text Box 394744">
          <a:extLst>
            <a:ext uri="{FF2B5EF4-FFF2-40B4-BE49-F238E27FC236}">
              <a16:creationId xmlns="" xmlns:a16="http://schemas.microsoft.com/office/drawing/2014/main" id="{00000000-0008-0000-0000-00009F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07" name="Text Box 394360">
          <a:extLst>
            <a:ext uri="{FF2B5EF4-FFF2-40B4-BE49-F238E27FC236}">
              <a16:creationId xmlns="" xmlns:a16="http://schemas.microsoft.com/office/drawing/2014/main" id="{00000000-0008-0000-0000-0000A0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08" name="Text Box 394744">
          <a:extLst>
            <a:ext uri="{FF2B5EF4-FFF2-40B4-BE49-F238E27FC236}">
              <a16:creationId xmlns="" xmlns:a16="http://schemas.microsoft.com/office/drawing/2014/main" id="{00000000-0008-0000-0000-0000A1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09" name="Text Box 394360">
          <a:extLst>
            <a:ext uri="{FF2B5EF4-FFF2-40B4-BE49-F238E27FC236}">
              <a16:creationId xmlns="" xmlns:a16="http://schemas.microsoft.com/office/drawing/2014/main" id="{00000000-0008-0000-0000-0000A2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10" name="Text Box 394744">
          <a:extLst>
            <a:ext uri="{FF2B5EF4-FFF2-40B4-BE49-F238E27FC236}">
              <a16:creationId xmlns="" xmlns:a16="http://schemas.microsoft.com/office/drawing/2014/main" id="{00000000-0008-0000-0000-0000A3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11" name="Text Box 394360">
          <a:extLst>
            <a:ext uri="{FF2B5EF4-FFF2-40B4-BE49-F238E27FC236}">
              <a16:creationId xmlns="" xmlns:a16="http://schemas.microsoft.com/office/drawing/2014/main" id="{00000000-0008-0000-0000-0000A4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12" name="Text Box 394744">
          <a:extLst>
            <a:ext uri="{FF2B5EF4-FFF2-40B4-BE49-F238E27FC236}">
              <a16:creationId xmlns="" xmlns:a16="http://schemas.microsoft.com/office/drawing/2014/main" id="{00000000-0008-0000-0000-0000A5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13" name="Text Box 394360">
          <a:extLst>
            <a:ext uri="{FF2B5EF4-FFF2-40B4-BE49-F238E27FC236}">
              <a16:creationId xmlns="" xmlns:a16="http://schemas.microsoft.com/office/drawing/2014/main" id="{00000000-0008-0000-0000-0000A6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14" name="Text Box 394744">
          <a:extLst>
            <a:ext uri="{FF2B5EF4-FFF2-40B4-BE49-F238E27FC236}">
              <a16:creationId xmlns="" xmlns:a16="http://schemas.microsoft.com/office/drawing/2014/main" id="{00000000-0008-0000-0000-0000A7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15" name="Text Box 394360">
          <a:extLst>
            <a:ext uri="{FF2B5EF4-FFF2-40B4-BE49-F238E27FC236}">
              <a16:creationId xmlns="" xmlns:a16="http://schemas.microsoft.com/office/drawing/2014/main" id="{00000000-0008-0000-0000-0000A8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16" name="Text Box 394744">
          <a:extLst>
            <a:ext uri="{FF2B5EF4-FFF2-40B4-BE49-F238E27FC236}">
              <a16:creationId xmlns="" xmlns:a16="http://schemas.microsoft.com/office/drawing/2014/main" id="{00000000-0008-0000-0000-0000A9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17" name="Text Box 394360">
          <a:extLst>
            <a:ext uri="{FF2B5EF4-FFF2-40B4-BE49-F238E27FC236}">
              <a16:creationId xmlns="" xmlns:a16="http://schemas.microsoft.com/office/drawing/2014/main" id="{00000000-0008-0000-0000-0000C1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18" name="Text Box 394744">
          <a:extLst>
            <a:ext uri="{FF2B5EF4-FFF2-40B4-BE49-F238E27FC236}">
              <a16:creationId xmlns="" xmlns:a16="http://schemas.microsoft.com/office/drawing/2014/main" id="{00000000-0008-0000-0000-0000C2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19" name="Text Box 394360">
          <a:extLst>
            <a:ext uri="{FF2B5EF4-FFF2-40B4-BE49-F238E27FC236}">
              <a16:creationId xmlns="" xmlns:a16="http://schemas.microsoft.com/office/drawing/2014/main" id="{00000000-0008-0000-0000-0000C3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20" name="Text Box 394744">
          <a:extLst>
            <a:ext uri="{FF2B5EF4-FFF2-40B4-BE49-F238E27FC236}">
              <a16:creationId xmlns="" xmlns:a16="http://schemas.microsoft.com/office/drawing/2014/main" id="{00000000-0008-0000-0000-0000C4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21" name="Text Box 394360">
          <a:extLst>
            <a:ext uri="{FF2B5EF4-FFF2-40B4-BE49-F238E27FC236}">
              <a16:creationId xmlns="" xmlns:a16="http://schemas.microsoft.com/office/drawing/2014/main" id="{00000000-0008-0000-0000-0000C5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22" name="Text Box 394744">
          <a:extLst>
            <a:ext uri="{FF2B5EF4-FFF2-40B4-BE49-F238E27FC236}">
              <a16:creationId xmlns="" xmlns:a16="http://schemas.microsoft.com/office/drawing/2014/main" id="{00000000-0008-0000-0000-0000C6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23" name="Text Box 394360">
          <a:extLst>
            <a:ext uri="{FF2B5EF4-FFF2-40B4-BE49-F238E27FC236}">
              <a16:creationId xmlns="" xmlns:a16="http://schemas.microsoft.com/office/drawing/2014/main" id="{00000000-0008-0000-0000-0000C7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24" name="Text Box 394744">
          <a:extLst>
            <a:ext uri="{FF2B5EF4-FFF2-40B4-BE49-F238E27FC236}">
              <a16:creationId xmlns="" xmlns:a16="http://schemas.microsoft.com/office/drawing/2014/main" id="{00000000-0008-0000-0000-0000C8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25" name="Text Box 394360">
          <a:extLst>
            <a:ext uri="{FF2B5EF4-FFF2-40B4-BE49-F238E27FC236}">
              <a16:creationId xmlns="" xmlns:a16="http://schemas.microsoft.com/office/drawing/2014/main" id="{00000000-0008-0000-0000-0000C9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26" name="Text Box 394744">
          <a:extLst>
            <a:ext uri="{FF2B5EF4-FFF2-40B4-BE49-F238E27FC236}">
              <a16:creationId xmlns="" xmlns:a16="http://schemas.microsoft.com/office/drawing/2014/main" id="{00000000-0008-0000-0000-0000CA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27" name="Text Box 394360">
          <a:extLst>
            <a:ext uri="{FF2B5EF4-FFF2-40B4-BE49-F238E27FC236}">
              <a16:creationId xmlns="" xmlns:a16="http://schemas.microsoft.com/office/drawing/2014/main" id="{00000000-0008-0000-0000-0000CB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28" name="Text Box 394744">
          <a:extLst>
            <a:ext uri="{FF2B5EF4-FFF2-40B4-BE49-F238E27FC236}">
              <a16:creationId xmlns="" xmlns:a16="http://schemas.microsoft.com/office/drawing/2014/main" id="{00000000-0008-0000-0000-0000CC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29" name="Text Box 394360">
          <a:extLst>
            <a:ext uri="{FF2B5EF4-FFF2-40B4-BE49-F238E27FC236}">
              <a16:creationId xmlns="" xmlns:a16="http://schemas.microsoft.com/office/drawing/2014/main" id="{00000000-0008-0000-0000-0000CD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30" name="Text Box 394744">
          <a:extLst>
            <a:ext uri="{FF2B5EF4-FFF2-40B4-BE49-F238E27FC236}">
              <a16:creationId xmlns="" xmlns:a16="http://schemas.microsoft.com/office/drawing/2014/main" id="{00000000-0008-0000-0000-0000CE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31" name="Text Box 394360">
          <a:extLst>
            <a:ext uri="{FF2B5EF4-FFF2-40B4-BE49-F238E27FC236}">
              <a16:creationId xmlns="" xmlns:a16="http://schemas.microsoft.com/office/drawing/2014/main" id="{00000000-0008-0000-0000-0000CF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32" name="Text Box 394744">
          <a:extLst>
            <a:ext uri="{FF2B5EF4-FFF2-40B4-BE49-F238E27FC236}">
              <a16:creationId xmlns="" xmlns:a16="http://schemas.microsoft.com/office/drawing/2014/main" id="{00000000-0008-0000-0000-0000D0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33" name="Text Box 394360">
          <a:extLst>
            <a:ext uri="{FF2B5EF4-FFF2-40B4-BE49-F238E27FC236}">
              <a16:creationId xmlns="" xmlns:a16="http://schemas.microsoft.com/office/drawing/2014/main" id="{00000000-0008-0000-0000-0000D1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34" name="Text Box 394744">
          <a:extLst>
            <a:ext uri="{FF2B5EF4-FFF2-40B4-BE49-F238E27FC236}">
              <a16:creationId xmlns="" xmlns:a16="http://schemas.microsoft.com/office/drawing/2014/main" id="{00000000-0008-0000-0000-0000D20A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35" name="Text Box 394360">
          <a:extLst>
            <a:ext uri="{FF2B5EF4-FFF2-40B4-BE49-F238E27FC236}">
              <a16:creationId xmlns="" xmlns:a16="http://schemas.microsoft.com/office/drawing/2014/main" id="{00000000-0008-0000-0000-0000D3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36" name="Text Box 394744">
          <a:extLst>
            <a:ext uri="{FF2B5EF4-FFF2-40B4-BE49-F238E27FC236}">
              <a16:creationId xmlns="" xmlns:a16="http://schemas.microsoft.com/office/drawing/2014/main" id="{00000000-0008-0000-0000-0000D4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37" name="Text Box 394360">
          <a:extLst>
            <a:ext uri="{FF2B5EF4-FFF2-40B4-BE49-F238E27FC236}">
              <a16:creationId xmlns="" xmlns:a16="http://schemas.microsoft.com/office/drawing/2014/main" id="{00000000-0008-0000-0000-0000D5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38" name="Text Box 394744">
          <a:extLst>
            <a:ext uri="{FF2B5EF4-FFF2-40B4-BE49-F238E27FC236}">
              <a16:creationId xmlns="" xmlns:a16="http://schemas.microsoft.com/office/drawing/2014/main" id="{00000000-0008-0000-0000-0000D6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39" name="Text Box 394360">
          <a:extLst>
            <a:ext uri="{FF2B5EF4-FFF2-40B4-BE49-F238E27FC236}">
              <a16:creationId xmlns="" xmlns:a16="http://schemas.microsoft.com/office/drawing/2014/main" id="{00000000-0008-0000-0000-0000D7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40" name="Text Box 394744">
          <a:extLst>
            <a:ext uri="{FF2B5EF4-FFF2-40B4-BE49-F238E27FC236}">
              <a16:creationId xmlns="" xmlns:a16="http://schemas.microsoft.com/office/drawing/2014/main" id="{00000000-0008-0000-0000-0000D80A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841"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842"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843"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844"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845"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846"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47"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48"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49"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50"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51"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52"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53"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54"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55"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56"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57"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58"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59"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60"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61"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62"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63"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64"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65"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66"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67"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68"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69"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70"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71"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72"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73"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74"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75"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76"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77"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78"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79"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80"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81"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82"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83"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84"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85"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86"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87"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88"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89"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90"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91"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92"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93"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894"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95"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96"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97"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98"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899"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00"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01"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02"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03"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04"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05"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06"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07"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08"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09"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10"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11"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12"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13"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14"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15"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16"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17"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18"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19"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20"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21"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22"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23"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24"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25"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26"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27"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28"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29"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30"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31"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32"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33"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34"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35"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36"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37"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38"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39"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40"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41"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42"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943"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944"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945"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946"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947"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0"/>
    <xdr:sp macro="" textlink="">
      <xdr:nvSpPr>
        <xdr:cNvPr id="21948"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899583" y="5754370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49"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50"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51"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52"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53"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54"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55"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56"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57"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58"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59"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60"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61"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62"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63"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64"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65"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66"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67"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68"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69"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70"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71"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72"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73"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74"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75"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76"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77"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78"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79"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80"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81"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82"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83"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84"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85"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86"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87"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88"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89"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90"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91"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92"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93"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94"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95"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1996"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97"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98"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1999"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00"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01"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02"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03"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04"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05"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06"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07"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08"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09"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10"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11"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12"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13"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14"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15"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16"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17"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18"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19"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20"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21"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22"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23"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24"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25"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26"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27"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28"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29"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30"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31"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32"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33"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34"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35"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36"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37"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38"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39"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40"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41"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42"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43"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44"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45"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46"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47"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48"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49"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50"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51"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52"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53"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54"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55"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56"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57"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58"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59"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60"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61"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2326"/>
    <xdr:sp macro="" textlink="">
      <xdr:nvSpPr>
        <xdr:cNvPr id="22062"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899583" y="575437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63"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64"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65"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66"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67"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151</xdr:row>
      <xdr:rowOff>1990725</xdr:rowOff>
    </xdr:from>
    <xdr:ext cx="57150" cy="81461"/>
    <xdr:sp macro="" textlink="">
      <xdr:nvSpPr>
        <xdr:cNvPr id="22068"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899583" y="575437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069" name="Text Box 394360">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070" name="Text Box 394744">
          <a:extLst>
            <a:ext uri="{FF2B5EF4-FFF2-40B4-BE49-F238E27FC236}">
              <a16:creationId xmlns="" xmlns:a16="http://schemas.microsoft.com/office/drawing/2014/main" id="{00000000-0008-0000-0000-000003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071" name="Text Box 394360">
          <a:extLst>
            <a:ext uri="{FF2B5EF4-FFF2-40B4-BE49-F238E27FC236}">
              <a16:creationId xmlns="" xmlns:a16="http://schemas.microsoft.com/office/drawing/2014/main" id="{00000000-0008-0000-0000-000004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072" name="Text Box 394744">
          <a:extLst>
            <a:ext uri="{FF2B5EF4-FFF2-40B4-BE49-F238E27FC236}">
              <a16:creationId xmlns="" xmlns:a16="http://schemas.microsoft.com/office/drawing/2014/main" id="{00000000-0008-0000-0000-000005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073" name="Text Box 394360">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074" name="Text Box 394744">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075" name="Text Box 394360">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076" name="Text Box 394744">
          <a:extLst>
            <a:ext uri="{FF2B5EF4-FFF2-40B4-BE49-F238E27FC236}">
              <a16:creationId xmlns="" xmlns:a16="http://schemas.microsoft.com/office/drawing/2014/main" id="{00000000-0008-0000-0000-000009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077" name="Text Box 394360">
          <a:extLst>
            <a:ext uri="{FF2B5EF4-FFF2-40B4-BE49-F238E27FC236}">
              <a16:creationId xmlns="" xmlns:a16="http://schemas.microsoft.com/office/drawing/2014/main" id="{00000000-0008-0000-0000-00000A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078" name="Text Box 39474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079" name="Text Box 39436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080" name="Text Box 394744">
          <a:extLst>
            <a:ext uri="{FF2B5EF4-FFF2-40B4-BE49-F238E27FC236}">
              <a16:creationId xmlns="" xmlns:a16="http://schemas.microsoft.com/office/drawing/2014/main" id="{00000000-0008-0000-0000-00000D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081" name="Text Box 394360">
          <a:extLst>
            <a:ext uri="{FF2B5EF4-FFF2-40B4-BE49-F238E27FC236}">
              <a16:creationId xmlns="" xmlns:a16="http://schemas.microsoft.com/office/drawing/2014/main" id="{00000000-0008-0000-0000-00000E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082" name="Text Box 394744">
          <a:extLst>
            <a:ext uri="{FF2B5EF4-FFF2-40B4-BE49-F238E27FC236}">
              <a16:creationId xmlns="" xmlns:a16="http://schemas.microsoft.com/office/drawing/2014/main" id="{00000000-0008-0000-0000-00000F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083" name="Text Box 394360">
          <a:extLst>
            <a:ext uri="{FF2B5EF4-FFF2-40B4-BE49-F238E27FC236}">
              <a16:creationId xmlns="" xmlns:a16="http://schemas.microsoft.com/office/drawing/2014/main" id="{00000000-0008-0000-0000-000010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084" name="Text Box 394744">
          <a:extLst>
            <a:ext uri="{FF2B5EF4-FFF2-40B4-BE49-F238E27FC236}">
              <a16:creationId xmlns="" xmlns:a16="http://schemas.microsoft.com/office/drawing/2014/main" id="{00000000-0008-0000-0000-000011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085" name="Text Box 394360">
          <a:extLst>
            <a:ext uri="{FF2B5EF4-FFF2-40B4-BE49-F238E27FC236}">
              <a16:creationId xmlns="" xmlns:a16="http://schemas.microsoft.com/office/drawing/2014/main" id="{00000000-0008-0000-0000-000012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086" name="Text Box 394744">
          <a:extLst>
            <a:ext uri="{FF2B5EF4-FFF2-40B4-BE49-F238E27FC236}">
              <a16:creationId xmlns="" xmlns:a16="http://schemas.microsoft.com/office/drawing/2014/main" id="{00000000-0008-0000-0000-000013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087" name="Text Box 394360">
          <a:extLst>
            <a:ext uri="{FF2B5EF4-FFF2-40B4-BE49-F238E27FC236}">
              <a16:creationId xmlns="" xmlns:a16="http://schemas.microsoft.com/office/drawing/2014/main" id="{00000000-0008-0000-0000-000014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088" name="Text Box 394744">
          <a:extLst>
            <a:ext uri="{FF2B5EF4-FFF2-40B4-BE49-F238E27FC236}">
              <a16:creationId xmlns="" xmlns:a16="http://schemas.microsoft.com/office/drawing/2014/main" id="{00000000-0008-0000-0000-000015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089" name="Text Box 394360">
          <a:extLst>
            <a:ext uri="{FF2B5EF4-FFF2-40B4-BE49-F238E27FC236}">
              <a16:creationId xmlns="" xmlns:a16="http://schemas.microsoft.com/office/drawing/2014/main" id="{00000000-0008-0000-0000-000016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090" name="Text Box 394744">
          <a:extLst>
            <a:ext uri="{FF2B5EF4-FFF2-40B4-BE49-F238E27FC236}">
              <a16:creationId xmlns="" xmlns:a16="http://schemas.microsoft.com/office/drawing/2014/main" id="{00000000-0008-0000-0000-000017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091" name="Text Box 394360">
          <a:extLst>
            <a:ext uri="{FF2B5EF4-FFF2-40B4-BE49-F238E27FC236}">
              <a16:creationId xmlns="" xmlns:a16="http://schemas.microsoft.com/office/drawing/2014/main" id="{00000000-0008-0000-0000-000018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092" name="Text Box 394744">
          <a:extLst>
            <a:ext uri="{FF2B5EF4-FFF2-40B4-BE49-F238E27FC236}">
              <a16:creationId xmlns="" xmlns:a16="http://schemas.microsoft.com/office/drawing/2014/main" id="{00000000-0008-0000-0000-000019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093" name="Text Box 394360">
          <a:extLst>
            <a:ext uri="{FF2B5EF4-FFF2-40B4-BE49-F238E27FC236}">
              <a16:creationId xmlns="" xmlns:a16="http://schemas.microsoft.com/office/drawing/2014/main" id="{00000000-0008-0000-0000-00001A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094" name="Text Box 394744">
          <a:extLst>
            <a:ext uri="{FF2B5EF4-FFF2-40B4-BE49-F238E27FC236}">
              <a16:creationId xmlns="" xmlns:a16="http://schemas.microsoft.com/office/drawing/2014/main" id="{00000000-0008-0000-0000-00001B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095" name="Text Box 394360">
          <a:extLst>
            <a:ext uri="{FF2B5EF4-FFF2-40B4-BE49-F238E27FC236}">
              <a16:creationId xmlns="" xmlns:a16="http://schemas.microsoft.com/office/drawing/2014/main" id="{00000000-0008-0000-0000-00001C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096" name="Text Box 394744">
          <a:extLst>
            <a:ext uri="{FF2B5EF4-FFF2-40B4-BE49-F238E27FC236}">
              <a16:creationId xmlns="" xmlns:a16="http://schemas.microsoft.com/office/drawing/2014/main" id="{00000000-0008-0000-0000-00001D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097" name="Text Box 394360">
          <a:extLst>
            <a:ext uri="{FF2B5EF4-FFF2-40B4-BE49-F238E27FC236}">
              <a16:creationId xmlns="" xmlns:a16="http://schemas.microsoft.com/office/drawing/2014/main" id="{00000000-0008-0000-0000-00001E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098" name="Text Box 394744">
          <a:extLst>
            <a:ext uri="{FF2B5EF4-FFF2-40B4-BE49-F238E27FC236}">
              <a16:creationId xmlns="" xmlns:a16="http://schemas.microsoft.com/office/drawing/2014/main" id="{00000000-0008-0000-0000-00001F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099" name="Text Box 394360">
          <a:extLst>
            <a:ext uri="{FF2B5EF4-FFF2-40B4-BE49-F238E27FC236}">
              <a16:creationId xmlns="" xmlns:a16="http://schemas.microsoft.com/office/drawing/2014/main" id="{00000000-0008-0000-0000-000020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00" name="Text Box 394744">
          <a:extLst>
            <a:ext uri="{FF2B5EF4-FFF2-40B4-BE49-F238E27FC236}">
              <a16:creationId xmlns="" xmlns:a16="http://schemas.microsoft.com/office/drawing/2014/main" id="{00000000-0008-0000-0000-000021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01" name="Text Box 394360">
          <a:extLst>
            <a:ext uri="{FF2B5EF4-FFF2-40B4-BE49-F238E27FC236}">
              <a16:creationId xmlns="" xmlns:a16="http://schemas.microsoft.com/office/drawing/2014/main" id="{00000000-0008-0000-0000-000022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02" name="Text Box 394744">
          <a:extLst>
            <a:ext uri="{FF2B5EF4-FFF2-40B4-BE49-F238E27FC236}">
              <a16:creationId xmlns="" xmlns:a16="http://schemas.microsoft.com/office/drawing/2014/main" id="{00000000-0008-0000-0000-000023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03" name="Text Box 394360">
          <a:extLst>
            <a:ext uri="{FF2B5EF4-FFF2-40B4-BE49-F238E27FC236}">
              <a16:creationId xmlns="" xmlns:a16="http://schemas.microsoft.com/office/drawing/2014/main" id="{00000000-0008-0000-0000-000024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04" name="Text Box 394744">
          <a:extLst>
            <a:ext uri="{FF2B5EF4-FFF2-40B4-BE49-F238E27FC236}">
              <a16:creationId xmlns="" xmlns:a16="http://schemas.microsoft.com/office/drawing/2014/main" id="{00000000-0008-0000-0000-000025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05" name="Text Box 394360">
          <a:extLst>
            <a:ext uri="{FF2B5EF4-FFF2-40B4-BE49-F238E27FC236}">
              <a16:creationId xmlns="" xmlns:a16="http://schemas.microsoft.com/office/drawing/2014/main" id="{00000000-0008-0000-0000-000026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06" name="Text Box 394744">
          <a:extLst>
            <a:ext uri="{FF2B5EF4-FFF2-40B4-BE49-F238E27FC236}">
              <a16:creationId xmlns="" xmlns:a16="http://schemas.microsoft.com/office/drawing/2014/main" id="{00000000-0008-0000-0000-000027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07" name="Text Box 394360">
          <a:extLst>
            <a:ext uri="{FF2B5EF4-FFF2-40B4-BE49-F238E27FC236}">
              <a16:creationId xmlns="" xmlns:a16="http://schemas.microsoft.com/office/drawing/2014/main" id="{00000000-0008-0000-0000-000028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08" name="Text Box 394744">
          <a:extLst>
            <a:ext uri="{FF2B5EF4-FFF2-40B4-BE49-F238E27FC236}">
              <a16:creationId xmlns="" xmlns:a16="http://schemas.microsoft.com/office/drawing/2014/main" id="{00000000-0008-0000-0000-000029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09" name="Text Box 394360">
          <a:extLst>
            <a:ext uri="{FF2B5EF4-FFF2-40B4-BE49-F238E27FC236}">
              <a16:creationId xmlns="" xmlns:a16="http://schemas.microsoft.com/office/drawing/2014/main" id="{00000000-0008-0000-0000-00002A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10" name="Text Box 394744">
          <a:extLst>
            <a:ext uri="{FF2B5EF4-FFF2-40B4-BE49-F238E27FC236}">
              <a16:creationId xmlns="" xmlns:a16="http://schemas.microsoft.com/office/drawing/2014/main" id="{00000000-0008-0000-0000-00002B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11" name="Text Box 394360">
          <a:extLst>
            <a:ext uri="{FF2B5EF4-FFF2-40B4-BE49-F238E27FC236}">
              <a16:creationId xmlns="" xmlns:a16="http://schemas.microsoft.com/office/drawing/2014/main" id="{00000000-0008-0000-0000-00002C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12" name="Text Box 394744">
          <a:extLst>
            <a:ext uri="{FF2B5EF4-FFF2-40B4-BE49-F238E27FC236}">
              <a16:creationId xmlns="" xmlns:a16="http://schemas.microsoft.com/office/drawing/2014/main" id="{00000000-0008-0000-0000-00002D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13" name="Text Box 394360">
          <a:extLst>
            <a:ext uri="{FF2B5EF4-FFF2-40B4-BE49-F238E27FC236}">
              <a16:creationId xmlns="" xmlns:a16="http://schemas.microsoft.com/office/drawing/2014/main" id="{00000000-0008-0000-0000-00002E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14" name="Text Box 39474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15" name="Text Box 394360">
          <a:extLst>
            <a:ext uri="{FF2B5EF4-FFF2-40B4-BE49-F238E27FC236}">
              <a16:creationId xmlns="" xmlns:a16="http://schemas.microsoft.com/office/drawing/2014/main" id="{00000000-0008-0000-0000-000030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16" name="Text Box 394744">
          <a:extLst>
            <a:ext uri="{FF2B5EF4-FFF2-40B4-BE49-F238E27FC236}">
              <a16:creationId xmlns="" xmlns:a16="http://schemas.microsoft.com/office/drawing/2014/main" id="{00000000-0008-0000-0000-000031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17" name="Text Box 394360">
          <a:extLst>
            <a:ext uri="{FF2B5EF4-FFF2-40B4-BE49-F238E27FC236}">
              <a16:creationId xmlns="" xmlns:a16="http://schemas.microsoft.com/office/drawing/2014/main" id="{00000000-0008-0000-0000-000032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18" name="Text Box 394744">
          <a:extLst>
            <a:ext uri="{FF2B5EF4-FFF2-40B4-BE49-F238E27FC236}">
              <a16:creationId xmlns="" xmlns:a16="http://schemas.microsoft.com/office/drawing/2014/main" id="{00000000-0008-0000-0000-000033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19" name="Text Box 394360">
          <a:extLst>
            <a:ext uri="{FF2B5EF4-FFF2-40B4-BE49-F238E27FC236}">
              <a16:creationId xmlns="" xmlns:a16="http://schemas.microsoft.com/office/drawing/2014/main" id="{00000000-0008-0000-0000-000034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20" name="Text Box 394744">
          <a:extLst>
            <a:ext uri="{FF2B5EF4-FFF2-40B4-BE49-F238E27FC236}">
              <a16:creationId xmlns="" xmlns:a16="http://schemas.microsoft.com/office/drawing/2014/main" id="{00000000-0008-0000-0000-000035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21" name="Text Box 394360">
          <a:extLst>
            <a:ext uri="{FF2B5EF4-FFF2-40B4-BE49-F238E27FC236}">
              <a16:creationId xmlns="" xmlns:a16="http://schemas.microsoft.com/office/drawing/2014/main" id="{00000000-0008-0000-0000-000036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22" name="Text Box 394744">
          <a:extLst>
            <a:ext uri="{FF2B5EF4-FFF2-40B4-BE49-F238E27FC236}">
              <a16:creationId xmlns="" xmlns:a16="http://schemas.microsoft.com/office/drawing/2014/main" id="{00000000-0008-0000-0000-000037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23" name="Text Box 394360">
          <a:extLst>
            <a:ext uri="{FF2B5EF4-FFF2-40B4-BE49-F238E27FC236}">
              <a16:creationId xmlns="" xmlns:a16="http://schemas.microsoft.com/office/drawing/2014/main" id="{00000000-0008-0000-0000-000038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24" name="Text Box 394744">
          <a:extLst>
            <a:ext uri="{FF2B5EF4-FFF2-40B4-BE49-F238E27FC236}">
              <a16:creationId xmlns="" xmlns:a16="http://schemas.microsoft.com/office/drawing/2014/main" id="{00000000-0008-0000-0000-000039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25" name="Text Box 394360">
          <a:extLst>
            <a:ext uri="{FF2B5EF4-FFF2-40B4-BE49-F238E27FC236}">
              <a16:creationId xmlns="" xmlns:a16="http://schemas.microsoft.com/office/drawing/2014/main" id="{00000000-0008-0000-0000-00003A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26" name="Text Box 394744">
          <a:extLst>
            <a:ext uri="{FF2B5EF4-FFF2-40B4-BE49-F238E27FC236}">
              <a16:creationId xmlns="" xmlns:a16="http://schemas.microsoft.com/office/drawing/2014/main" id="{00000000-0008-0000-0000-00003B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27" name="Text Box 394360">
          <a:extLst>
            <a:ext uri="{FF2B5EF4-FFF2-40B4-BE49-F238E27FC236}">
              <a16:creationId xmlns="" xmlns:a16="http://schemas.microsoft.com/office/drawing/2014/main" id="{00000000-0008-0000-0000-00003C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28" name="Text Box 394744">
          <a:extLst>
            <a:ext uri="{FF2B5EF4-FFF2-40B4-BE49-F238E27FC236}">
              <a16:creationId xmlns="" xmlns:a16="http://schemas.microsoft.com/office/drawing/2014/main" id="{00000000-0008-0000-0000-00003D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29" name="Text Box 394360">
          <a:extLst>
            <a:ext uri="{FF2B5EF4-FFF2-40B4-BE49-F238E27FC236}">
              <a16:creationId xmlns="" xmlns:a16="http://schemas.microsoft.com/office/drawing/2014/main" id="{00000000-0008-0000-0000-00003E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30" name="Text Box 394744">
          <a:extLst>
            <a:ext uri="{FF2B5EF4-FFF2-40B4-BE49-F238E27FC236}">
              <a16:creationId xmlns="" xmlns:a16="http://schemas.microsoft.com/office/drawing/2014/main" id="{00000000-0008-0000-0000-00003F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31" name="Text Box 394360">
          <a:extLst>
            <a:ext uri="{FF2B5EF4-FFF2-40B4-BE49-F238E27FC236}">
              <a16:creationId xmlns="" xmlns:a16="http://schemas.microsoft.com/office/drawing/2014/main" id="{00000000-0008-0000-0000-000040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32" name="Text Box 394744">
          <a:extLst>
            <a:ext uri="{FF2B5EF4-FFF2-40B4-BE49-F238E27FC236}">
              <a16:creationId xmlns="" xmlns:a16="http://schemas.microsoft.com/office/drawing/2014/main" id="{00000000-0008-0000-0000-000041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33" name="Text Box 394360">
          <a:extLst>
            <a:ext uri="{FF2B5EF4-FFF2-40B4-BE49-F238E27FC236}">
              <a16:creationId xmlns="" xmlns:a16="http://schemas.microsoft.com/office/drawing/2014/main" id="{00000000-0008-0000-0000-000042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34" name="Text Box 394744">
          <a:extLst>
            <a:ext uri="{FF2B5EF4-FFF2-40B4-BE49-F238E27FC236}">
              <a16:creationId xmlns="" xmlns:a16="http://schemas.microsoft.com/office/drawing/2014/main" id="{00000000-0008-0000-0000-000043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35" name="Text Box 394360">
          <a:extLst>
            <a:ext uri="{FF2B5EF4-FFF2-40B4-BE49-F238E27FC236}">
              <a16:creationId xmlns="" xmlns:a16="http://schemas.microsoft.com/office/drawing/2014/main" id="{00000000-0008-0000-0000-000044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36" name="Text Box 394744">
          <a:extLst>
            <a:ext uri="{FF2B5EF4-FFF2-40B4-BE49-F238E27FC236}">
              <a16:creationId xmlns="" xmlns:a16="http://schemas.microsoft.com/office/drawing/2014/main" id="{00000000-0008-0000-0000-000045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37" name="Text Box 394360">
          <a:extLst>
            <a:ext uri="{FF2B5EF4-FFF2-40B4-BE49-F238E27FC236}">
              <a16:creationId xmlns="" xmlns:a16="http://schemas.microsoft.com/office/drawing/2014/main" id="{00000000-0008-0000-0000-000046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38" name="Text Box 394744">
          <a:extLst>
            <a:ext uri="{FF2B5EF4-FFF2-40B4-BE49-F238E27FC236}">
              <a16:creationId xmlns="" xmlns:a16="http://schemas.microsoft.com/office/drawing/2014/main" id="{00000000-0008-0000-0000-000047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39" name="Text Box 394360">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40" name="Text Box 394744">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41" name="Text Box 394360">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42" name="Text Box 39474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43" name="Text Box 394360">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44" name="Text Box 394744">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45" name="Text Box 394360">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46" name="Text Box 394744">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147" name="Text Box 394360">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148" name="Text Box 3947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149" name="Text Box 394360">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150" name="Text Box 394744">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151" name="Text Box 394360">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152" name="Text Box 39474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53" name="Text Box 394360">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54" name="Text Box 394744">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55" name="Text Box 394360">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56" name="Text Box 39474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57" name="Text Box 394360">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58" name="Text Box 394744">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59" name="Text Box 394360">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60" name="Text Box 394744">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61" name="Text Box 394360">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62" name="Text Box 3947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63" name="Text Box 394360">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64" name="Text Box 394744">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65" name="Text Box 394360">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66" name="Text Box 39474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67" name="Text Box 394360">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68" name="Text Box 394744">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69" name="Text Box 394360">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70" name="Text Box 39474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71" name="Text Box 394360">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72" name="Text Box 394744">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73" name="Text Box 394360">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74" name="Text Box 394744">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75" name="Text Box 394360">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76" name="Text Box 3947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77" name="Text Box 394360">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78" name="Text Box 394744">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79" name="Text Box 394360">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80" name="Text Box 39474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81" name="Text Box 394360">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82" name="Text Box 394744">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83" name="Text Box 394360">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84" name="Text Box 39474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85" name="Text Box 394360">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86" name="Text Box 394744">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87" name="Text Box 394360">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88" name="Text Box 394744">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89" name="Text Box 394360">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90" name="Text Box 3947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91" name="Text Box 394360">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92" name="Text Box 394744">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93" name="Text Box 394360">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194" name="Text Box 39474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95" name="Text Box 394360">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96" name="Text Box 394744">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97" name="Text Box 394360">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98" name="Text Box 39474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199" name="Text Box 394360">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00" name="Text Box 394744">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01" name="Text Box 394360">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02" name="Text Box 394744">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03" name="Text Box 394360">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04" name="Text Box 3947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05" name="Text Box 394360">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06" name="Text Box 394744">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07" name="Text Box 394360">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08" name="Text Box 39474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09" name="Text Box 394360">
          <a:extLst>
            <a:ext uri="{FF2B5EF4-FFF2-40B4-BE49-F238E27FC236}">
              <a16:creationId xmlns="" xmlns:a16="http://schemas.microsoft.com/office/drawing/2014/main" id="{00000000-0008-0000-0000-00008E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10" name="Text Box 394744">
          <a:extLst>
            <a:ext uri="{FF2B5EF4-FFF2-40B4-BE49-F238E27FC236}">
              <a16:creationId xmlns="" xmlns:a16="http://schemas.microsoft.com/office/drawing/2014/main" id="{00000000-0008-0000-0000-00008F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11" name="Text Box 394360">
          <a:extLst>
            <a:ext uri="{FF2B5EF4-FFF2-40B4-BE49-F238E27FC236}">
              <a16:creationId xmlns="" xmlns:a16="http://schemas.microsoft.com/office/drawing/2014/main" id="{00000000-0008-0000-0000-000090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12" name="Text Box 394744">
          <a:extLst>
            <a:ext uri="{FF2B5EF4-FFF2-40B4-BE49-F238E27FC236}">
              <a16:creationId xmlns="" xmlns:a16="http://schemas.microsoft.com/office/drawing/2014/main" id="{00000000-0008-0000-0000-000091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13" name="Text Box 394360">
          <a:extLst>
            <a:ext uri="{FF2B5EF4-FFF2-40B4-BE49-F238E27FC236}">
              <a16:creationId xmlns="" xmlns:a16="http://schemas.microsoft.com/office/drawing/2014/main" id="{00000000-0008-0000-0000-000092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14" name="Text Box 394744">
          <a:extLst>
            <a:ext uri="{FF2B5EF4-FFF2-40B4-BE49-F238E27FC236}">
              <a16:creationId xmlns="" xmlns:a16="http://schemas.microsoft.com/office/drawing/2014/main" id="{00000000-0008-0000-0000-000093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15" name="Text Box 394360">
          <a:extLst>
            <a:ext uri="{FF2B5EF4-FFF2-40B4-BE49-F238E27FC236}">
              <a16:creationId xmlns="" xmlns:a16="http://schemas.microsoft.com/office/drawing/2014/main" id="{00000000-0008-0000-0000-000094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16" name="Text Box 394744">
          <a:extLst>
            <a:ext uri="{FF2B5EF4-FFF2-40B4-BE49-F238E27FC236}">
              <a16:creationId xmlns="" xmlns:a16="http://schemas.microsoft.com/office/drawing/2014/main" id="{00000000-0008-0000-0000-000095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17" name="Text Box 394360">
          <a:extLst>
            <a:ext uri="{FF2B5EF4-FFF2-40B4-BE49-F238E27FC236}">
              <a16:creationId xmlns="" xmlns:a16="http://schemas.microsoft.com/office/drawing/2014/main" id="{00000000-0008-0000-0000-000096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18" name="Text Box 394744">
          <a:extLst>
            <a:ext uri="{FF2B5EF4-FFF2-40B4-BE49-F238E27FC236}">
              <a16:creationId xmlns="" xmlns:a16="http://schemas.microsoft.com/office/drawing/2014/main" id="{00000000-0008-0000-0000-000097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19" name="Text Box 394360">
          <a:extLst>
            <a:ext uri="{FF2B5EF4-FFF2-40B4-BE49-F238E27FC236}">
              <a16:creationId xmlns="" xmlns:a16="http://schemas.microsoft.com/office/drawing/2014/main" id="{00000000-0008-0000-0000-000098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20" name="Text Box 394744">
          <a:extLst>
            <a:ext uri="{FF2B5EF4-FFF2-40B4-BE49-F238E27FC236}">
              <a16:creationId xmlns="" xmlns:a16="http://schemas.microsoft.com/office/drawing/2014/main" id="{00000000-0008-0000-0000-000099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21" name="Text Box 394360">
          <a:extLst>
            <a:ext uri="{FF2B5EF4-FFF2-40B4-BE49-F238E27FC236}">
              <a16:creationId xmlns="" xmlns:a16="http://schemas.microsoft.com/office/drawing/2014/main" id="{00000000-0008-0000-0000-00009A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22" name="Text Box 394744">
          <a:extLst>
            <a:ext uri="{FF2B5EF4-FFF2-40B4-BE49-F238E27FC236}">
              <a16:creationId xmlns="" xmlns:a16="http://schemas.microsoft.com/office/drawing/2014/main" id="{00000000-0008-0000-0000-00009B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23" name="Text Box 394360">
          <a:extLst>
            <a:ext uri="{FF2B5EF4-FFF2-40B4-BE49-F238E27FC236}">
              <a16:creationId xmlns="" xmlns:a16="http://schemas.microsoft.com/office/drawing/2014/main" id="{00000000-0008-0000-0000-00009C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24" name="Text Box 394744">
          <a:extLst>
            <a:ext uri="{FF2B5EF4-FFF2-40B4-BE49-F238E27FC236}">
              <a16:creationId xmlns="" xmlns:a16="http://schemas.microsoft.com/office/drawing/2014/main" id="{00000000-0008-0000-0000-00009D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25" name="Text Box 394360">
          <a:extLst>
            <a:ext uri="{FF2B5EF4-FFF2-40B4-BE49-F238E27FC236}">
              <a16:creationId xmlns="" xmlns:a16="http://schemas.microsoft.com/office/drawing/2014/main" id="{00000000-0008-0000-0000-00009E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26" name="Text Box 394744">
          <a:extLst>
            <a:ext uri="{FF2B5EF4-FFF2-40B4-BE49-F238E27FC236}">
              <a16:creationId xmlns="" xmlns:a16="http://schemas.microsoft.com/office/drawing/2014/main" id="{00000000-0008-0000-0000-00009F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27" name="Text Box 394360">
          <a:extLst>
            <a:ext uri="{FF2B5EF4-FFF2-40B4-BE49-F238E27FC236}">
              <a16:creationId xmlns="" xmlns:a16="http://schemas.microsoft.com/office/drawing/2014/main" id="{00000000-0008-0000-0000-0000A0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28" name="Text Box 394744">
          <a:extLst>
            <a:ext uri="{FF2B5EF4-FFF2-40B4-BE49-F238E27FC236}">
              <a16:creationId xmlns="" xmlns:a16="http://schemas.microsoft.com/office/drawing/2014/main" id="{00000000-0008-0000-0000-0000A1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29" name="Text Box 394360">
          <a:extLst>
            <a:ext uri="{FF2B5EF4-FFF2-40B4-BE49-F238E27FC236}">
              <a16:creationId xmlns="" xmlns:a16="http://schemas.microsoft.com/office/drawing/2014/main" id="{00000000-0008-0000-0000-0000A2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30" name="Text Box 394744">
          <a:extLst>
            <a:ext uri="{FF2B5EF4-FFF2-40B4-BE49-F238E27FC236}">
              <a16:creationId xmlns="" xmlns:a16="http://schemas.microsoft.com/office/drawing/2014/main" id="{00000000-0008-0000-0000-0000A3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31" name="Text Box 394360">
          <a:extLst>
            <a:ext uri="{FF2B5EF4-FFF2-40B4-BE49-F238E27FC236}">
              <a16:creationId xmlns="" xmlns:a16="http://schemas.microsoft.com/office/drawing/2014/main" id="{00000000-0008-0000-0000-0000A4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32" name="Text Box 394744">
          <a:extLst>
            <a:ext uri="{FF2B5EF4-FFF2-40B4-BE49-F238E27FC236}">
              <a16:creationId xmlns="" xmlns:a16="http://schemas.microsoft.com/office/drawing/2014/main" id="{00000000-0008-0000-0000-0000A5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33" name="Text Box 394360">
          <a:extLst>
            <a:ext uri="{FF2B5EF4-FFF2-40B4-BE49-F238E27FC236}">
              <a16:creationId xmlns="" xmlns:a16="http://schemas.microsoft.com/office/drawing/2014/main" id="{00000000-0008-0000-0000-0000A6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34" name="Text Box 394744">
          <a:extLst>
            <a:ext uri="{FF2B5EF4-FFF2-40B4-BE49-F238E27FC236}">
              <a16:creationId xmlns="" xmlns:a16="http://schemas.microsoft.com/office/drawing/2014/main" id="{00000000-0008-0000-0000-0000A7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35" name="Text Box 394360">
          <a:extLst>
            <a:ext uri="{FF2B5EF4-FFF2-40B4-BE49-F238E27FC236}">
              <a16:creationId xmlns="" xmlns:a16="http://schemas.microsoft.com/office/drawing/2014/main" id="{00000000-0008-0000-0000-0000A8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36" name="Text Box 394744">
          <a:extLst>
            <a:ext uri="{FF2B5EF4-FFF2-40B4-BE49-F238E27FC236}">
              <a16:creationId xmlns="" xmlns:a16="http://schemas.microsoft.com/office/drawing/2014/main" id="{00000000-0008-0000-0000-0000A9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37" name="Text Box 394360">
          <a:extLst>
            <a:ext uri="{FF2B5EF4-FFF2-40B4-BE49-F238E27FC236}">
              <a16:creationId xmlns="" xmlns:a16="http://schemas.microsoft.com/office/drawing/2014/main" id="{00000000-0008-0000-0000-0000AA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38" name="Text Box 394744">
          <a:extLst>
            <a:ext uri="{FF2B5EF4-FFF2-40B4-BE49-F238E27FC236}">
              <a16:creationId xmlns="" xmlns:a16="http://schemas.microsoft.com/office/drawing/2014/main" id="{00000000-0008-0000-0000-0000AB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39" name="Text Box 394360">
          <a:extLst>
            <a:ext uri="{FF2B5EF4-FFF2-40B4-BE49-F238E27FC236}">
              <a16:creationId xmlns="" xmlns:a16="http://schemas.microsoft.com/office/drawing/2014/main" id="{00000000-0008-0000-0000-0000AC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40" name="Text Box 394744">
          <a:extLst>
            <a:ext uri="{FF2B5EF4-FFF2-40B4-BE49-F238E27FC236}">
              <a16:creationId xmlns="" xmlns:a16="http://schemas.microsoft.com/office/drawing/2014/main" id="{00000000-0008-0000-0000-0000AD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41" name="Text Box 394360">
          <a:extLst>
            <a:ext uri="{FF2B5EF4-FFF2-40B4-BE49-F238E27FC236}">
              <a16:creationId xmlns="" xmlns:a16="http://schemas.microsoft.com/office/drawing/2014/main" id="{00000000-0008-0000-0000-0000AE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42" name="Text Box 394744">
          <a:extLst>
            <a:ext uri="{FF2B5EF4-FFF2-40B4-BE49-F238E27FC236}">
              <a16:creationId xmlns="" xmlns:a16="http://schemas.microsoft.com/office/drawing/2014/main" id="{00000000-0008-0000-0000-0000AF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43" name="Text Box 394360">
          <a:extLst>
            <a:ext uri="{FF2B5EF4-FFF2-40B4-BE49-F238E27FC236}">
              <a16:creationId xmlns="" xmlns:a16="http://schemas.microsoft.com/office/drawing/2014/main" id="{00000000-0008-0000-0000-0000B0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44" name="Text Box 394744">
          <a:extLst>
            <a:ext uri="{FF2B5EF4-FFF2-40B4-BE49-F238E27FC236}">
              <a16:creationId xmlns="" xmlns:a16="http://schemas.microsoft.com/office/drawing/2014/main" id="{00000000-0008-0000-0000-0000B1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45" name="Text Box 394360">
          <a:extLst>
            <a:ext uri="{FF2B5EF4-FFF2-40B4-BE49-F238E27FC236}">
              <a16:creationId xmlns="" xmlns:a16="http://schemas.microsoft.com/office/drawing/2014/main" id="{00000000-0008-0000-0000-0000B2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46" name="Text Box 394744">
          <a:extLst>
            <a:ext uri="{FF2B5EF4-FFF2-40B4-BE49-F238E27FC236}">
              <a16:creationId xmlns="" xmlns:a16="http://schemas.microsoft.com/office/drawing/2014/main" id="{00000000-0008-0000-0000-0000B3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47" name="Text Box 394360">
          <a:extLst>
            <a:ext uri="{FF2B5EF4-FFF2-40B4-BE49-F238E27FC236}">
              <a16:creationId xmlns="" xmlns:a16="http://schemas.microsoft.com/office/drawing/2014/main" id="{00000000-0008-0000-0000-0000B4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48" name="Text Box 394744">
          <a:extLst>
            <a:ext uri="{FF2B5EF4-FFF2-40B4-BE49-F238E27FC236}">
              <a16:creationId xmlns="" xmlns:a16="http://schemas.microsoft.com/office/drawing/2014/main" id="{00000000-0008-0000-0000-0000B5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249" name="Text Box 394360">
          <a:extLst>
            <a:ext uri="{FF2B5EF4-FFF2-40B4-BE49-F238E27FC236}">
              <a16:creationId xmlns="" xmlns:a16="http://schemas.microsoft.com/office/drawing/2014/main" id="{00000000-0008-0000-0000-0000B6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250" name="Text Box 394744">
          <a:extLst>
            <a:ext uri="{FF2B5EF4-FFF2-40B4-BE49-F238E27FC236}">
              <a16:creationId xmlns="" xmlns:a16="http://schemas.microsoft.com/office/drawing/2014/main" id="{00000000-0008-0000-0000-0000B7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251" name="Text Box 394360">
          <a:extLst>
            <a:ext uri="{FF2B5EF4-FFF2-40B4-BE49-F238E27FC236}">
              <a16:creationId xmlns="" xmlns:a16="http://schemas.microsoft.com/office/drawing/2014/main" id="{00000000-0008-0000-0000-0000B8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252" name="Text Box 394744">
          <a:extLst>
            <a:ext uri="{FF2B5EF4-FFF2-40B4-BE49-F238E27FC236}">
              <a16:creationId xmlns="" xmlns:a16="http://schemas.microsoft.com/office/drawing/2014/main" id="{00000000-0008-0000-0000-0000B9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253" name="Text Box 394360">
          <a:extLst>
            <a:ext uri="{FF2B5EF4-FFF2-40B4-BE49-F238E27FC236}">
              <a16:creationId xmlns="" xmlns:a16="http://schemas.microsoft.com/office/drawing/2014/main" id="{00000000-0008-0000-0000-0000BA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254" name="Text Box 394744">
          <a:extLst>
            <a:ext uri="{FF2B5EF4-FFF2-40B4-BE49-F238E27FC236}">
              <a16:creationId xmlns="" xmlns:a16="http://schemas.microsoft.com/office/drawing/2014/main" id="{00000000-0008-0000-0000-0000BB00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55" name="Text Box 394360">
          <a:extLst>
            <a:ext uri="{FF2B5EF4-FFF2-40B4-BE49-F238E27FC236}">
              <a16:creationId xmlns="" xmlns:a16="http://schemas.microsoft.com/office/drawing/2014/main" id="{00000000-0008-0000-0000-0000BC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56" name="Text Box 394744">
          <a:extLst>
            <a:ext uri="{FF2B5EF4-FFF2-40B4-BE49-F238E27FC236}">
              <a16:creationId xmlns="" xmlns:a16="http://schemas.microsoft.com/office/drawing/2014/main" id="{00000000-0008-0000-0000-0000BD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57" name="Text Box 394360">
          <a:extLst>
            <a:ext uri="{FF2B5EF4-FFF2-40B4-BE49-F238E27FC236}">
              <a16:creationId xmlns="" xmlns:a16="http://schemas.microsoft.com/office/drawing/2014/main" id="{00000000-0008-0000-0000-0000BE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58" name="Text Box 394744">
          <a:extLst>
            <a:ext uri="{FF2B5EF4-FFF2-40B4-BE49-F238E27FC236}">
              <a16:creationId xmlns="" xmlns:a16="http://schemas.microsoft.com/office/drawing/2014/main" id="{00000000-0008-0000-0000-0000BF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59" name="Text Box 394360">
          <a:extLst>
            <a:ext uri="{FF2B5EF4-FFF2-40B4-BE49-F238E27FC236}">
              <a16:creationId xmlns="" xmlns:a16="http://schemas.microsoft.com/office/drawing/2014/main" id="{00000000-0008-0000-0000-0000C0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60" name="Text Box 394744">
          <a:extLst>
            <a:ext uri="{FF2B5EF4-FFF2-40B4-BE49-F238E27FC236}">
              <a16:creationId xmlns="" xmlns:a16="http://schemas.microsoft.com/office/drawing/2014/main" id="{00000000-0008-0000-0000-0000C1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61" name="Text Box 394360">
          <a:extLst>
            <a:ext uri="{FF2B5EF4-FFF2-40B4-BE49-F238E27FC236}">
              <a16:creationId xmlns="" xmlns:a16="http://schemas.microsoft.com/office/drawing/2014/main" id="{00000000-0008-0000-0000-0000C2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62" name="Text Box 394744">
          <a:extLst>
            <a:ext uri="{FF2B5EF4-FFF2-40B4-BE49-F238E27FC236}">
              <a16:creationId xmlns="" xmlns:a16="http://schemas.microsoft.com/office/drawing/2014/main" id="{00000000-0008-0000-0000-0000C3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63" name="Text Box 394360">
          <a:extLst>
            <a:ext uri="{FF2B5EF4-FFF2-40B4-BE49-F238E27FC236}">
              <a16:creationId xmlns="" xmlns:a16="http://schemas.microsoft.com/office/drawing/2014/main" id="{00000000-0008-0000-0000-0000C4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64" name="Text Box 394744">
          <a:extLst>
            <a:ext uri="{FF2B5EF4-FFF2-40B4-BE49-F238E27FC236}">
              <a16:creationId xmlns="" xmlns:a16="http://schemas.microsoft.com/office/drawing/2014/main" id="{00000000-0008-0000-0000-0000C5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65" name="Text Box 394360">
          <a:extLst>
            <a:ext uri="{FF2B5EF4-FFF2-40B4-BE49-F238E27FC236}">
              <a16:creationId xmlns="" xmlns:a16="http://schemas.microsoft.com/office/drawing/2014/main" id="{00000000-0008-0000-0000-0000C6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66" name="Text Box 394744">
          <a:extLst>
            <a:ext uri="{FF2B5EF4-FFF2-40B4-BE49-F238E27FC236}">
              <a16:creationId xmlns="" xmlns:a16="http://schemas.microsoft.com/office/drawing/2014/main" id="{00000000-0008-0000-0000-0000C7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67" name="Text Box 394360">
          <a:extLst>
            <a:ext uri="{FF2B5EF4-FFF2-40B4-BE49-F238E27FC236}">
              <a16:creationId xmlns="" xmlns:a16="http://schemas.microsoft.com/office/drawing/2014/main" id="{00000000-0008-0000-0000-0000C8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68" name="Text Box 394744">
          <a:extLst>
            <a:ext uri="{FF2B5EF4-FFF2-40B4-BE49-F238E27FC236}">
              <a16:creationId xmlns="" xmlns:a16="http://schemas.microsoft.com/office/drawing/2014/main" id="{00000000-0008-0000-0000-0000C9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69" name="Text Box 394360">
          <a:extLst>
            <a:ext uri="{FF2B5EF4-FFF2-40B4-BE49-F238E27FC236}">
              <a16:creationId xmlns="" xmlns:a16="http://schemas.microsoft.com/office/drawing/2014/main" id="{00000000-0008-0000-0000-0000CA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70" name="Text Box 394744">
          <a:extLst>
            <a:ext uri="{FF2B5EF4-FFF2-40B4-BE49-F238E27FC236}">
              <a16:creationId xmlns="" xmlns:a16="http://schemas.microsoft.com/office/drawing/2014/main" id="{00000000-0008-0000-0000-0000CB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71" name="Text Box 394360">
          <a:extLst>
            <a:ext uri="{FF2B5EF4-FFF2-40B4-BE49-F238E27FC236}">
              <a16:creationId xmlns="" xmlns:a16="http://schemas.microsoft.com/office/drawing/2014/main" id="{00000000-0008-0000-0000-0000CC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72" name="Text Box 394744">
          <a:extLst>
            <a:ext uri="{FF2B5EF4-FFF2-40B4-BE49-F238E27FC236}">
              <a16:creationId xmlns="" xmlns:a16="http://schemas.microsoft.com/office/drawing/2014/main" id="{00000000-0008-0000-0000-0000CD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73" name="Text Box 394360">
          <a:extLst>
            <a:ext uri="{FF2B5EF4-FFF2-40B4-BE49-F238E27FC236}">
              <a16:creationId xmlns="" xmlns:a16="http://schemas.microsoft.com/office/drawing/2014/main" id="{00000000-0008-0000-0000-0000CE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74" name="Text Box 394744">
          <a:extLst>
            <a:ext uri="{FF2B5EF4-FFF2-40B4-BE49-F238E27FC236}">
              <a16:creationId xmlns="" xmlns:a16="http://schemas.microsoft.com/office/drawing/2014/main" id="{00000000-0008-0000-0000-0000CF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75" name="Text Box 394360">
          <a:extLst>
            <a:ext uri="{FF2B5EF4-FFF2-40B4-BE49-F238E27FC236}">
              <a16:creationId xmlns="" xmlns:a16="http://schemas.microsoft.com/office/drawing/2014/main" id="{00000000-0008-0000-0000-0000D0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76" name="Text Box 394744">
          <a:extLst>
            <a:ext uri="{FF2B5EF4-FFF2-40B4-BE49-F238E27FC236}">
              <a16:creationId xmlns="" xmlns:a16="http://schemas.microsoft.com/office/drawing/2014/main" id="{00000000-0008-0000-0000-0000D1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77" name="Text Box 394360">
          <a:extLst>
            <a:ext uri="{FF2B5EF4-FFF2-40B4-BE49-F238E27FC236}">
              <a16:creationId xmlns="" xmlns:a16="http://schemas.microsoft.com/office/drawing/2014/main" id="{00000000-0008-0000-0000-0000D2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78" name="Text Box 394744">
          <a:extLst>
            <a:ext uri="{FF2B5EF4-FFF2-40B4-BE49-F238E27FC236}">
              <a16:creationId xmlns="" xmlns:a16="http://schemas.microsoft.com/office/drawing/2014/main" id="{00000000-0008-0000-0000-0000D3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79" name="Text Box 394360">
          <a:extLst>
            <a:ext uri="{FF2B5EF4-FFF2-40B4-BE49-F238E27FC236}">
              <a16:creationId xmlns="" xmlns:a16="http://schemas.microsoft.com/office/drawing/2014/main" id="{00000000-0008-0000-0000-0000D4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80" name="Text Box 394744">
          <a:extLst>
            <a:ext uri="{FF2B5EF4-FFF2-40B4-BE49-F238E27FC236}">
              <a16:creationId xmlns="" xmlns:a16="http://schemas.microsoft.com/office/drawing/2014/main" id="{00000000-0008-0000-0000-0000D5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81" name="Text Box 394360">
          <a:extLst>
            <a:ext uri="{FF2B5EF4-FFF2-40B4-BE49-F238E27FC236}">
              <a16:creationId xmlns="" xmlns:a16="http://schemas.microsoft.com/office/drawing/2014/main" id="{00000000-0008-0000-0000-0000D6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82" name="Text Box 394744">
          <a:extLst>
            <a:ext uri="{FF2B5EF4-FFF2-40B4-BE49-F238E27FC236}">
              <a16:creationId xmlns="" xmlns:a16="http://schemas.microsoft.com/office/drawing/2014/main" id="{00000000-0008-0000-0000-0000D7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83" name="Text Box 394360">
          <a:extLst>
            <a:ext uri="{FF2B5EF4-FFF2-40B4-BE49-F238E27FC236}">
              <a16:creationId xmlns="" xmlns:a16="http://schemas.microsoft.com/office/drawing/2014/main" id="{00000000-0008-0000-0000-0000D8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84" name="Text Box 394744">
          <a:extLst>
            <a:ext uri="{FF2B5EF4-FFF2-40B4-BE49-F238E27FC236}">
              <a16:creationId xmlns="" xmlns:a16="http://schemas.microsoft.com/office/drawing/2014/main" id="{00000000-0008-0000-0000-0000D9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85" name="Text Box 394360">
          <a:extLst>
            <a:ext uri="{FF2B5EF4-FFF2-40B4-BE49-F238E27FC236}">
              <a16:creationId xmlns="" xmlns:a16="http://schemas.microsoft.com/office/drawing/2014/main" id="{00000000-0008-0000-0000-0000DA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86" name="Text Box 394744">
          <a:extLst>
            <a:ext uri="{FF2B5EF4-FFF2-40B4-BE49-F238E27FC236}">
              <a16:creationId xmlns="" xmlns:a16="http://schemas.microsoft.com/office/drawing/2014/main" id="{00000000-0008-0000-0000-0000DB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87" name="Text Box 394360">
          <a:extLst>
            <a:ext uri="{FF2B5EF4-FFF2-40B4-BE49-F238E27FC236}">
              <a16:creationId xmlns="" xmlns:a16="http://schemas.microsoft.com/office/drawing/2014/main" id="{00000000-0008-0000-0000-0000DC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88" name="Text Box 394744">
          <a:extLst>
            <a:ext uri="{FF2B5EF4-FFF2-40B4-BE49-F238E27FC236}">
              <a16:creationId xmlns="" xmlns:a16="http://schemas.microsoft.com/office/drawing/2014/main" id="{00000000-0008-0000-0000-0000DD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89" name="Text Box 394360">
          <a:extLst>
            <a:ext uri="{FF2B5EF4-FFF2-40B4-BE49-F238E27FC236}">
              <a16:creationId xmlns="" xmlns:a16="http://schemas.microsoft.com/office/drawing/2014/main" id="{00000000-0008-0000-0000-0000DE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90" name="Text Box 394744">
          <a:extLst>
            <a:ext uri="{FF2B5EF4-FFF2-40B4-BE49-F238E27FC236}">
              <a16:creationId xmlns="" xmlns:a16="http://schemas.microsoft.com/office/drawing/2014/main" id="{00000000-0008-0000-0000-0000DF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91" name="Text Box 394360">
          <a:extLst>
            <a:ext uri="{FF2B5EF4-FFF2-40B4-BE49-F238E27FC236}">
              <a16:creationId xmlns="" xmlns:a16="http://schemas.microsoft.com/office/drawing/2014/main" id="{00000000-0008-0000-0000-0000E0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92" name="Text Box 394744">
          <a:extLst>
            <a:ext uri="{FF2B5EF4-FFF2-40B4-BE49-F238E27FC236}">
              <a16:creationId xmlns="" xmlns:a16="http://schemas.microsoft.com/office/drawing/2014/main" id="{00000000-0008-0000-0000-0000E1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93" name="Text Box 394360">
          <a:extLst>
            <a:ext uri="{FF2B5EF4-FFF2-40B4-BE49-F238E27FC236}">
              <a16:creationId xmlns="" xmlns:a16="http://schemas.microsoft.com/office/drawing/2014/main" id="{00000000-0008-0000-0000-0000E2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94" name="Text Box 394744">
          <a:extLst>
            <a:ext uri="{FF2B5EF4-FFF2-40B4-BE49-F238E27FC236}">
              <a16:creationId xmlns="" xmlns:a16="http://schemas.microsoft.com/office/drawing/2014/main" id="{00000000-0008-0000-0000-0000E3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95" name="Text Box 394360">
          <a:extLst>
            <a:ext uri="{FF2B5EF4-FFF2-40B4-BE49-F238E27FC236}">
              <a16:creationId xmlns="" xmlns:a16="http://schemas.microsoft.com/office/drawing/2014/main" id="{00000000-0008-0000-0000-0000E4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296" name="Text Box 394744">
          <a:extLst>
            <a:ext uri="{FF2B5EF4-FFF2-40B4-BE49-F238E27FC236}">
              <a16:creationId xmlns="" xmlns:a16="http://schemas.microsoft.com/office/drawing/2014/main" id="{00000000-0008-0000-0000-0000E5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97" name="Text Box 394360">
          <a:extLst>
            <a:ext uri="{FF2B5EF4-FFF2-40B4-BE49-F238E27FC236}">
              <a16:creationId xmlns="" xmlns:a16="http://schemas.microsoft.com/office/drawing/2014/main" id="{00000000-0008-0000-0000-0000E6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98" name="Text Box 394744">
          <a:extLst>
            <a:ext uri="{FF2B5EF4-FFF2-40B4-BE49-F238E27FC236}">
              <a16:creationId xmlns="" xmlns:a16="http://schemas.microsoft.com/office/drawing/2014/main" id="{00000000-0008-0000-0000-0000E7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299" name="Text Box 394360">
          <a:extLst>
            <a:ext uri="{FF2B5EF4-FFF2-40B4-BE49-F238E27FC236}">
              <a16:creationId xmlns="" xmlns:a16="http://schemas.microsoft.com/office/drawing/2014/main" id="{00000000-0008-0000-0000-0000E8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00" name="Text Box 394744">
          <a:extLst>
            <a:ext uri="{FF2B5EF4-FFF2-40B4-BE49-F238E27FC236}">
              <a16:creationId xmlns="" xmlns:a16="http://schemas.microsoft.com/office/drawing/2014/main" id="{00000000-0008-0000-0000-0000E9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01" name="Text Box 394360">
          <a:extLst>
            <a:ext uri="{FF2B5EF4-FFF2-40B4-BE49-F238E27FC236}">
              <a16:creationId xmlns="" xmlns:a16="http://schemas.microsoft.com/office/drawing/2014/main" id="{00000000-0008-0000-0000-0000EA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02" name="Text Box 394744">
          <a:extLst>
            <a:ext uri="{FF2B5EF4-FFF2-40B4-BE49-F238E27FC236}">
              <a16:creationId xmlns="" xmlns:a16="http://schemas.microsoft.com/office/drawing/2014/main" id="{00000000-0008-0000-0000-0000EB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03" name="Text Box 394360">
          <a:extLst>
            <a:ext uri="{FF2B5EF4-FFF2-40B4-BE49-F238E27FC236}">
              <a16:creationId xmlns="" xmlns:a16="http://schemas.microsoft.com/office/drawing/2014/main" id="{00000000-0008-0000-0000-0000EC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04" name="Text Box 394744">
          <a:extLst>
            <a:ext uri="{FF2B5EF4-FFF2-40B4-BE49-F238E27FC236}">
              <a16:creationId xmlns="" xmlns:a16="http://schemas.microsoft.com/office/drawing/2014/main" id="{00000000-0008-0000-0000-0000ED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05" name="Text Box 394360">
          <a:extLst>
            <a:ext uri="{FF2B5EF4-FFF2-40B4-BE49-F238E27FC236}">
              <a16:creationId xmlns="" xmlns:a16="http://schemas.microsoft.com/office/drawing/2014/main" id="{00000000-0008-0000-0000-0000EE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06" name="Text Box 394744">
          <a:extLst>
            <a:ext uri="{FF2B5EF4-FFF2-40B4-BE49-F238E27FC236}">
              <a16:creationId xmlns="" xmlns:a16="http://schemas.microsoft.com/office/drawing/2014/main" id="{00000000-0008-0000-0000-0000EF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07" name="Text Box 394360">
          <a:extLst>
            <a:ext uri="{FF2B5EF4-FFF2-40B4-BE49-F238E27FC236}">
              <a16:creationId xmlns="" xmlns:a16="http://schemas.microsoft.com/office/drawing/2014/main" id="{00000000-0008-0000-0000-0000F0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08" name="Text Box 394744">
          <a:extLst>
            <a:ext uri="{FF2B5EF4-FFF2-40B4-BE49-F238E27FC236}">
              <a16:creationId xmlns="" xmlns:a16="http://schemas.microsoft.com/office/drawing/2014/main" id="{00000000-0008-0000-0000-0000F1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09" name="Text Box 394360">
          <a:extLst>
            <a:ext uri="{FF2B5EF4-FFF2-40B4-BE49-F238E27FC236}">
              <a16:creationId xmlns="" xmlns:a16="http://schemas.microsoft.com/office/drawing/2014/main" id="{00000000-0008-0000-0000-0000F2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10" name="Text Box 394744">
          <a:extLst>
            <a:ext uri="{FF2B5EF4-FFF2-40B4-BE49-F238E27FC236}">
              <a16:creationId xmlns="" xmlns:a16="http://schemas.microsoft.com/office/drawing/2014/main" id="{00000000-0008-0000-0000-0000F3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11" name="Text Box 394360">
          <a:extLst>
            <a:ext uri="{FF2B5EF4-FFF2-40B4-BE49-F238E27FC236}">
              <a16:creationId xmlns="" xmlns:a16="http://schemas.microsoft.com/office/drawing/2014/main" id="{00000000-0008-0000-0000-0000F4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12" name="Text Box 394744">
          <a:extLst>
            <a:ext uri="{FF2B5EF4-FFF2-40B4-BE49-F238E27FC236}">
              <a16:creationId xmlns="" xmlns:a16="http://schemas.microsoft.com/office/drawing/2014/main" id="{00000000-0008-0000-0000-0000F5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13" name="Text Box 394360">
          <a:extLst>
            <a:ext uri="{FF2B5EF4-FFF2-40B4-BE49-F238E27FC236}">
              <a16:creationId xmlns="" xmlns:a16="http://schemas.microsoft.com/office/drawing/2014/main" id="{00000000-0008-0000-0000-0000F6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14" name="Text Box 394744">
          <a:extLst>
            <a:ext uri="{FF2B5EF4-FFF2-40B4-BE49-F238E27FC236}">
              <a16:creationId xmlns="" xmlns:a16="http://schemas.microsoft.com/office/drawing/2014/main" id="{00000000-0008-0000-0000-0000F7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15" name="Text Box 394360">
          <a:extLst>
            <a:ext uri="{FF2B5EF4-FFF2-40B4-BE49-F238E27FC236}">
              <a16:creationId xmlns="" xmlns:a16="http://schemas.microsoft.com/office/drawing/2014/main" id="{00000000-0008-0000-0000-0000F8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16" name="Text Box 394744">
          <a:extLst>
            <a:ext uri="{FF2B5EF4-FFF2-40B4-BE49-F238E27FC236}">
              <a16:creationId xmlns="" xmlns:a16="http://schemas.microsoft.com/office/drawing/2014/main" id="{00000000-0008-0000-0000-0000F9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17" name="Text Box 394360">
          <a:extLst>
            <a:ext uri="{FF2B5EF4-FFF2-40B4-BE49-F238E27FC236}">
              <a16:creationId xmlns="" xmlns:a16="http://schemas.microsoft.com/office/drawing/2014/main" id="{00000000-0008-0000-0000-0000FA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18" name="Text Box 394744">
          <a:extLst>
            <a:ext uri="{FF2B5EF4-FFF2-40B4-BE49-F238E27FC236}">
              <a16:creationId xmlns="" xmlns:a16="http://schemas.microsoft.com/office/drawing/2014/main" id="{00000000-0008-0000-0000-0000FB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19" name="Text Box 394360">
          <a:extLst>
            <a:ext uri="{FF2B5EF4-FFF2-40B4-BE49-F238E27FC236}">
              <a16:creationId xmlns="" xmlns:a16="http://schemas.microsoft.com/office/drawing/2014/main" id="{00000000-0008-0000-0000-0000FC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20" name="Text Box 394744">
          <a:extLst>
            <a:ext uri="{FF2B5EF4-FFF2-40B4-BE49-F238E27FC236}">
              <a16:creationId xmlns="" xmlns:a16="http://schemas.microsoft.com/office/drawing/2014/main" id="{00000000-0008-0000-0000-0000FD00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21" name="Text Box 394360">
          <a:extLst>
            <a:ext uri="{FF2B5EF4-FFF2-40B4-BE49-F238E27FC236}">
              <a16:creationId xmlns="" xmlns:a16="http://schemas.microsoft.com/office/drawing/2014/main" id="{00000000-0008-0000-0000-0000FE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22" name="Text Box 394744">
          <a:extLst>
            <a:ext uri="{FF2B5EF4-FFF2-40B4-BE49-F238E27FC236}">
              <a16:creationId xmlns="" xmlns:a16="http://schemas.microsoft.com/office/drawing/2014/main" id="{00000000-0008-0000-0000-0000FF00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23" name="Text Box 394360">
          <a:extLst>
            <a:ext uri="{FF2B5EF4-FFF2-40B4-BE49-F238E27FC236}">
              <a16:creationId xmlns="" xmlns:a16="http://schemas.microsoft.com/office/drawing/2014/main" id="{00000000-0008-0000-0000-000000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24" name="Text Box 394744">
          <a:extLst>
            <a:ext uri="{FF2B5EF4-FFF2-40B4-BE49-F238E27FC236}">
              <a16:creationId xmlns="" xmlns:a16="http://schemas.microsoft.com/office/drawing/2014/main" id="{00000000-0008-0000-0000-000001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25" name="Text Box 394360">
          <a:extLst>
            <a:ext uri="{FF2B5EF4-FFF2-40B4-BE49-F238E27FC236}">
              <a16:creationId xmlns="" xmlns:a16="http://schemas.microsoft.com/office/drawing/2014/main" id="{00000000-0008-0000-0000-000002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26" name="Text Box 394744">
          <a:extLst>
            <a:ext uri="{FF2B5EF4-FFF2-40B4-BE49-F238E27FC236}">
              <a16:creationId xmlns="" xmlns:a16="http://schemas.microsoft.com/office/drawing/2014/main" id="{00000000-0008-0000-0000-000003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327" name="Text Box 394360">
          <a:extLst>
            <a:ext uri="{FF2B5EF4-FFF2-40B4-BE49-F238E27FC236}">
              <a16:creationId xmlns="" xmlns:a16="http://schemas.microsoft.com/office/drawing/2014/main" id="{00000000-0008-0000-0000-000004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328" name="Text Box 394744">
          <a:extLst>
            <a:ext uri="{FF2B5EF4-FFF2-40B4-BE49-F238E27FC236}">
              <a16:creationId xmlns="" xmlns:a16="http://schemas.microsoft.com/office/drawing/2014/main" id="{00000000-0008-0000-0000-000005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329" name="Text Box 394360">
          <a:extLst>
            <a:ext uri="{FF2B5EF4-FFF2-40B4-BE49-F238E27FC236}">
              <a16:creationId xmlns="" xmlns:a16="http://schemas.microsoft.com/office/drawing/2014/main" id="{00000000-0008-0000-0000-000006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330" name="Text Box 394744">
          <a:extLst>
            <a:ext uri="{FF2B5EF4-FFF2-40B4-BE49-F238E27FC236}">
              <a16:creationId xmlns="" xmlns:a16="http://schemas.microsoft.com/office/drawing/2014/main" id="{00000000-0008-0000-0000-000007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331" name="Text Box 394360">
          <a:extLst>
            <a:ext uri="{FF2B5EF4-FFF2-40B4-BE49-F238E27FC236}">
              <a16:creationId xmlns="" xmlns:a16="http://schemas.microsoft.com/office/drawing/2014/main" id="{00000000-0008-0000-0000-000008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332" name="Text Box 394744">
          <a:extLst>
            <a:ext uri="{FF2B5EF4-FFF2-40B4-BE49-F238E27FC236}">
              <a16:creationId xmlns="" xmlns:a16="http://schemas.microsoft.com/office/drawing/2014/main" id="{00000000-0008-0000-0000-000009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33" name="Text Box 394360">
          <a:extLst>
            <a:ext uri="{FF2B5EF4-FFF2-40B4-BE49-F238E27FC236}">
              <a16:creationId xmlns="" xmlns:a16="http://schemas.microsoft.com/office/drawing/2014/main" id="{00000000-0008-0000-0000-00000A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34" name="Text Box 394744">
          <a:extLst>
            <a:ext uri="{FF2B5EF4-FFF2-40B4-BE49-F238E27FC236}">
              <a16:creationId xmlns="" xmlns:a16="http://schemas.microsoft.com/office/drawing/2014/main" id="{00000000-0008-0000-0000-00000B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35" name="Text Box 394360">
          <a:extLst>
            <a:ext uri="{FF2B5EF4-FFF2-40B4-BE49-F238E27FC236}">
              <a16:creationId xmlns="" xmlns:a16="http://schemas.microsoft.com/office/drawing/2014/main" id="{00000000-0008-0000-0000-00000C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36" name="Text Box 394744">
          <a:extLst>
            <a:ext uri="{FF2B5EF4-FFF2-40B4-BE49-F238E27FC236}">
              <a16:creationId xmlns="" xmlns:a16="http://schemas.microsoft.com/office/drawing/2014/main" id="{00000000-0008-0000-0000-00000D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37" name="Text Box 394360">
          <a:extLst>
            <a:ext uri="{FF2B5EF4-FFF2-40B4-BE49-F238E27FC236}">
              <a16:creationId xmlns="" xmlns:a16="http://schemas.microsoft.com/office/drawing/2014/main" id="{00000000-0008-0000-0000-00000E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38" name="Text Box 394744">
          <a:extLst>
            <a:ext uri="{FF2B5EF4-FFF2-40B4-BE49-F238E27FC236}">
              <a16:creationId xmlns="" xmlns:a16="http://schemas.microsoft.com/office/drawing/2014/main" id="{00000000-0008-0000-0000-00000F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39" name="Text Box 394360">
          <a:extLst>
            <a:ext uri="{FF2B5EF4-FFF2-40B4-BE49-F238E27FC236}">
              <a16:creationId xmlns="" xmlns:a16="http://schemas.microsoft.com/office/drawing/2014/main" id="{00000000-0008-0000-0000-000010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40" name="Text Box 394744">
          <a:extLst>
            <a:ext uri="{FF2B5EF4-FFF2-40B4-BE49-F238E27FC236}">
              <a16:creationId xmlns="" xmlns:a16="http://schemas.microsoft.com/office/drawing/2014/main" id="{00000000-0008-0000-0000-000011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41" name="Text Box 394360">
          <a:extLst>
            <a:ext uri="{FF2B5EF4-FFF2-40B4-BE49-F238E27FC236}">
              <a16:creationId xmlns="" xmlns:a16="http://schemas.microsoft.com/office/drawing/2014/main" id="{00000000-0008-0000-0000-000012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42" name="Text Box 394744">
          <a:extLst>
            <a:ext uri="{FF2B5EF4-FFF2-40B4-BE49-F238E27FC236}">
              <a16:creationId xmlns="" xmlns:a16="http://schemas.microsoft.com/office/drawing/2014/main" id="{00000000-0008-0000-0000-000013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43" name="Text Box 394360">
          <a:extLst>
            <a:ext uri="{FF2B5EF4-FFF2-40B4-BE49-F238E27FC236}">
              <a16:creationId xmlns="" xmlns:a16="http://schemas.microsoft.com/office/drawing/2014/main" id="{00000000-0008-0000-0000-000014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44" name="Text Box 394744">
          <a:extLst>
            <a:ext uri="{FF2B5EF4-FFF2-40B4-BE49-F238E27FC236}">
              <a16:creationId xmlns="" xmlns:a16="http://schemas.microsoft.com/office/drawing/2014/main" id="{00000000-0008-0000-0000-000015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45" name="Text Box 394360">
          <a:extLst>
            <a:ext uri="{FF2B5EF4-FFF2-40B4-BE49-F238E27FC236}">
              <a16:creationId xmlns="" xmlns:a16="http://schemas.microsoft.com/office/drawing/2014/main" id="{00000000-0008-0000-0000-000016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46" name="Text Box 394744">
          <a:extLst>
            <a:ext uri="{FF2B5EF4-FFF2-40B4-BE49-F238E27FC236}">
              <a16:creationId xmlns="" xmlns:a16="http://schemas.microsoft.com/office/drawing/2014/main" id="{00000000-0008-0000-0000-000017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47" name="Text Box 394360">
          <a:extLst>
            <a:ext uri="{FF2B5EF4-FFF2-40B4-BE49-F238E27FC236}">
              <a16:creationId xmlns="" xmlns:a16="http://schemas.microsoft.com/office/drawing/2014/main" id="{00000000-0008-0000-0000-000018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48" name="Text Box 394744">
          <a:extLst>
            <a:ext uri="{FF2B5EF4-FFF2-40B4-BE49-F238E27FC236}">
              <a16:creationId xmlns="" xmlns:a16="http://schemas.microsoft.com/office/drawing/2014/main" id="{00000000-0008-0000-0000-000019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49" name="Text Box 394360">
          <a:extLst>
            <a:ext uri="{FF2B5EF4-FFF2-40B4-BE49-F238E27FC236}">
              <a16:creationId xmlns="" xmlns:a16="http://schemas.microsoft.com/office/drawing/2014/main" id="{00000000-0008-0000-0000-00001A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50" name="Text Box 394744">
          <a:extLst>
            <a:ext uri="{FF2B5EF4-FFF2-40B4-BE49-F238E27FC236}">
              <a16:creationId xmlns="" xmlns:a16="http://schemas.microsoft.com/office/drawing/2014/main" id="{00000000-0008-0000-0000-00001B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51" name="Text Box 394360">
          <a:extLst>
            <a:ext uri="{FF2B5EF4-FFF2-40B4-BE49-F238E27FC236}">
              <a16:creationId xmlns="" xmlns:a16="http://schemas.microsoft.com/office/drawing/2014/main" id="{00000000-0008-0000-0000-00001C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52" name="Text Box 394744">
          <a:extLst>
            <a:ext uri="{FF2B5EF4-FFF2-40B4-BE49-F238E27FC236}">
              <a16:creationId xmlns="" xmlns:a16="http://schemas.microsoft.com/office/drawing/2014/main" id="{00000000-0008-0000-0000-00001D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53" name="Text Box 394360">
          <a:extLst>
            <a:ext uri="{FF2B5EF4-FFF2-40B4-BE49-F238E27FC236}">
              <a16:creationId xmlns="" xmlns:a16="http://schemas.microsoft.com/office/drawing/2014/main" id="{00000000-0008-0000-0000-00001E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54" name="Text Box 394744">
          <a:extLst>
            <a:ext uri="{FF2B5EF4-FFF2-40B4-BE49-F238E27FC236}">
              <a16:creationId xmlns="" xmlns:a16="http://schemas.microsoft.com/office/drawing/2014/main" id="{00000000-0008-0000-0000-00001F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55" name="Text Box 394360">
          <a:extLst>
            <a:ext uri="{FF2B5EF4-FFF2-40B4-BE49-F238E27FC236}">
              <a16:creationId xmlns="" xmlns:a16="http://schemas.microsoft.com/office/drawing/2014/main" id="{00000000-0008-0000-0000-000020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56" name="Text Box 394744">
          <a:extLst>
            <a:ext uri="{FF2B5EF4-FFF2-40B4-BE49-F238E27FC236}">
              <a16:creationId xmlns="" xmlns:a16="http://schemas.microsoft.com/office/drawing/2014/main" id="{00000000-0008-0000-0000-000021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57" name="Text Box 394360">
          <a:extLst>
            <a:ext uri="{FF2B5EF4-FFF2-40B4-BE49-F238E27FC236}">
              <a16:creationId xmlns="" xmlns:a16="http://schemas.microsoft.com/office/drawing/2014/main" id="{00000000-0008-0000-0000-000022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58" name="Text Box 394744">
          <a:extLst>
            <a:ext uri="{FF2B5EF4-FFF2-40B4-BE49-F238E27FC236}">
              <a16:creationId xmlns="" xmlns:a16="http://schemas.microsoft.com/office/drawing/2014/main" id="{00000000-0008-0000-0000-000023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59" name="Text Box 394360">
          <a:extLst>
            <a:ext uri="{FF2B5EF4-FFF2-40B4-BE49-F238E27FC236}">
              <a16:creationId xmlns="" xmlns:a16="http://schemas.microsoft.com/office/drawing/2014/main" id="{00000000-0008-0000-0000-000024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60" name="Text Box 394744">
          <a:extLst>
            <a:ext uri="{FF2B5EF4-FFF2-40B4-BE49-F238E27FC236}">
              <a16:creationId xmlns="" xmlns:a16="http://schemas.microsoft.com/office/drawing/2014/main" id="{00000000-0008-0000-0000-000025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61" name="Text Box 394360">
          <a:extLst>
            <a:ext uri="{FF2B5EF4-FFF2-40B4-BE49-F238E27FC236}">
              <a16:creationId xmlns="" xmlns:a16="http://schemas.microsoft.com/office/drawing/2014/main" id="{00000000-0008-0000-0000-000026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62" name="Text Box 394744">
          <a:extLst>
            <a:ext uri="{FF2B5EF4-FFF2-40B4-BE49-F238E27FC236}">
              <a16:creationId xmlns="" xmlns:a16="http://schemas.microsoft.com/office/drawing/2014/main" id="{00000000-0008-0000-0000-000027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63" name="Text Box 394360">
          <a:extLst>
            <a:ext uri="{FF2B5EF4-FFF2-40B4-BE49-F238E27FC236}">
              <a16:creationId xmlns="" xmlns:a16="http://schemas.microsoft.com/office/drawing/2014/main" id="{00000000-0008-0000-0000-000028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64" name="Text Box 394744">
          <a:extLst>
            <a:ext uri="{FF2B5EF4-FFF2-40B4-BE49-F238E27FC236}">
              <a16:creationId xmlns="" xmlns:a16="http://schemas.microsoft.com/office/drawing/2014/main" id="{00000000-0008-0000-0000-000029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65" name="Text Box 394360">
          <a:extLst>
            <a:ext uri="{FF2B5EF4-FFF2-40B4-BE49-F238E27FC236}">
              <a16:creationId xmlns="" xmlns:a16="http://schemas.microsoft.com/office/drawing/2014/main" id="{00000000-0008-0000-0000-00002A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66" name="Text Box 394744">
          <a:extLst>
            <a:ext uri="{FF2B5EF4-FFF2-40B4-BE49-F238E27FC236}">
              <a16:creationId xmlns="" xmlns:a16="http://schemas.microsoft.com/office/drawing/2014/main" id="{00000000-0008-0000-0000-00002B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67" name="Text Box 394360">
          <a:extLst>
            <a:ext uri="{FF2B5EF4-FFF2-40B4-BE49-F238E27FC236}">
              <a16:creationId xmlns="" xmlns:a16="http://schemas.microsoft.com/office/drawing/2014/main" id="{00000000-0008-0000-0000-00002C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68" name="Text Box 394744">
          <a:extLst>
            <a:ext uri="{FF2B5EF4-FFF2-40B4-BE49-F238E27FC236}">
              <a16:creationId xmlns="" xmlns:a16="http://schemas.microsoft.com/office/drawing/2014/main" id="{00000000-0008-0000-0000-00002D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69" name="Text Box 394360">
          <a:extLst>
            <a:ext uri="{FF2B5EF4-FFF2-40B4-BE49-F238E27FC236}">
              <a16:creationId xmlns="" xmlns:a16="http://schemas.microsoft.com/office/drawing/2014/main" id="{00000000-0008-0000-0000-00002E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70" name="Text Box 394744">
          <a:extLst>
            <a:ext uri="{FF2B5EF4-FFF2-40B4-BE49-F238E27FC236}">
              <a16:creationId xmlns="" xmlns:a16="http://schemas.microsoft.com/office/drawing/2014/main" id="{00000000-0008-0000-0000-00002F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71" name="Text Box 394360">
          <a:extLst>
            <a:ext uri="{FF2B5EF4-FFF2-40B4-BE49-F238E27FC236}">
              <a16:creationId xmlns="" xmlns:a16="http://schemas.microsoft.com/office/drawing/2014/main" id="{00000000-0008-0000-0000-000030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72" name="Text Box 394744">
          <a:extLst>
            <a:ext uri="{FF2B5EF4-FFF2-40B4-BE49-F238E27FC236}">
              <a16:creationId xmlns="" xmlns:a16="http://schemas.microsoft.com/office/drawing/2014/main" id="{00000000-0008-0000-0000-000031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73" name="Text Box 394360">
          <a:extLst>
            <a:ext uri="{FF2B5EF4-FFF2-40B4-BE49-F238E27FC236}">
              <a16:creationId xmlns="" xmlns:a16="http://schemas.microsoft.com/office/drawing/2014/main" id="{00000000-0008-0000-0000-000032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74" name="Text Box 394744">
          <a:extLst>
            <a:ext uri="{FF2B5EF4-FFF2-40B4-BE49-F238E27FC236}">
              <a16:creationId xmlns="" xmlns:a16="http://schemas.microsoft.com/office/drawing/2014/main" id="{00000000-0008-0000-0000-000033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75" name="Text Box 394360">
          <a:extLst>
            <a:ext uri="{FF2B5EF4-FFF2-40B4-BE49-F238E27FC236}">
              <a16:creationId xmlns="" xmlns:a16="http://schemas.microsoft.com/office/drawing/2014/main" id="{00000000-0008-0000-0000-000034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76" name="Text Box 394744">
          <a:extLst>
            <a:ext uri="{FF2B5EF4-FFF2-40B4-BE49-F238E27FC236}">
              <a16:creationId xmlns="" xmlns:a16="http://schemas.microsoft.com/office/drawing/2014/main" id="{00000000-0008-0000-0000-000035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77" name="Text Box 394360">
          <a:extLst>
            <a:ext uri="{FF2B5EF4-FFF2-40B4-BE49-F238E27FC236}">
              <a16:creationId xmlns="" xmlns:a16="http://schemas.microsoft.com/office/drawing/2014/main" id="{00000000-0008-0000-0000-000036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78" name="Text Box 394744">
          <a:extLst>
            <a:ext uri="{FF2B5EF4-FFF2-40B4-BE49-F238E27FC236}">
              <a16:creationId xmlns="" xmlns:a16="http://schemas.microsoft.com/office/drawing/2014/main" id="{00000000-0008-0000-0000-000037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79" name="Text Box 394360">
          <a:extLst>
            <a:ext uri="{FF2B5EF4-FFF2-40B4-BE49-F238E27FC236}">
              <a16:creationId xmlns="" xmlns:a16="http://schemas.microsoft.com/office/drawing/2014/main" id="{00000000-0008-0000-0000-000038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80" name="Text Box 394744">
          <a:extLst>
            <a:ext uri="{FF2B5EF4-FFF2-40B4-BE49-F238E27FC236}">
              <a16:creationId xmlns="" xmlns:a16="http://schemas.microsoft.com/office/drawing/2014/main" id="{00000000-0008-0000-0000-000039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81" name="Text Box 394360">
          <a:extLst>
            <a:ext uri="{FF2B5EF4-FFF2-40B4-BE49-F238E27FC236}">
              <a16:creationId xmlns="" xmlns:a16="http://schemas.microsoft.com/office/drawing/2014/main" id="{00000000-0008-0000-0000-00003A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82" name="Text Box 394744">
          <a:extLst>
            <a:ext uri="{FF2B5EF4-FFF2-40B4-BE49-F238E27FC236}">
              <a16:creationId xmlns="" xmlns:a16="http://schemas.microsoft.com/office/drawing/2014/main" id="{00000000-0008-0000-0000-00003B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83" name="Text Box 394360">
          <a:extLst>
            <a:ext uri="{FF2B5EF4-FFF2-40B4-BE49-F238E27FC236}">
              <a16:creationId xmlns="" xmlns:a16="http://schemas.microsoft.com/office/drawing/2014/main" id="{00000000-0008-0000-0000-00003C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84" name="Text Box 394744">
          <a:extLst>
            <a:ext uri="{FF2B5EF4-FFF2-40B4-BE49-F238E27FC236}">
              <a16:creationId xmlns="" xmlns:a16="http://schemas.microsoft.com/office/drawing/2014/main" id="{00000000-0008-0000-0000-00003D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85" name="Text Box 394360">
          <a:extLst>
            <a:ext uri="{FF2B5EF4-FFF2-40B4-BE49-F238E27FC236}">
              <a16:creationId xmlns="" xmlns:a16="http://schemas.microsoft.com/office/drawing/2014/main" id="{00000000-0008-0000-0000-00003E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86" name="Text Box 394744">
          <a:extLst>
            <a:ext uri="{FF2B5EF4-FFF2-40B4-BE49-F238E27FC236}">
              <a16:creationId xmlns="" xmlns:a16="http://schemas.microsoft.com/office/drawing/2014/main" id="{00000000-0008-0000-0000-00003F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87" name="Text Box 394360">
          <a:extLst>
            <a:ext uri="{FF2B5EF4-FFF2-40B4-BE49-F238E27FC236}">
              <a16:creationId xmlns="" xmlns:a16="http://schemas.microsoft.com/office/drawing/2014/main" id="{00000000-0008-0000-0000-000040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88" name="Text Box 394744">
          <a:extLst>
            <a:ext uri="{FF2B5EF4-FFF2-40B4-BE49-F238E27FC236}">
              <a16:creationId xmlns="" xmlns:a16="http://schemas.microsoft.com/office/drawing/2014/main" id="{00000000-0008-0000-0000-000041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89" name="Text Box 394360">
          <a:extLst>
            <a:ext uri="{FF2B5EF4-FFF2-40B4-BE49-F238E27FC236}">
              <a16:creationId xmlns="" xmlns:a16="http://schemas.microsoft.com/office/drawing/2014/main" id="{00000000-0008-0000-0000-000042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90" name="Text Box 394744">
          <a:extLst>
            <a:ext uri="{FF2B5EF4-FFF2-40B4-BE49-F238E27FC236}">
              <a16:creationId xmlns="" xmlns:a16="http://schemas.microsoft.com/office/drawing/2014/main" id="{00000000-0008-0000-0000-000043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91" name="Text Box 394360">
          <a:extLst>
            <a:ext uri="{FF2B5EF4-FFF2-40B4-BE49-F238E27FC236}">
              <a16:creationId xmlns="" xmlns:a16="http://schemas.microsoft.com/office/drawing/2014/main" id="{00000000-0008-0000-0000-000044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92" name="Text Box 394744">
          <a:extLst>
            <a:ext uri="{FF2B5EF4-FFF2-40B4-BE49-F238E27FC236}">
              <a16:creationId xmlns="" xmlns:a16="http://schemas.microsoft.com/office/drawing/2014/main" id="{00000000-0008-0000-0000-000045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93" name="Text Box 394360">
          <a:extLst>
            <a:ext uri="{FF2B5EF4-FFF2-40B4-BE49-F238E27FC236}">
              <a16:creationId xmlns="" xmlns:a16="http://schemas.microsoft.com/office/drawing/2014/main" id="{00000000-0008-0000-0000-000046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94" name="Text Box 394744">
          <a:extLst>
            <a:ext uri="{FF2B5EF4-FFF2-40B4-BE49-F238E27FC236}">
              <a16:creationId xmlns="" xmlns:a16="http://schemas.microsoft.com/office/drawing/2014/main" id="{00000000-0008-0000-0000-000047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95" name="Text Box 394360">
          <a:extLst>
            <a:ext uri="{FF2B5EF4-FFF2-40B4-BE49-F238E27FC236}">
              <a16:creationId xmlns="" xmlns:a16="http://schemas.microsoft.com/office/drawing/2014/main" id="{00000000-0008-0000-0000-000048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96" name="Text Box 394744">
          <a:extLst>
            <a:ext uri="{FF2B5EF4-FFF2-40B4-BE49-F238E27FC236}">
              <a16:creationId xmlns="" xmlns:a16="http://schemas.microsoft.com/office/drawing/2014/main" id="{00000000-0008-0000-0000-000049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97" name="Text Box 394360">
          <a:extLst>
            <a:ext uri="{FF2B5EF4-FFF2-40B4-BE49-F238E27FC236}">
              <a16:creationId xmlns="" xmlns:a16="http://schemas.microsoft.com/office/drawing/2014/main" id="{00000000-0008-0000-0000-00004A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398" name="Text Box 394744">
          <a:extLst>
            <a:ext uri="{FF2B5EF4-FFF2-40B4-BE49-F238E27FC236}">
              <a16:creationId xmlns="" xmlns:a16="http://schemas.microsoft.com/office/drawing/2014/main" id="{00000000-0008-0000-0000-00004B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399" name="Text Box 394360">
          <a:extLst>
            <a:ext uri="{FF2B5EF4-FFF2-40B4-BE49-F238E27FC236}">
              <a16:creationId xmlns="" xmlns:a16="http://schemas.microsoft.com/office/drawing/2014/main" id="{00000000-0008-0000-0000-00004C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00" name="Text Box 394744">
          <a:extLst>
            <a:ext uri="{FF2B5EF4-FFF2-40B4-BE49-F238E27FC236}">
              <a16:creationId xmlns="" xmlns:a16="http://schemas.microsoft.com/office/drawing/2014/main" id="{00000000-0008-0000-0000-00004D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01" name="Text Box 394360">
          <a:extLst>
            <a:ext uri="{FF2B5EF4-FFF2-40B4-BE49-F238E27FC236}">
              <a16:creationId xmlns="" xmlns:a16="http://schemas.microsoft.com/office/drawing/2014/main" id="{00000000-0008-0000-0000-00004E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02" name="Text Box 394744">
          <a:extLst>
            <a:ext uri="{FF2B5EF4-FFF2-40B4-BE49-F238E27FC236}">
              <a16:creationId xmlns="" xmlns:a16="http://schemas.microsoft.com/office/drawing/2014/main" id="{00000000-0008-0000-0000-00004F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03" name="Text Box 394360">
          <a:extLst>
            <a:ext uri="{FF2B5EF4-FFF2-40B4-BE49-F238E27FC236}">
              <a16:creationId xmlns="" xmlns:a16="http://schemas.microsoft.com/office/drawing/2014/main" id="{00000000-0008-0000-0000-000050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04" name="Text Box 394744">
          <a:extLst>
            <a:ext uri="{FF2B5EF4-FFF2-40B4-BE49-F238E27FC236}">
              <a16:creationId xmlns="" xmlns:a16="http://schemas.microsoft.com/office/drawing/2014/main" id="{00000000-0008-0000-0000-000051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05" name="Text Box 394744">
          <a:extLst>
            <a:ext uri="{FF2B5EF4-FFF2-40B4-BE49-F238E27FC236}">
              <a16:creationId xmlns="" xmlns:a16="http://schemas.microsoft.com/office/drawing/2014/main" id="{00000000-0008-0000-0000-000052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06" name="Text Box 394360">
          <a:extLst>
            <a:ext uri="{FF2B5EF4-FFF2-40B4-BE49-F238E27FC236}">
              <a16:creationId xmlns="" xmlns:a16="http://schemas.microsoft.com/office/drawing/2014/main" id="{00000000-0008-0000-0000-000053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07" name="Text Box 394744">
          <a:extLst>
            <a:ext uri="{FF2B5EF4-FFF2-40B4-BE49-F238E27FC236}">
              <a16:creationId xmlns="" xmlns:a16="http://schemas.microsoft.com/office/drawing/2014/main" id="{00000000-0008-0000-0000-000054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08" name="Text Box 394360">
          <a:extLst>
            <a:ext uri="{FF2B5EF4-FFF2-40B4-BE49-F238E27FC236}">
              <a16:creationId xmlns="" xmlns:a16="http://schemas.microsoft.com/office/drawing/2014/main" id="{00000000-0008-0000-0000-000055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09" name="Text Box 394744">
          <a:extLst>
            <a:ext uri="{FF2B5EF4-FFF2-40B4-BE49-F238E27FC236}">
              <a16:creationId xmlns="" xmlns:a16="http://schemas.microsoft.com/office/drawing/2014/main" id="{00000000-0008-0000-0000-000056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10" name="Text Box 394360">
          <a:extLst>
            <a:ext uri="{FF2B5EF4-FFF2-40B4-BE49-F238E27FC236}">
              <a16:creationId xmlns="" xmlns:a16="http://schemas.microsoft.com/office/drawing/2014/main" id="{00000000-0008-0000-0000-000057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11" name="Text Box 394744">
          <a:extLst>
            <a:ext uri="{FF2B5EF4-FFF2-40B4-BE49-F238E27FC236}">
              <a16:creationId xmlns="" xmlns:a16="http://schemas.microsoft.com/office/drawing/2014/main" id="{00000000-0008-0000-0000-000058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12" name="Text Box 394360">
          <a:extLst>
            <a:ext uri="{FF2B5EF4-FFF2-40B4-BE49-F238E27FC236}">
              <a16:creationId xmlns="" xmlns:a16="http://schemas.microsoft.com/office/drawing/2014/main" id="{00000000-0008-0000-0000-000059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13" name="Text Box 394744">
          <a:extLst>
            <a:ext uri="{FF2B5EF4-FFF2-40B4-BE49-F238E27FC236}">
              <a16:creationId xmlns="" xmlns:a16="http://schemas.microsoft.com/office/drawing/2014/main" id="{00000000-0008-0000-0000-00005A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14" name="Text Box 394360">
          <a:extLst>
            <a:ext uri="{FF2B5EF4-FFF2-40B4-BE49-F238E27FC236}">
              <a16:creationId xmlns="" xmlns:a16="http://schemas.microsoft.com/office/drawing/2014/main" id="{00000000-0008-0000-0000-00005B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15" name="Text Box 394744">
          <a:extLst>
            <a:ext uri="{FF2B5EF4-FFF2-40B4-BE49-F238E27FC236}">
              <a16:creationId xmlns="" xmlns:a16="http://schemas.microsoft.com/office/drawing/2014/main" id="{00000000-0008-0000-0000-00005C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16" name="Text Box 394360">
          <a:extLst>
            <a:ext uri="{FF2B5EF4-FFF2-40B4-BE49-F238E27FC236}">
              <a16:creationId xmlns="" xmlns:a16="http://schemas.microsoft.com/office/drawing/2014/main" id="{00000000-0008-0000-0000-00005D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17" name="Text Box 394744">
          <a:extLst>
            <a:ext uri="{FF2B5EF4-FFF2-40B4-BE49-F238E27FC236}">
              <a16:creationId xmlns="" xmlns:a16="http://schemas.microsoft.com/office/drawing/2014/main" id="{00000000-0008-0000-0000-00005E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18" name="Text Box 394360">
          <a:extLst>
            <a:ext uri="{FF2B5EF4-FFF2-40B4-BE49-F238E27FC236}">
              <a16:creationId xmlns="" xmlns:a16="http://schemas.microsoft.com/office/drawing/2014/main" id="{00000000-0008-0000-0000-00005F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19" name="Text Box 394744">
          <a:extLst>
            <a:ext uri="{FF2B5EF4-FFF2-40B4-BE49-F238E27FC236}">
              <a16:creationId xmlns="" xmlns:a16="http://schemas.microsoft.com/office/drawing/2014/main" id="{00000000-0008-0000-0000-000060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20" name="Text Box 394360">
          <a:extLst>
            <a:ext uri="{FF2B5EF4-FFF2-40B4-BE49-F238E27FC236}">
              <a16:creationId xmlns="" xmlns:a16="http://schemas.microsoft.com/office/drawing/2014/main" id="{00000000-0008-0000-0000-000061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21" name="Text Box 394744">
          <a:extLst>
            <a:ext uri="{FF2B5EF4-FFF2-40B4-BE49-F238E27FC236}">
              <a16:creationId xmlns="" xmlns:a16="http://schemas.microsoft.com/office/drawing/2014/main" id="{00000000-0008-0000-0000-000062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22" name="Text Box 394360">
          <a:extLst>
            <a:ext uri="{FF2B5EF4-FFF2-40B4-BE49-F238E27FC236}">
              <a16:creationId xmlns="" xmlns:a16="http://schemas.microsoft.com/office/drawing/2014/main" id="{00000000-0008-0000-0000-000063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23" name="Text Box 394744">
          <a:extLst>
            <a:ext uri="{FF2B5EF4-FFF2-40B4-BE49-F238E27FC236}">
              <a16:creationId xmlns="" xmlns:a16="http://schemas.microsoft.com/office/drawing/2014/main" id="{00000000-0008-0000-0000-000064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24" name="Text Box 394360">
          <a:extLst>
            <a:ext uri="{FF2B5EF4-FFF2-40B4-BE49-F238E27FC236}">
              <a16:creationId xmlns="" xmlns:a16="http://schemas.microsoft.com/office/drawing/2014/main" id="{00000000-0008-0000-0000-000065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25" name="Text Box 394744">
          <a:extLst>
            <a:ext uri="{FF2B5EF4-FFF2-40B4-BE49-F238E27FC236}">
              <a16:creationId xmlns="" xmlns:a16="http://schemas.microsoft.com/office/drawing/2014/main" id="{00000000-0008-0000-0000-000066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26" name="Text Box 394360">
          <a:extLst>
            <a:ext uri="{FF2B5EF4-FFF2-40B4-BE49-F238E27FC236}">
              <a16:creationId xmlns="" xmlns:a16="http://schemas.microsoft.com/office/drawing/2014/main" id="{00000000-0008-0000-0000-000067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27" name="Text Box 394744">
          <a:extLst>
            <a:ext uri="{FF2B5EF4-FFF2-40B4-BE49-F238E27FC236}">
              <a16:creationId xmlns="" xmlns:a16="http://schemas.microsoft.com/office/drawing/2014/main" id="{00000000-0008-0000-0000-000068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28" name="Text Box 394360">
          <a:extLst>
            <a:ext uri="{FF2B5EF4-FFF2-40B4-BE49-F238E27FC236}">
              <a16:creationId xmlns="" xmlns:a16="http://schemas.microsoft.com/office/drawing/2014/main" id="{00000000-0008-0000-0000-000069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29" name="Text Box 394744">
          <a:extLst>
            <a:ext uri="{FF2B5EF4-FFF2-40B4-BE49-F238E27FC236}">
              <a16:creationId xmlns="" xmlns:a16="http://schemas.microsoft.com/office/drawing/2014/main" id="{00000000-0008-0000-0000-00006A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30" name="Text Box 394360">
          <a:extLst>
            <a:ext uri="{FF2B5EF4-FFF2-40B4-BE49-F238E27FC236}">
              <a16:creationId xmlns="" xmlns:a16="http://schemas.microsoft.com/office/drawing/2014/main" id="{00000000-0008-0000-0000-00006B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31" name="Text Box 394744">
          <a:extLst>
            <a:ext uri="{FF2B5EF4-FFF2-40B4-BE49-F238E27FC236}">
              <a16:creationId xmlns="" xmlns:a16="http://schemas.microsoft.com/office/drawing/2014/main" id="{00000000-0008-0000-0000-00006C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32" name="Text Box 394360">
          <a:extLst>
            <a:ext uri="{FF2B5EF4-FFF2-40B4-BE49-F238E27FC236}">
              <a16:creationId xmlns="" xmlns:a16="http://schemas.microsoft.com/office/drawing/2014/main" id="{00000000-0008-0000-0000-00006D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33" name="Text Box 394744">
          <a:extLst>
            <a:ext uri="{FF2B5EF4-FFF2-40B4-BE49-F238E27FC236}">
              <a16:creationId xmlns="" xmlns:a16="http://schemas.microsoft.com/office/drawing/2014/main" id="{00000000-0008-0000-0000-00006E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34" name="Text Box 394360">
          <a:extLst>
            <a:ext uri="{FF2B5EF4-FFF2-40B4-BE49-F238E27FC236}">
              <a16:creationId xmlns="" xmlns:a16="http://schemas.microsoft.com/office/drawing/2014/main" id="{00000000-0008-0000-0000-00006F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35" name="Text Box 394744">
          <a:extLst>
            <a:ext uri="{FF2B5EF4-FFF2-40B4-BE49-F238E27FC236}">
              <a16:creationId xmlns="" xmlns:a16="http://schemas.microsoft.com/office/drawing/2014/main" id="{00000000-0008-0000-0000-000070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36" name="Text Box 394360">
          <a:extLst>
            <a:ext uri="{FF2B5EF4-FFF2-40B4-BE49-F238E27FC236}">
              <a16:creationId xmlns="" xmlns:a16="http://schemas.microsoft.com/office/drawing/2014/main" id="{00000000-0008-0000-0000-000071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37" name="Text Box 394744">
          <a:extLst>
            <a:ext uri="{FF2B5EF4-FFF2-40B4-BE49-F238E27FC236}">
              <a16:creationId xmlns="" xmlns:a16="http://schemas.microsoft.com/office/drawing/2014/main" id="{00000000-0008-0000-0000-000072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38" name="Text Box 394360">
          <a:extLst>
            <a:ext uri="{FF2B5EF4-FFF2-40B4-BE49-F238E27FC236}">
              <a16:creationId xmlns="" xmlns:a16="http://schemas.microsoft.com/office/drawing/2014/main" id="{00000000-0008-0000-0000-000073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39" name="Text Box 394744">
          <a:extLst>
            <a:ext uri="{FF2B5EF4-FFF2-40B4-BE49-F238E27FC236}">
              <a16:creationId xmlns="" xmlns:a16="http://schemas.microsoft.com/office/drawing/2014/main" id="{00000000-0008-0000-0000-000074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40" name="Text Box 394360">
          <a:extLst>
            <a:ext uri="{FF2B5EF4-FFF2-40B4-BE49-F238E27FC236}">
              <a16:creationId xmlns="" xmlns:a16="http://schemas.microsoft.com/office/drawing/2014/main" id="{00000000-0008-0000-0000-000075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41" name="Text Box 394744">
          <a:extLst>
            <a:ext uri="{FF2B5EF4-FFF2-40B4-BE49-F238E27FC236}">
              <a16:creationId xmlns="" xmlns:a16="http://schemas.microsoft.com/office/drawing/2014/main" id="{00000000-0008-0000-0000-000076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42" name="Text Box 394360">
          <a:extLst>
            <a:ext uri="{FF2B5EF4-FFF2-40B4-BE49-F238E27FC236}">
              <a16:creationId xmlns="" xmlns:a16="http://schemas.microsoft.com/office/drawing/2014/main" id="{00000000-0008-0000-0000-000077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43" name="Text Box 394744">
          <a:extLst>
            <a:ext uri="{FF2B5EF4-FFF2-40B4-BE49-F238E27FC236}">
              <a16:creationId xmlns="" xmlns:a16="http://schemas.microsoft.com/office/drawing/2014/main" id="{00000000-0008-0000-0000-000078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44" name="Text Box 394360">
          <a:extLst>
            <a:ext uri="{FF2B5EF4-FFF2-40B4-BE49-F238E27FC236}">
              <a16:creationId xmlns="" xmlns:a16="http://schemas.microsoft.com/office/drawing/2014/main" id="{00000000-0008-0000-0000-000079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45" name="Text Box 394744">
          <a:extLst>
            <a:ext uri="{FF2B5EF4-FFF2-40B4-BE49-F238E27FC236}">
              <a16:creationId xmlns="" xmlns:a16="http://schemas.microsoft.com/office/drawing/2014/main" id="{00000000-0008-0000-0000-00007A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46" name="Text Box 394360">
          <a:extLst>
            <a:ext uri="{FF2B5EF4-FFF2-40B4-BE49-F238E27FC236}">
              <a16:creationId xmlns="" xmlns:a16="http://schemas.microsoft.com/office/drawing/2014/main" id="{00000000-0008-0000-0000-00007B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47" name="Text Box 394744">
          <a:extLst>
            <a:ext uri="{FF2B5EF4-FFF2-40B4-BE49-F238E27FC236}">
              <a16:creationId xmlns="" xmlns:a16="http://schemas.microsoft.com/office/drawing/2014/main" id="{00000000-0008-0000-0000-00007C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48" name="Text Box 394360">
          <a:extLst>
            <a:ext uri="{FF2B5EF4-FFF2-40B4-BE49-F238E27FC236}">
              <a16:creationId xmlns="" xmlns:a16="http://schemas.microsoft.com/office/drawing/2014/main" id="{00000000-0008-0000-0000-00007D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49" name="Text Box 394744">
          <a:extLst>
            <a:ext uri="{FF2B5EF4-FFF2-40B4-BE49-F238E27FC236}">
              <a16:creationId xmlns="" xmlns:a16="http://schemas.microsoft.com/office/drawing/2014/main" id="{00000000-0008-0000-0000-00007E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50" name="Text Box 394360">
          <a:extLst>
            <a:ext uri="{FF2B5EF4-FFF2-40B4-BE49-F238E27FC236}">
              <a16:creationId xmlns="" xmlns:a16="http://schemas.microsoft.com/office/drawing/2014/main" id="{00000000-0008-0000-0000-00007F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51" name="Text Box 394744">
          <a:extLst>
            <a:ext uri="{FF2B5EF4-FFF2-40B4-BE49-F238E27FC236}">
              <a16:creationId xmlns="" xmlns:a16="http://schemas.microsoft.com/office/drawing/2014/main" id="{00000000-0008-0000-0000-000080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452" name="Text Box 394360">
          <a:extLst>
            <a:ext uri="{FF2B5EF4-FFF2-40B4-BE49-F238E27FC236}">
              <a16:creationId xmlns="" xmlns:a16="http://schemas.microsoft.com/office/drawing/2014/main" id="{00000000-0008-0000-0000-000081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453" name="Text Box 394744">
          <a:extLst>
            <a:ext uri="{FF2B5EF4-FFF2-40B4-BE49-F238E27FC236}">
              <a16:creationId xmlns="" xmlns:a16="http://schemas.microsoft.com/office/drawing/2014/main" id="{00000000-0008-0000-0000-000082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454" name="Text Box 394360">
          <a:extLst>
            <a:ext uri="{FF2B5EF4-FFF2-40B4-BE49-F238E27FC236}">
              <a16:creationId xmlns="" xmlns:a16="http://schemas.microsoft.com/office/drawing/2014/main" id="{00000000-0008-0000-0000-000083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455" name="Text Box 394744">
          <a:extLst>
            <a:ext uri="{FF2B5EF4-FFF2-40B4-BE49-F238E27FC236}">
              <a16:creationId xmlns="" xmlns:a16="http://schemas.microsoft.com/office/drawing/2014/main" id="{00000000-0008-0000-0000-000084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456" name="Text Box 394360">
          <a:extLst>
            <a:ext uri="{FF2B5EF4-FFF2-40B4-BE49-F238E27FC236}">
              <a16:creationId xmlns="" xmlns:a16="http://schemas.microsoft.com/office/drawing/2014/main" id="{00000000-0008-0000-0000-000085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457" name="Text Box 394744">
          <a:extLst>
            <a:ext uri="{FF2B5EF4-FFF2-40B4-BE49-F238E27FC236}">
              <a16:creationId xmlns="" xmlns:a16="http://schemas.microsoft.com/office/drawing/2014/main" id="{00000000-0008-0000-0000-000086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58" name="Text Box 394360">
          <a:extLst>
            <a:ext uri="{FF2B5EF4-FFF2-40B4-BE49-F238E27FC236}">
              <a16:creationId xmlns="" xmlns:a16="http://schemas.microsoft.com/office/drawing/2014/main" id="{00000000-0008-0000-0000-000087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59" name="Text Box 394744">
          <a:extLst>
            <a:ext uri="{FF2B5EF4-FFF2-40B4-BE49-F238E27FC236}">
              <a16:creationId xmlns="" xmlns:a16="http://schemas.microsoft.com/office/drawing/2014/main" id="{00000000-0008-0000-0000-000088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60" name="Text Box 394360">
          <a:extLst>
            <a:ext uri="{FF2B5EF4-FFF2-40B4-BE49-F238E27FC236}">
              <a16:creationId xmlns="" xmlns:a16="http://schemas.microsoft.com/office/drawing/2014/main" id="{00000000-0008-0000-0000-000089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61" name="Text Box 394744">
          <a:extLst>
            <a:ext uri="{FF2B5EF4-FFF2-40B4-BE49-F238E27FC236}">
              <a16:creationId xmlns="" xmlns:a16="http://schemas.microsoft.com/office/drawing/2014/main" id="{00000000-0008-0000-0000-00008A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62" name="Text Box 394360">
          <a:extLst>
            <a:ext uri="{FF2B5EF4-FFF2-40B4-BE49-F238E27FC236}">
              <a16:creationId xmlns="" xmlns:a16="http://schemas.microsoft.com/office/drawing/2014/main" id="{00000000-0008-0000-0000-00008B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63" name="Text Box 394744">
          <a:extLst>
            <a:ext uri="{FF2B5EF4-FFF2-40B4-BE49-F238E27FC236}">
              <a16:creationId xmlns="" xmlns:a16="http://schemas.microsoft.com/office/drawing/2014/main" id="{00000000-0008-0000-0000-00008C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64" name="Text Box 394360">
          <a:extLst>
            <a:ext uri="{FF2B5EF4-FFF2-40B4-BE49-F238E27FC236}">
              <a16:creationId xmlns="" xmlns:a16="http://schemas.microsoft.com/office/drawing/2014/main" id="{00000000-0008-0000-0000-00008D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65" name="Text Box 394744">
          <a:extLst>
            <a:ext uri="{FF2B5EF4-FFF2-40B4-BE49-F238E27FC236}">
              <a16:creationId xmlns="" xmlns:a16="http://schemas.microsoft.com/office/drawing/2014/main" id="{00000000-0008-0000-0000-00008E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66" name="Text Box 394360">
          <a:extLst>
            <a:ext uri="{FF2B5EF4-FFF2-40B4-BE49-F238E27FC236}">
              <a16:creationId xmlns="" xmlns:a16="http://schemas.microsoft.com/office/drawing/2014/main" id="{00000000-0008-0000-0000-00008F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67" name="Text Box 394744">
          <a:extLst>
            <a:ext uri="{FF2B5EF4-FFF2-40B4-BE49-F238E27FC236}">
              <a16:creationId xmlns="" xmlns:a16="http://schemas.microsoft.com/office/drawing/2014/main" id="{00000000-0008-0000-0000-000090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68" name="Text Box 394360">
          <a:extLst>
            <a:ext uri="{FF2B5EF4-FFF2-40B4-BE49-F238E27FC236}">
              <a16:creationId xmlns="" xmlns:a16="http://schemas.microsoft.com/office/drawing/2014/main" id="{00000000-0008-0000-0000-000091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69" name="Text Box 394744">
          <a:extLst>
            <a:ext uri="{FF2B5EF4-FFF2-40B4-BE49-F238E27FC236}">
              <a16:creationId xmlns="" xmlns:a16="http://schemas.microsoft.com/office/drawing/2014/main" id="{00000000-0008-0000-0000-000092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70" name="Text Box 394360">
          <a:extLst>
            <a:ext uri="{FF2B5EF4-FFF2-40B4-BE49-F238E27FC236}">
              <a16:creationId xmlns="" xmlns:a16="http://schemas.microsoft.com/office/drawing/2014/main" id="{00000000-0008-0000-0000-000093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71" name="Text Box 394744">
          <a:extLst>
            <a:ext uri="{FF2B5EF4-FFF2-40B4-BE49-F238E27FC236}">
              <a16:creationId xmlns="" xmlns:a16="http://schemas.microsoft.com/office/drawing/2014/main" id="{00000000-0008-0000-0000-000094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72" name="Text Box 394360">
          <a:extLst>
            <a:ext uri="{FF2B5EF4-FFF2-40B4-BE49-F238E27FC236}">
              <a16:creationId xmlns="" xmlns:a16="http://schemas.microsoft.com/office/drawing/2014/main" id="{00000000-0008-0000-0000-000095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73" name="Text Box 394744">
          <a:extLst>
            <a:ext uri="{FF2B5EF4-FFF2-40B4-BE49-F238E27FC236}">
              <a16:creationId xmlns="" xmlns:a16="http://schemas.microsoft.com/office/drawing/2014/main" id="{00000000-0008-0000-0000-000096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74" name="Text Box 394360">
          <a:extLst>
            <a:ext uri="{FF2B5EF4-FFF2-40B4-BE49-F238E27FC236}">
              <a16:creationId xmlns="" xmlns:a16="http://schemas.microsoft.com/office/drawing/2014/main" id="{00000000-0008-0000-0000-000097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75" name="Text Box 394744">
          <a:extLst>
            <a:ext uri="{FF2B5EF4-FFF2-40B4-BE49-F238E27FC236}">
              <a16:creationId xmlns="" xmlns:a16="http://schemas.microsoft.com/office/drawing/2014/main" id="{00000000-0008-0000-0000-000098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76" name="Text Box 394360">
          <a:extLst>
            <a:ext uri="{FF2B5EF4-FFF2-40B4-BE49-F238E27FC236}">
              <a16:creationId xmlns="" xmlns:a16="http://schemas.microsoft.com/office/drawing/2014/main" id="{00000000-0008-0000-0000-000099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77" name="Text Box 394744">
          <a:extLst>
            <a:ext uri="{FF2B5EF4-FFF2-40B4-BE49-F238E27FC236}">
              <a16:creationId xmlns="" xmlns:a16="http://schemas.microsoft.com/office/drawing/2014/main" id="{00000000-0008-0000-0000-00009A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78" name="Text Box 394360">
          <a:extLst>
            <a:ext uri="{FF2B5EF4-FFF2-40B4-BE49-F238E27FC236}">
              <a16:creationId xmlns="" xmlns:a16="http://schemas.microsoft.com/office/drawing/2014/main" id="{00000000-0008-0000-0000-00009B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79" name="Text Box 394744">
          <a:extLst>
            <a:ext uri="{FF2B5EF4-FFF2-40B4-BE49-F238E27FC236}">
              <a16:creationId xmlns="" xmlns:a16="http://schemas.microsoft.com/office/drawing/2014/main" id="{00000000-0008-0000-0000-00009C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80" name="Text Box 394360">
          <a:extLst>
            <a:ext uri="{FF2B5EF4-FFF2-40B4-BE49-F238E27FC236}">
              <a16:creationId xmlns="" xmlns:a16="http://schemas.microsoft.com/office/drawing/2014/main" id="{00000000-0008-0000-0000-00009D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81" name="Text Box 394744">
          <a:extLst>
            <a:ext uri="{FF2B5EF4-FFF2-40B4-BE49-F238E27FC236}">
              <a16:creationId xmlns="" xmlns:a16="http://schemas.microsoft.com/office/drawing/2014/main" id="{00000000-0008-0000-0000-00009E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82" name="Text Box 394360">
          <a:extLst>
            <a:ext uri="{FF2B5EF4-FFF2-40B4-BE49-F238E27FC236}">
              <a16:creationId xmlns="" xmlns:a16="http://schemas.microsoft.com/office/drawing/2014/main" id="{00000000-0008-0000-0000-00009F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83" name="Text Box 394744">
          <a:extLst>
            <a:ext uri="{FF2B5EF4-FFF2-40B4-BE49-F238E27FC236}">
              <a16:creationId xmlns="" xmlns:a16="http://schemas.microsoft.com/office/drawing/2014/main" id="{00000000-0008-0000-0000-0000A0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84" name="Text Box 394360">
          <a:extLst>
            <a:ext uri="{FF2B5EF4-FFF2-40B4-BE49-F238E27FC236}">
              <a16:creationId xmlns="" xmlns:a16="http://schemas.microsoft.com/office/drawing/2014/main" id="{00000000-0008-0000-0000-0000A1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85" name="Text Box 394744">
          <a:extLst>
            <a:ext uri="{FF2B5EF4-FFF2-40B4-BE49-F238E27FC236}">
              <a16:creationId xmlns="" xmlns:a16="http://schemas.microsoft.com/office/drawing/2014/main" id="{00000000-0008-0000-0000-0000A2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86" name="Text Box 394360">
          <a:extLst>
            <a:ext uri="{FF2B5EF4-FFF2-40B4-BE49-F238E27FC236}">
              <a16:creationId xmlns="" xmlns:a16="http://schemas.microsoft.com/office/drawing/2014/main" id="{00000000-0008-0000-0000-0000A3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87" name="Text Box 394744">
          <a:extLst>
            <a:ext uri="{FF2B5EF4-FFF2-40B4-BE49-F238E27FC236}">
              <a16:creationId xmlns="" xmlns:a16="http://schemas.microsoft.com/office/drawing/2014/main" id="{00000000-0008-0000-0000-0000A4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88" name="Text Box 394360">
          <a:extLst>
            <a:ext uri="{FF2B5EF4-FFF2-40B4-BE49-F238E27FC236}">
              <a16:creationId xmlns="" xmlns:a16="http://schemas.microsoft.com/office/drawing/2014/main" id="{00000000-0008-0000-0000-0000A5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89" name="Text Box 394744">
          <a:extLst>
            <a:ext uri="{FF2B5EF4-FFF2-40B4-BE49-F238E27FC236}">
              <a16:creationId xmlns="" xmlns:a16="http://schemas.microsoft.com/office/drawing/2014/main" id="{00000000-0008-0000-0000-0000A6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90" name="Text Box 394360">
          <a:extLst>
            <a:ext uri="{FF2B5EF4-FFF2-40B4-BE49-F238E27FC236}">
              <a16:creationId xmlns="" xmlns:a16="http://schemas.microsoft.com/office/drawing/2014/main" id="{00000000-0008-0000-0000-0000A7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91" name="Text Box 394744">
          <a:extLst>
            <a:ext uri="{FF2B5EF4-FFF2-40B4-BE49-F238E27FC236}">
              <a16:creationId xmlns="" xmlns:a16="http://schemas.microsoft.com/office/drawing/2014/main" id="{00000000-0008-0000-0000-0000A8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92" name="Text Box 394360">
          <a:extLst>
            <a:ext uri="{FF2B5EF4-FFF2-40B4-BE49-F238E27FC236}">
              <a16:creationId xmlns="" xmlns:a16="http://schemas.microsoft.com/office/drawing/2014/main" id="{00000000-0008-0000-0000-0000A9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493" name="Text Box 394744">
          <a:extLst>
            <a:ext uri="{FF2B5EF4-FFF2-40B4-BE49-F238E27FC236}">
              <a16:creationId xmlns="" xmlns:a16="http://schemas.microsoft.com/office/drawing/2014/main" id="{00000000-0008-0000-0000-0000AA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94" name="Text Box 394360">
          <a:extLst>
            <a:ext uri="{FF2B5EF4-FFF2-40B4-BE49-F238E27FC236}">
              <a16:creationId xmlns="" xmlns:a16="http://schemas.microsoft.com/office/drawing/2014/main" id="{00000000-0008-0000-0000-0000AB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95" name="Text Box 394744">
          <a:extLst>
            <a:ext uri="{FF2B5EF4-FFF2-40B4-BE49-F238E27FC236}">
              <a16:creationId xmlns="" xmlns:a16="http://schemas.microsoft.com/office/drawing/2014/main" id="{00000000-0008-0000-0000-0000AC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96" name="Text Box 394360">
          <a:extLst>
            <a:ext uri="{FF2B5EF4-FFF2-40B4-BE49-F238E27FC236}">
              <a16:creationId xmlns="" xmlns:a16="http://schemas.microsoft.com/office/drawing/2014/main" id="{00000000-0008-0000-0000-0000AD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97" name="Text Box 394744">
          <a:extLst>
            <a:ext uri="{FF2B5EF4-FFF2-40B4-BE49-F238E27FC236}">
              <a16:creationId xmlns="" xmlns:a16="http://schemas.microsoft.com/office/drawing/2014/main" id="{00000000-0008-0000-0000-0000AE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98" name="Text Box 394360">
          <a:extLst>
            <a:ext uri="{FF2B5EF4-FFF2-40B4-BE49-F238E27FC236}">
              <a16:creationId xmlns="" xmlns:a16="http://schemas.microsoft.com/office/drawing/2014/main" id="{00000000-0008-0000-0000-0000AF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499" name="Text Box 394744">
          <a:extLst>
            <a:ext uri="{FF2B5EF4-FFF2-40B4-BE49-F238E27FC236}">
              <a16:creationId xmlns="" xmlns:a16="http://schemas.microsoft.com/office/drawing/2014/main" id="{00000000-0008-0000-0000-0000B0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00" name="Text Box 394360">
          <a:extLst>
            <a:ext uri="{FF2B5EF4-FFF2-40B4-BE49-F238E27FC236}">
              <a16:creationId xmlns="" xmlns:a16="http://schemas.microsoft.com/office/drawing/2014/main" id="{00000000-0008-0000-0000-0000B1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01" name="Text Box 394744">
          <a:extLst>
            <a:ext uri="{FF2B5EF4-FFF2-40B4-BE49-F238E27FC236}">
              <a16:creationId xmlns="" xmlns:a16="http://schemas.microsoft.com/office/drawing/2014/main" id="{00000000-0008-0000-0000-0000B2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02" name="Text Box 394360">
          <a:extLst>
            <a:ext uri="{FF2B5EF4-FFF2-40B4-BE49-F238E27FC236}">
              <a16:creationId xmlns="" xmlns:a16="http://schemas.microsoft.com/office/drawing/2014/main" id="{00000000-0008-0000-0000-0000B3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03" name="Text Box 394744">
          <a:extLst>
            <a:ext uri="{FF2B5EF4-FFF2-40B4-BE49-F238E27FC236}">
              <a16:creationId xmlns="" xmlns:a16="http://schemas.microsoft.com/office/drawing/2014/main" id="{00000000-0008-0000-0000-0000B4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04" name="Text Box 394360">
          <a:extLst>
            <a:ext uri="{FF2B5EF4-FFF2-40B4-BE49-F238E27FC236}">
              <a16:creationId xmlns="" xmlns:a16="http://schemas.microsoft.com/office/drawing/2014/main" id="{00000000-0008-0000-0000-0000B5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05" name="Text Box 394744">
          <a:extLst>
            <a:ext uri="{FF2B5EF4-FFF2-40B4-BE49-F238E27FC236}">
              <a16:creationId xmlns="" xmlns:a16="http://schemas.microsoft.com/office/drawing/2014/main" id="{00000000-0008-0000-0000-0000B6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06" name="Text Box 394360">
          <a:extLst>
            <a:ext uri="{FF2B5EF4-FFF2-40B4-BE49-F238E27FC236}">
              <a16:creationId xmlns="" xmlns:a16="http://schemas.microsoft.com/office/drawing/2014/main" id="{00000000-0008-0000-0000-0000B7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07" name="Text Box 394744">
          <a:extLst>
            <a:ext uri="{FF2B5EF4-FFF2-40B4-BE49-F238E27FC236}">
              <a16:creationId xmlns="" xmlns:a16="http://schemas.microsoft.com/office/drawing/2014/main" id="{00000000-0008-0000-0000-0000B8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08" name="Text Box 394360">
          <a:extLst>
            <a:ext uri="{FF2B5EF4-FFF2-40B4-BE49-F238E27FC236}">
              <a16:creationId xmlns="" xmlns:a16="http://schemas.microsoft.com/office/drawing/2014/main" id="{00000000-0008-0000-0000-0000B9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09" name="Text Box 394744">
          <a:extLst>
            <a:ext uri="{FF2B5EF4-FFF2-40B4-BE49-F238E27FC236}">
              <a16:creationId xmlns="" xmlns:a16="http://schemas.microsoft.com/office/drawing/2014/main" id="{00000000-0008-0000-0000-0000BA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10" name="Text Box 394360">
          <a:extLst>
            <a:ext uri="{FF2B5EF4-FFF2-40B4-BE49-F238E27FC236}">
              <a16:creationId xmlns="" xmlns:a16="http://schemas.microsoft.com/office/drawing/2014/main" id="{00000000-0008-0000-0000-0000BB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11" name="Text Box 394744">
          <a:extLst>
            <a:ext uri="{FF2B5EF4-FFF2-40B4-BE49-F238E27FC236}">
              <a16:creationId xmlns="" xmlns:a16="http://schemas.microsoft.com/office/drawing/2014/main" id="{00000000-0008-0000-0000-0000BC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12" name="Text Box 394360">
          <a:extLst>
            <a:ext uri="{FF2B5EF4-FFF2-40B4-BE49-F238E27FC236}">
              <a16:creationId xmlns="" xmlns:a16="http://schemas.microsoft.com/office/drawing/2014/main" id="{00000000-0008-0000-0000-0000BD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13" name="Text Box 394744">
          <a:extLst>
            <a:ext uri="{FF2B5EF4-FFF2-40B4-BE49-F238E27FC236}">
              <a16:creationId xmlns="" xmlns:a16="http://schemas.microsoft.com/office/drawing/2014/main" id="{00000000-0008-0000-0000-0000BE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14" name="Text Box 394360">
          <a:extLst>
            <a:ext uri="{FF2B5EF4-FFF2-40B4-BE49-F238E27FC236}">
              <a16:creationId xmlns="" xmlns:a16="http://schemas.microsoft.com/office/drawing/2014/main" id="{00000000-0008-0000-0000-0000BF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15" name="Text Box 394744">
          <a:extLst>
            <a:ext uri="{FF2B5EF4-FFF2-40B4-BE49-F238E27FC236}">
              <a16:creationId xmlns="" xmlns:a16="http://schemas.microsoft.com/office/drawing/2014/main" id="{00000000-0008-0000-0000-0000C0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16" name="Text Box 394360">
          <a:extLst>
            <a:ext uri="{FF2B5EF4-FFF2-40B4-BE49-F238E27FC236}">
              <a16:creationId xmlns="" xmlns:a16="http://schemas.microsoft.com/office/drawing/2014/main" id="{00000000-0008-0000-0000-0000C1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17" name="Text Box 394744">
          <a:extLst>
            <a:ext uri="{FF2B5EF4-FFF2-40B4-BE49-F238E27FC236}">
              <a16:creationId xmlns="" xmlns:a16="http://schemas.microsoft.com/office/drawing/2014/main" id="{00000000-0008-0000-0000-0000C2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18" name="Text Box 394360">
          <a:extLst>
            <a:ext uri="{FF2B5EF4-FFF2-40B4-BE49-F238E27FC236}">
              <a16:creationId xmlns="" xmlns:a16="http://schemas.microsoft.com/office/drawing/2014/main" id="{00000000-0008-0000-0000-0000C3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19" name="Text Box 394744">
          <a:extLst>
            <a:ext uri="{FF2B5EF4-FFF2-40B4-BE49-F238E27FC236}">
              <a16:creationId xmlns="" xmlns:a16="http://schemas.microsoft.com/office/drawing/2014/main" id="{00000000-0008-0000-0000-0000C4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20" name="Text Box 394360">
          <a:extLst>
            <a:ext uri="{FF2B5EF4-FFF2-40B4-BE49-F238E27FC236}">
              <a16:creationId xmlns="" xmlns:a16="http://schemas.microsoft.com/office/drawing/2014/main" id="{00000000-0008-0000-0000-0000C5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21" name="Text Box 394744">
          <a:extLst>
            <a:ext uri="{FF2B5EF4-FFF2-40B4-BE49-F238E27FC236}">
              <a16:creationId xmlns="" xmlns:a16="http://schemas.microsoft.com/office/drawing/2014/main" id="{00000000-0008-0000-0000-0000C6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22" name="Text Box 394360">
          <a:extLst>
            <a:ext uri="{FF2B5EF4-FFF2-40B4-BE49-F238E27FC236}">
              <a16:creationId xmlns="" xmlns:a16="http://schemas.microsoft.com/office/drawing/2014/main" id="{00000000-0008-0000-0000-0000C7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23" name="Text Box 394744">
          <a:extLst>
            <a:ext uri="{FF2B5EF4-FFF2-40B4-BE49-F238E27FC236}">
              <a16:creationId xmlns="" xmlns:a16="http://schemas.microsoft.com/office/drawing/2014/main" id="{00000000-0008-0000-0000-0000C8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24" name="Text Box 394360">
          <a:extLst>
            <a:ext uri="{FF2B5EF4-FFF2-40B4-BE49-F238E27FC236}">
              <a16:creationId xmlns="" xmlns:a16="http://schemas.microsoft.com/office/drawing/2014/main" id="{00000000-0008-0000-0000-0000C9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25" name="Text Box 394744">
          <a:extLst>
            <a:ext uri="{FF2B5EF4-FFF2-40B4-BE49-F238E27FC236}">
              <a16:creationId xmlns="" xmlns:a16="http://schemas.microsoft.com/office/drawing/2014/main" id="{00000000-0008-0000-0000-0000CA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26" name="Text Box 394360">
          <a:extLst>
            <a:ext uri="{FF2B5EF4-FFF2-40B4-BE49-F238E27FC236}">
              <a16:creationId xmlns="" xmlns:a16="http://schemas.microsoft.com/office/drawing/2014/main" id="{00000000-0008-0000-0000-0000CB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27" name="Text Box 394744">
          <a:extLst>
            <a:ext uri="{FF2B5EF4-FFF2-40B4-BE49-F238E27FC236}">
              <a16:creationId xmlns="" xmlns:a16="http://schemas.microsoft.com/office/drawing/2014/main" id="{00000000-0008-0000-0000-0000CC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28" name="Text Box 394360">
          <a:extLst>
            <a:ext uri="{FF2B5EF4-FFF2-40B4-BE49-F238E27FC236}">
              <a16:creationId xmlns="" xmlns:a16="http://schemas.microsoft.com/office/drawing/2014/main" id="{00000000-0008-0000-0000-0000CD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29" name="Text Box 394744">
          <a:extLst>
            <a:ext uri="{FF2B5EF4-FFF2-40B4-BE49-F238E27FC236}">
              <a16:creationId xmlns="" xmlns:a16="http://schemas.microsoft.com/office/drawing/2014/main" id="{00000000-0008-0000-0000-0000CE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530" name="Text Box 394360">
          <a:extLst>
            <a:ext uri="{FF2B5EF4-FFF2-40B4-BE49-F238E27FC236}">
              <a16:creationId xmlns="" xmlns:a16="http://schemas.microsoft.com/office/drawing/2014/main" id="{00000000-0008-0000-0000-0000CF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531" name="Text Box 39474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532" name="Text Box 394360">
          <a:extLst>
            <a:ext uri="{FF2B5EF4-FFF2-40B4-BE49-F238E27FC236}">
              <a16:creationId xmlns="" xmlns:a16="http://schemas.microsoft.com/office/drawing/2014/main" id="{00000000-0008-0000-0000-0000D1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533" name="Text Box 39474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534" name="Text Box 394360">
          <a:extLst>
            <a:ext uri="{FF2B5EF4-FFF2-40B4-BE49-F238E27FC236}">
              <a16:creationId xmlns="" xmlns:a16="http://schemas.microsoft.com/office/drawing/2014/main" id="{00000000-0008-0000-0000-0000D3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535" name="Text Box 39474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36" name="Text Box 394360">
          <a:extLst>
            <a:ext uri="{FF2B5EF4-FFF2-40B4-BE49-F238E27FC236}">
              <a16:creationId xmlns="" xmlns:a16="http://schemas.microsoft.com/office/drawing/2014/main" id="{00000000-0008-0000-0000-0000D5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37" name="Text Box 39474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38" name="Text Box 394360">
          <a:extLst>
            <a:ext uri="{FF2B5EF4-FFF2-40B4-BE49-F238E27FC236}">
              <a16:creationId xmlns="" xmlns:a16="http://schemas.microsoft.com/office/drawing/2014/main" id="{00000000-0008-0000-0000-0000D7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39" name="Text Box 39474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40" name="Text Box 394360">
          <a:extLst>
            <a:ext uri="{FF2B5EF4-FFF2-40B4-BE49-F238E27FC236}">
              <a16:creationId xmlns="" xmlns:a16="http://schemas.microsoft.com/office/drawing/2014/main" id="{00000000-0008-0000-0000-0000D9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41" name="Text Box 39474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42" name="Text Box 394360">
          <a:extLst>
            <a:ext uri="{FF2B5EF4-FFF2-40B4-BE49-F238E27FC236}">
              <a16:creationId xmlns="" xmlns:a16="http://schemas.microsoft.com/office/drawing/2014/main" id="{00000000-0008-0000-0000-0000DB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43" name="Text Box 39474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44" name="Text Box 394360">
          <a:extLst>
            <a:ext uri="{FF2B5EF4-FFF2-40B4-BE49-F238E27FC236}">
              <a16:creationId xmlns="" xmlns:a16="http://schemas.microsoft.com/office/drawing/2014/main" id="{00000000-0008-0000-0000-0000DD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45" name="Text Box 39474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46" name="Text Box 394360">
          <a:extLst>
            <a:ext uri="{FF2B5EF4-FFF2-40B4-BE49-F238E27FC236}">
              <a16:creationId xmlns="" xmlns:a16="http://schemas.microsoft.com/office/drawing/2014/main" id="{00000000-0008-0000-0000-0000DF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47" name="Text Box 39474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48" name="Text Box 394360">
          <a:extLst>
            <a:ext uri="{FF2B5EF4-FFF2-40B4-BE49-F238E27FC236}">
              <a16:creationId xmlns="" xmlns:a16="http://schemas.microsoft.com/office/drawing/2014/main" id="{00000000-0008-0000-0000-0000E1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49" name="Text Box 39474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50" name="Text Box 394360">
          <a:extLst>
            <a:ext uri="{FF2B5EF4-FFF2-40B4-BE49-F238E27FC236}">
              <a16:creationId xmlns="" xmlns:a16="http://schemas.microsoft.com/office/drawing/2014/main" id="{00000000-0008-0000-0000-0000E3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51" name="Text Box 39474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52" name="Text Box 394360">
          <a:extLst>
            <a:ext uri="{FF2B5EF4-FFF2-40B4-BE49-F238E27FC236}">
              <a16:creationId xmlns="" xmlns:a16="http://schemas.microsoft.com/office/drawing/2014/main" id="{00000000-0008-0000-0000-0000E5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53" name="Text Box 39474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54" name="Text Box 394360">
          <a:extLst>
            <a:ext uri="{FF2B5EF4-FFF2-40B4-BE49-F238E27FC236}">
              <a16:creationId xmlns="" xmlns:a16="http://schemas.microsoft.com/office/drawing/2014/main" id="{00000000-0008-0000-0000-0000E7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55" name="Text Box 39474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56" name="Text Box 394360">
          <a:extLst>
            <a:ext uri="{FF2B5EF4-FFF2-40B4-BE49-F238E27FC236}">
              <a16:creationId xmlns="" xmlns:a16="http://schemas.microsoft.com/office/drawing/2014/main" id="{00000000-0008-0000-0000-0000E9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57" name="Text Box 39474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58" name="Text Box 394360">
          <a:extLst>
            <a:ext uri="{FF2B5EF4-FFF2-40B4-BE49-F238E27FC236}">
              <a16:creationId xmlns="" xmlns:a16="http://schemas.microsoft.com/office/drawing/2014/main" id="{00000000-0008-0000-0000-0000EB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59" name="Text Box 39474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60" name="Text Box 394360">
          <a:extLst>
            <a:ext uri="{FF2B5EF4-FFF2-40B4-BE49-F238E27FC236}">
              <a16:creationId xmlns="" xmlns:a16="http://schemas.microsoft.com/office/drawing/2014/main" id="{00000000-0008-0000-0000-0000ED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61" name="Text Box 39474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62" name="Text Box 394360">
          <a:extLst>
            <a:ext uri="{FF2B5EF4-FFF2-40B4-BE49-F238E27FC236}">
              <a16:creationId xmlns="" xmlns:a16="http://schemas.microsoft.com/office/drawing/2014/main" id="{00000000-0008-0000-0000-0000EF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63" name="Text Box 39474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64" name="Text Box 394360">
          <a:extLst>
            <a:ext uri="{FF2B5EF4-FFF2-40B4-BE49-F238E27FC236}">
              <a16:creationId xmlns="" xmlns:a16="http://schemas.microsoft.com/office/drawing/2014/main" id="{00000000-0008-0000-0000-0000F1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65" name="Text Box 39474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66" name="Text Box 394360">
          <a:extLst>
            <a:ext uri="{FF2B5EF4-FFF2-40B4-BE49-F238E27FC236}">
              <a16:creationId xmlns="" xmlns:a16="http://schemas.microsoft.com/office/drawing/2014/main" id="{00000000-0008-0000-0000-0000F3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67" name="Text Box 39474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68" name="Text Box 394360">
          <a:extLst>
            <a:ext uri="{FF2B5EF4-FFF2-40B4-BE49-F238E27FC236}">
              <a16:creationId xmlns="" xmlns:a16="http://schemas.microsoft.com/office/drawing/2014/main" id="{00000000-0008-0000-0000-0000F5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69" name="Text Box 39474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70" name="Text Box 394360">
          <a:extLst>
            <a:ext uri="{FF2B5EF4-FFF2-40B4-BE49-F238E27FC236}">
              <a16:creationId xmlns="" xmlns:a16="http://schemas.microsoft.com/office/drawing/2014/main" id="{00000000-0008-0000-0000-0000F7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71" name="Text Box 39474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72" name="Text Box 394360">
          <a:extLst>
            <a:ext uri="{FF2B5EF4-FFF2-40B4-BE49-F238E27FC236}">
              <a16:creationId xmlns="" xmlns:a16="http://schemas.microsoft.com/office/drawing/2014/main" id="{00000000-0008-0000-0000-0000F9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73" name="Text Box 39474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74" name="Text Box 394360">
          <a:extLst>
            <a:ext uri="{FF2B5EF4-FFF2-40B4-BE49-F238E27FC236}">
              <a16:creationId xmlns="" xmlns:a16="http://schemas.microsoft.com/office/drawing/2014/main" id="{00000000-0008-0000-0000-0000FB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75" name="Text Box 39474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76" name="Text Box 394360">
          <a:extLst>
            <a:ext uri="{FF2B5EF4-FFF2-40B4-BE49-F238E27FC236}">
              <a16:creationId xmlns="" xmlns:a16="http://schemas.microsoft.com/office/drawing/2014/main" id="{00000000-0008-0000-0000-0000FD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77" name="Text Box 39474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78" name="Text Box 394360">
          <a:extLst>
            <a:ext uri="{FF2B5EF4-FFF2-40B4-BE49-F238E27FC236}">
              <a16:creationId xmlns="" xmlns:a16="http://schemas.microsoft.com/office/drawing/2014/main" id="{00000000-0008-0000-0000-0000FF01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79" name="Text Box 39474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80" name="Text Box 394360">
          <a:extLst>
            <a:ext uri="{FF2B5EF4-FFF2-40B4-BE49-F238E27FC236}">
              <a16:creationId xmlns="" xmlns:a16="http://schemas.microsoft.com/office/drawing/2014/main" id="{00000000-0008-0000-0000-000001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81" name="Text Box 39474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82" name="Text Box 394360">
          <a:extLst>
            <a:ext uri="{FF2B5EF4-FFF2-40B4-BE49-F238E27FC236}">
              <a16:creationId xmlns="" xmlns:a16="http://schemas.microsoft.com/office/drawing/2014/main" id="{00000000-0008-0000-0000-000003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83" name="Text Box 39474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84" name="Text Box 394360">
          <a:extLst>
            <a:ext uri="{FF2B5EF4-FFF2-40B4-BE49-F238E27FC236}">
              <a16:creationId xmlns="" xmlns:a16="http://schemas.microsoft.com/office/drawing/2014/main" id="{00000000-0008-0000-0000-000005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85" name="Text Box 39474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86" name="Text Box 394360">
          <a:extLst>
            <a:ext uri="{FF2B5EF4-FFF2-40B4-BE49-F238E27FC236}">
              <a16:creationId xmlns="" xmlns:a16="http://schemas.microsoft.com/office/drawing/2014/main" id="{00000000-0008-0000-0000-000007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87" name="Text Box 39474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88" name="Text Box 394360">
          <a:extLst>
            <a:ext uri="{FF2B5EF4-FFF2-40B4-BE49-F238E27FC236}">
              <a16:creationId xmlns="" xmlns:a16="http://schemas.microsoft.com/office/drawing/2014/main" id="{00000000-0008-0000-0000-000009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89" name="Text Box 39474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90" name="Text Box 394360">
          <a:extLst>
            <a:ext uri="{FF2B5EF4-FFF2-40B4-BE49-F238E27FC236}">
              <a16:creationId xmlns="" xmlns:a16="http://schemas.microsoft.com/office/drawing/2014/main" id="{00000000-0008-0000-0000-00000B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91" name="Text Box 39474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92" name="Text Box 394360">
          <a:extLst>
            <a:ext uri="{FF2B5EF4-FFF2-40B4-BE49-F238E27FC236}">
              <a16:creationId xmlns="" xmlns:a16="http://schemas.microsoft.com/office/drawing/2014/main" id="{00000000-0008-0000-0000-00000D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93" name="Text Box 39474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94" name="Text Box 394360">
          <a:extLst>
            <a:ext uri="{FF2B5EF4-FFF2-40B4-BE49-F238E27FC236}">
              <a16:creationId xmlns="" xmlns:a16="http://schemas.microsoft.com/office/drawing/2014/main" id="{00000000-0008-0000-0000-00000F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595" name="Text Box 39474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96" name="Text Box 394360">
          <a:extLst>
            <a:ext uri="{FF2B5EF4-FFF2-40B4-BE49-F238E27FC236}">
              <a16:creationId xmlns="" xmlns:a16="http://schemas.microsoft.com/office/drawing/2014/main" id="{00000000-0008-0000-0000-000011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97" name="Text Box 39474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98" name="Text Box 394360">
          <a:extLst>
            <a:ext uri="{FF2B5EF4-FFF2-40B4-BE49-F238E27FC236}">
              <a16:creationId xmlns="" xmlns:a16="http://schemas.microsoft.com/office/drawing/2014/main" id="{00000000-0008-0000-0000-000013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599" name="Text Box 39474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00" name="Text Box 394360">
          <a:extLst>
            <a:ext uri="{FF2B5EF4-FFF2-40B4-BE49-F238E27FC236}">
              <a16:creationId xmlns="" xmlns:a16="http://schemas.microsoft.com/office/drawing/2014/main" id="{00000000-0008-0000-0000-000015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01" name="Text Box 39474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02" name="Text Box 394360">
          <a:extLst>
            <a:ext uri="{FF2B5EF4-FFF2-40B4-BE49-F238E27FC236}">
              <a16:creationId xmlns="" xmlns:a16="http://schemas.microsoft.com/office/drawing/2014/main" id="{00000000-0008-0000-0000-000017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03" name="Text Box 39474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04" name="Text Box 394360">
          <a:extLst>
            <a:ext uri="{FF2B5EF4-FFF2-40B4-BE49-F238E27FC236}">
              <a16:creationId xmlns="" xmlns:a16="http://schemas.microsoft.com/office/drawing/2014/main" id="{00000000-0008-0000-0000-000019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05" name="Text Box 39474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06" name="Text Box 394360">
          <a:extLst>
            <a:ext uri="{FF2B5EF4-FFF2-40B4-BE49-F238E27FC236}">
              <a16:creationId xmlns="" xmlns:a16="http://schemas.microsoft.com/office/drawing/2014/main" id="{00000000-0008-0000-0000-00001B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07" name="Text Box 39474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08" name="Text Box 394360">
          <a:extLst>
            <a:ext uri="{FF2B5EF4-FFF2-40B4-BE49-F238E27FC236}">
              <a16:creationId xmlns="" xmlns:a16="http://schemas.microsoft.com/office/drawing/2014/main" id="{00000000-0008-0000-0000-00001D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09" name="Text Box 394744">
          <a:extLst>
            <a:ext uri="{FF2B5EF4-FFF2-40B4-BE49-F238E27FC236}">
              <a16:creationId xmlns="" xmlns:a16="http://schemas.microsoft.com/office/drawing/2014/main" id="{00000000-0008-0000-0000-00001E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10" name="Text Box 394360">
          <a:extLst>
            <a:ext uri="{FF2B5EF4-FFF2-40B4-BE49-F238E27FC236}">
              <a16:creationId xmlns="" xmlns:a16="http://schemas.microsoft.com/office/drawing/2014/main" id="{00000000-0008-0000-0000-00001F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11" name="Text Box 394744">
          <a:extLst>
            <a:ext uri="{FF2B5EF4-FFF2-40B4-BE49-F238E27FC236}">
              <a16:creationId xmlns="" xmlns:a16="http://schemas.microsoft.com/office/drawing/2014/main" id="{00000000-0008-0000-0000-000020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12" name="Text Box 394360">
          <a:extLst>
            <a:ext uri="{FF2B5EF4-FFF2-40B4-BE49-F238E27FC236}">
              <a16:creationId xmlns="" xmlns:a16="http://schemas.microsoft.com/office/drawing/2014/main" id="{00000000-0008-0000-0000-000021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13" name="Text Box 394744">
          <a:extLst>
            <a:ext uri="{FF2B5EF4-FFF2-40B4-BE49-F238E27FC236}">
              <a16:creationId xmlns="" xmlns:a16="http://schemas.microsoft.com/office/drawing/2014/main" id="{00000000-0008-0000-0000-000022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14" name="Text Box 394360">
          <a:extLst>
            <a:ext uri="{FF2B5EF4-FFF2-40B4-BE49-F238E27FC236}">
              <a16:creationId xmlns="" xmlns:a16="http://schemas.microsoft.com/office/drawing/2014/main" id="{00000000-0008-0000-0000-000023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15" name="Text Box 394744">
          <a:extLst>
            <a:ext uri="{FF2B5EF4-FFF2-40B4-BE49-F238E27FC236}">
              <a16:creationId xmlns="" xmlns:a16="http://schemas.microsoft.com/office/drawing/2014/main" id="{00000000-0008-0000-0000-000024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16" name="Text Box 394360">
          <a:extLst>
            <a:ext uri="{FF2B5EF4-FFF2-40B4-BE49-F238E27FC236}">
              <a16:creationId xmlns="" xmlns:a16="http://schemas.microsoft.com/office/drawing/2014/main" id="{00000000-0008-0000-0000-000025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17" name="Text Box 394744">
          <a:extLst>
            <a:ext uri="{FF2B5EF4-FFF2-40B4-BE49-F238E27FC236}">
              <a16:creationId xmlns="" xmlns:a16="http://schemas.microsoft.com/office/drawing/2014/main" id="{00000000-0008-0000-0000-000026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18" name="Text Box 394360">
          <a:extLst>
            <a:ext uri="{FF2B5EF4-FFF2-40B4-BE49-F238E27FC236}">
              <a16:creationId xmlns="" xmlns:a16="http://schemas.microsoft.com/office/drawing/2014/main" id="{00000000-0008-0000-0000-000027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19" name="Text Box 394744">
          <a:extLst>
            <a:ext uri="{FF2B5EF4-FFF2-40B4-BE49-F238E27FC236}">
              <a16:creationId xmlns="" xmlns:a16="http://schemas.microsoft.com/office/drawing/2014/main" id="{00000000-0008-0000-0000-000028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20" name="Text Box 394360">
          <a:extLst>
            <a:ext uri="{FF2B5EF4-FFF2-40B4-BE49-F238E27FC236}">
              <a16:creationId xmlns="" xmlns:a16="http://schemas.microsoft.com/office/drawing/2014/main" id="{00000000-0008-0000-0000-000029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21" name="Text Box 394744">
          <a:extLst>
            <a:ext uri="{FF2B5EF4-FFF2-40B4-BE49-F238E27FC236}">
              <a16:creationId xmlns="" xmlns:a16="http://schemas.microsoft.com/office/drawing/2014/main" id="{00000000-0008-0000-0000-00002A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22" name="Text Box 394360">
          <a:extLst>
            <a:ext uri="{FF2B5EF4-FFF2-40B4-BE49-F238E27FC236}">
              <a16:creationId xmlns="" xmlns:a16="http://schemas.microsoft.com/office/drawing/2014/main" id="{00000000-0008-0000-0000-00002B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23" name="Text Box 394744">
          <a:extLst>
            <a:ext uri="{FF2B5EF4-FFF2-40B4-BE49-F238E27FC236}">
              <a16:creationId xmlns="" xmlns:a16="http://schemas.microsoft.com/office/drawing/2014/main" id="{00000000-0008-0000-0000-00002C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24" name="Text Box 394360">
          <a:extLst>
            <a:ext uri="{FF2B5EF4-FFF2-40B4-BE49-F238E27FC236}">
              <a16:creationId xmlns="" xmlns:a16="http://schemas.microsoft.com/office/drawing/2014/main" id="{00000000-0008-0000-0000-00002D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25" name="Text Box 394744">
          <a:extLst>
            <a:ext uri="{FF2B5EF4-FFF2-40B4-BE49-F238E27FC236}">
              <a16:creationId xmlns="" xmlns:a16="http://schemas.microsoft.com/office/drawing/2014/main" id="{00000000-0008-0000-0000-00002E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26" name="Text Box 394360">
          <a:extLst>
            <a:ext uri="{FF2B5EF4-FFF2-40B4-BE49-F238E27FC236}">
              <a16:creationId xmlns="" xmlns:a16="http://schemas.microsoft.com/office/drawing/2014/main" id="{00000000-0008-0000-0000-00002F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27" name="Text Box 394744">
          <a:extLst>
            <a:ext uri="{FF2B5EF4-FFF2-40B4-BE49-F238E27FC236}">
              <a16:creationId xmlns="" xmlns:a16="http://schemas.microsoft.com/office/drawing/2014/main" id="{00000000-0008-0000-0000-000030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28" name="Text Box 394360">
          <a:extLst>
            <a:ext uri="{FF2B5EF4-FFF2-40B4-BE49-F238E27FC236}">
              <a16:creationId xmlns="" xmlns:a16="http://schemas.microsoft.com/office/drawing/2014/main" id="{00000000-0008-0000-0000-000031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29" name="Text Box 394744">
          <a:extLst>
            <a:ext uri="{FF2B5EF4-FFF2-40B4-BE49-F238E27FC236}">
              <a16:creationId xmlns="" xmlns:a16="http://schemas.microsoft.com/office/drawing/2014/main" id="{00000000-0008-0000-0000-000032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30" name="Text Box 394360">
          <a:extLst>
            <a:ext uri="{FF2B5EF4-FFF2-40B4-BE49-F238E27FC236}">
              <a16:creationId xmlns="" xmlns:a16="http://schemas.microsoft.com/office/drawing/2014/main" id="{00000000-0008-0000-0000-000033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31" name="Text Box 394744">
          <a:extLst>
            <a:ext uri="{FF2B5EF4-FFF2-40B4-BE49-F238E27FC236}">
              <a16:creationId xmlns="" xmlns:a16="http://schemas.microsoft.com/office/drawing/2014/main" id="{00000000-0008-0000-0000-000034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632" name="Text Box 394360">
          <a:extLst>
            <a:ext uri="{FF2B5EF4-FFF2-40B4-BE49-F238E27FC236}">
              <a16:creationId xmlns="" xmlns:a16="http://schemas.microsoft.com/office/drawing/2014/main" id="{00000000-0008-0000-0000-000035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633" name="Text Box 394744">
          <a:extLst>
            <a:ext uri="{FF2B5EF4-FFF2-40B4-BE49-F238E27FC236}">
              <a16:creationId xmlns="" xmlns:a16="http://schemas.microsoft.com/office/drawing/2014/main" id="{00000000-0008-0000-0000-000036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634" name="Text Box 394360">
          <a:extLst>
            <a:ext uri="{FF2B5EF4-FFF2-40B4-BE49-F238E27FC236}">
              <a16:creationId xmlns="" xmlns:a16="http://schemas.microsoft.com/office/drawing/2014/main" id="{00000000-0008-0000-0000-000037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635" name="Text Box 394744">
          <a:extLst>
            <a:ext uri="{FF2B5EF4-FFF2-40B4-BE49-F238E27FC236}">
              <a16:creationId xmlns="" xmlns:a16="http://schemas.microsoft.com/office/drawing/2014/main" id="{00000000-0008-0000-0000-000038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636" name="Text Box 394360">
          <a:extLst>
            <a:ext uri="{FF2B5EF4-FFF2-40B4-BE49-F238E27FC236}">
              <a16:creationId xmlns="" xmlns:a16="http://schemas.microsoft.com/office/drawing/2014/main" id="{00000000-0008-0000-0000-000039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637" name="Text Box 394744">
          <a:extLst>
            <a:ext uri="{FF2B5EF4-FFF2-40B4-BE49-F238E27FC236}">
              <a16:creationId xmlns="" xmlns:a16="http://schemas.microsoft.com/office/drawing/2014/main" id="{00000000-0008-0000-0000-00003A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38" name="Text Box 394360">
          <a:extLst>
            <a:ext uri="{FF2B5EF4-FFF2-40B4-BE49-F238E27FC236}">
              <a16:creationId xmlns="" xmlns:a16="http://schemas.microsoft.com/office/drawing/2014/main" id="{00000000-0008-0000-0000-00003B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39" name="Text Box 394744">
          <a:extLst>
            <a:ext uri="{FF2B5EF4-FFF2-40B4-BE49-F238E27FC236}">
              <a16:creationId xmlns="" xmlns:a16="http://schemas.microsoft.com/office/drawing/2014/main" id="{00000000-0008-0000-0000-00003C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40" name="Text Box 394360">
          <a:extLst>
            <a:ext uri="{FF2B5EF4-FFF2-40B4-BE49-F238E27FC236}">
              <a16:creationId xmlns="" xmlns:a16="http://schemas.microsoft.com/office/drawing/2014/main" id="{00000000-0008-0000-0000-00003D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41" name="Text Box 394744">
          <a:extLst>
            <a:ext uri="{FF2B5EF4-FFF2-40B4-BE49-F238E27FC236}">
              <a16:creationId xmlns="" xmlns:a16="http://schemas.microsoft.com/office/drawing/2014/main" id="{00000000-0008-0000-0000-00003E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42" name="Text Box 394360">
          <a:extLst>
            <a:ext uri="{FF2B5EF4-FFF2-40B4-BE49-F238E27FC236}">
              <a16:creationId xmlns="" xmlns:a16="http://schemas.microsoft.com/office/drawing/2014/main" id="{00000000-0008-0000-0000-00003F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43" name="Text Box 394744">
          <a:extLst>
            <a:ext uri="{FF2B5EF4-FFF2-40B4-BE49-F238E27FC236}">
              <a16:creationId xmlns="" xmlns:a16="http://schemas.microsoft.com/office/drawing/2014/main" id="{00000000-0008-0000-0000-000040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44" name="Text Box 394360">
          <a:extLst>
            <a:ext uri="{FF2B5EF4-FFF2-40B4-BE49-F238E27FC236}">
              <a16:creationId xmlns="" xmlns:a16="http://schemas.microsoft.com/office/drawing/2014/main" id="{00000000-0008-0000-0000-000041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45" name="Text Box 394744">
          <a:extLst>
            <a:ext uri="{FF2B5EF4-FFF2-40B4-BE49-F238E27FC236}">
              <a16:creationId xmlns="" xmlns:a16="http://schemas.microsoft.com/office/drawing/2014/main" id="{00000000-0008-0000-0000-000042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46" name="Text Box 394360">
          <a:extLst>
            <a:ext uri="{FF2B5EF4-FFF2-40B4-BE49-F238E27FC236}">
              <a16:creationId xmlns="" xmlns:a16="http://schemas.microsoft.com/office/drawing/2014/main" id="{00000000-0008-0000-0000-000043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47" name="Text Box 394744">
          <a:extLst>
            <a:ext uri="{FF2B5EF4-FFF2-40B4-BE49-F238E27FC236}">
              <a16:creationId xmlns="" xmlns:a16="http://schemas.microsoft.com/office/drawing/2014/main" id="{00000000-0008-0000-0000-000044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48" name="Text Box 394360">
          <a:extLst>
            <a:ext uri="{FF2B5EF4-FFF2-40B4-BE49-F238E27FC236}">
              <a16:creationId xmlns="" xmlns:a16="http://schemas.microsoft.com/office/drawing/2014/main" id="{00000000-0008-0000-0000-000045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49" name="Text Box 394744">
          <a:extLst>
            <a:ext uri="{FF2B5EF4-FFF2-40B4-BE49-F238E27FC236}">
              <a16:creationId xmlns="" xmlns:a16="http://schemas.microsoft.com/office/drawing/2014/main" id="{00000000-0008-0000-0000-000046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50" name="Text Box 394360">
          <a:extLst>
            <a:ext uri="{FF2B5EF4-FFF2-40B4-BE49-F238E27FC236}">
              <a16:creationId xmlns="" xmlns:a16="http://schemas.microsoft.com/office/drawing/2014/main" id="{00000000-0008-0000-0000-000047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51" name="Text Box 394744">
          <a:extLst>
            <a:ext uri="{FF2B5EF4-FFF2-40B4-BE49-F238E27FC236}">
              <a16:creationId xmlns="" xmlns:a16="http://schemas.microsoft.com/office/drawing/2014/main" id="{00000000-0008-0000-0000-000048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52" name="Text Box 394360">
          <a:extLst>
            <a:ext uri="{FF2B5EF4-FFF2-40B4-BE49-F238E27FC236}">
              <a16:creationId xmlns="" xmlns:a16="http://schemas.microsoft.com/office/drawing/2014/main" id="{00000000-0008-0000-0000-000049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53" name="Text Box 394744">
          <a:extLst>
            <a:ext uri="{FF2B5EF4-FFF2-40B4-BE49-F238E27FC236}">
              <a16:creationId xmlns="" xmlns:a16="http://schemas.microsoft.com/office/drawing/2014/main" id="{00000000-0008-0000-0000-00004A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54" name="Text Box 394360">
          <a:extLst>
            <a:ext uri="{FF2B5EF4-FFF2-40B4-BE49-F238E27FC236}">
              <a16:creationId xmlns="" xmlns:a16="http://schemas.microsoft.com/office/drawing/2014/main" id="{00000000-0008-0000-0000-00004B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55" name="Text Box 394744">
          <a:extLst>
            <a:ext uri="{FF2B5EF4-FFF2-40B4-BE49-F238E27FC236}">
              <a16:creationId xmlns="" xmlns:a16="http://schemas.microsoft.com/office/drawing/2014/main" id="{00000000-0008-0000-0000-00004C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56" name="Text Box 394360">
          <a:extLst>
            <a:ext uri="{FF2B5EF4-FFF2-40B4-BE49-F238E27FC236}">
              <a16:creationId xmlns="" xmlns:a16="http://schemas.microsoft.com/office/drawing/2014/main" id="{00000000-0008-0000-0000-00004D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57" name="Text Box 394744">
          <a:extLst>
            <a:ext uri="{FF2B5EF4-FFF2-40B4-BE49-F238E27FC236}">
              <a16:creationId xmlns="" xmlns:a16="http://schemas.microsoft.com/office/drawing/2014/main" id="{00000000-0008-0000-0000-00004E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58" name="Text Box 394360">
          <a:extLst>
            <a:ext uri="{FF2B5EF4-FFF2-40B4-BE49-F238E27FC236}">
              <a16:creationId xmlns="" xmlns:a16="http://schemas.microsoft.com/office/drawing/2014/main" id="{00000000-0008-0000-0000-00004F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59" name="Text Box 394744">
          <a:extLst>
            <a:ext uri="{FF2B5EF4-FFF2-40B4-BE49-F238E27FC236}">
              <a16:creationId xmlns="" xmlns:a16="http://schemas.microsoft.com/office/drawing/2014/main" id="{00000000-0008-0000-0000-000050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60" name="Text Box 394360">
          <a:extLst>
            <a:ext uri="{FF2B5EF4-FFF2-40B4-BE49-F238E27FC236}">
              <a16:creationId xmlns="" xmlns:a16="http://schemas.microsoft.com/office/drawing/2014/main" id="{00000000-0008-0000-0000-000051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61" name="Text Box 394744">
          <a:extLst>
            <a:ext uri="{FF2B5EF4-FFF2-40B4-BE49-F238E27FC236}">
              <a16:creationId xmlns="" xmlns:a16="http://schemas.microsoft.com/office/drawing/2014/main" id="{00000000-0008-0000-0000-000052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62" name="Text Box 394360">
          <a:extLst>
            <a:ext uri="{FF2B5EF4-FFF2-40B4-BE49-F238E27FC236}">
              <a16:creationId xmlns="" xmlns:a16="http://schemas.microsoft.com/office/drawing/2014/main" id="{00000000-0008-0000-0000-000053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63" name="Text Box 394744">
          <a:extLst>
            <a:ext uri="{FF2B5EF4-FFF2-40B4-BE49-F238E27FC236}">
              <a16:creationId xmlns="" xmlns:a16="http://schemas.microsoft.com/office/drawing/2014/main" id="{00000000-0008-0000-0000-000054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64" name="Text Box 394360">
          <a:extLst>
            <a:ext uri="{FF2B5EF4-FFF2-40B4-BE49-F238E27FC236}">
              <a16:creationId xmlns="" xmlns:a16="http://schemas.microsoft.com/office/drawing/2014/main" id="{00000000-0008-0000-0000-000055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65" name="Text Box 394744">
          <a:extLst>
            <a:ext uri="{FF2B5EF4-FFF2-40B4-BE49-F238E27FC236}">
              <a16:creationId xmlns="" xmlns:a16="http://schemas.microsoft.com/office/drawing/2014/main" id="{00000000-0008-0000-0000-000056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66" name="Text Box 394360">
          <a:extLst>
            <a:ext uri="{FF2B5EF4-FFF2-40B4-BE49-F238E27FC236}">
              <a16:creationId xmlns="" xmlns:a16="http://schemas.microsoft.com/office/drawing/2014/main" id="{00000000-0008-0000-0000-000057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67" name="Text Box 394744">
          <a:extLst>
            <a:ext uri="{FF2B5EF4-FFF2-40B4-BE49-F238E27FC236}">
              <a16:creationId xmlns="" xmlns:a16="http://schemas.microsoft.com/office/drawing/2014/main" id="{00000000-0008-0000-0000-000058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68" name="Text Box 394360">
          <a:extLst>
            <a:ext uri="{FF2B5EF4-FFF2-40B4-BE49-F238E27FC236}">
              <a16:creationId xmlns="" xmlns:a16="http://schemas.microsoft.com/office/drawing/2014/main" id="{00000000-0008-0000-0000-000059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69" name="Text Box 394744">
          <a:extLst>
            <a:ext uri="{FF2B5EF4-FFF2-40B4-BE49-F238E27FC236}">
              <a16:creationId xmlns="" xmlns:a16="http://schemas.microsoft.com/office/drawing/2014/main" id="{00000000-0008-0000-0000-00005A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70" name="Text Box 394360">
          <a:extLst>
            <a:ext uri="{FF2B5EF4-FFF2-40B4-BE49-F238E27FC236}">
              <a16:creationId xmlns="" xmlns:a16="http://schemas.microsoft.com/office/drawing/2014/main" id="{00000000-0008-0000-0000-00005B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71" name="Text Box 394744">
          <a:extLst>
            <a:ext uri="{FF2B5EF4-FFF2-40B4-BE49-F238E27FC236}">
              <a16:creationId xmlns="" xmlns:a16="http://schemas.microsoft.com/office/drawing/2014/main" id="{00000000-0008-0000-0000-00005C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72" name="Text Box 394360">
          <a:extLst>
            <a:ext uri="{FF2B5EF4-FFF2-40B4-BE49-F238E27FC236}">
              <a16:creationId xmlns="" xmlns:a16="http://schemas.microsoft.com/office/drawing/2014/main" id="{00000000-0008-0000-0000-00005D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73" name="Text Box 394744">
          <a:extLst>
            <a:ext uri="{FF2B5EF4-FFF2-40B4-BE49-F238E27FC236}">
              <a16:creationId xmlns="" xmlns:a16="http://schemas.microsoft.com/office/drawing/2014/main" id="{00000000-0008-0000-0000-00005E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74" name="Text Box 394360">
          <a:extLst>
            <a:ext uri="{FF2B5EF4-FFF2-40B4-BE49-F238E27FC236}">
              <a16:creationId xmlns="" xmlns:a16="http://schemas.microsoft.com/office/drawing/2014/main" id="{00000000-0008-0000-0000-00005F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75" name="Text Box 394744">
          <a:extLst>
            <a:ext uri="{FF2B5EF4-FFF2-40B4-BE49-F238E27FC236}">
              <a16:creationId xmlns="" xmlns:a16="http://schemas.microsoft.com/office/drawing/2014/main" id="{00000000-0008-0000-0000-000060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76" name="Text Box 394360">
          <a:extLst>
            <a:ext uri="{FF2B5EF4-FFF2-40B4-BE49-F238E27FC236}">
              <a16:creationId xmlns="" xmlns:a16="http://schemas.microsoft.com/office/drawing/2014/main" id="{00000000-0008-0000-0000-000061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77" name="Text Box 394744">
          <a:extLst>
            <a:ext uri="{FF2B5EF4-FFF2-40B4-BE49-F238E27FC236}">
              <a16:creationId xmlns="" xmlns:a16="http://schemas.microsoft.com/office/drawing/2014/main" id="{00000000-0008-0000-0000-000062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78" name="Text Box 394360">
          <a:extLst>
            <a:ext uri="{FF2B5EF4-FFF2-40B4-BE49-F238E27FC236}">
              <a16:creationId xmlns="" xmlns:a16="http://schemas.microsoft.com/office/drawing/2014/main" id="{00000000-0008-0000-0000-000063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79" name="Text Box 394744">
          <a:extLst>
            <a:ext uri="{FF2B5EF4-FFF2-40B4-BE49-F238E27FC236}">
              <a16:creationId xmlns="" xmlns:a16="http://schemas.microsoft.com/office/drawing/2014/main" id="{00000000-0008-0000-0000-000064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80" name="Text Box 394360">
          <a:extLst>
            <a:ext uri="{FF2B5EF4-FFF2-40B4-BE49-F238E27FC236}">
              <a16:creationId xmlns="" xmlns:a16="http://schemas.microsoft.com/office/drawing/2014/main" id="{00000000-0008-0000-0000-000065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81" name="Text Box 394744">
          <a:extLst>
            <a:ext uri="{FF2B5EF4-FFF2-40B4-BE49-F238E27FC236}">
              <a16:creationId xmlns="" xmlns:a16="http://schemas.microsoft.com/office/drawing/2014/main" id="{00000000-0008-0000-0000-000066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82" name="Text Box 394360">
          <a:extLst>
            <a:ext uri="{FF2B5EF4-FFF2-40B4-BE49-F238E27FC236}">
              <a16:creationId xmlns="" xmlns:a16="http://schemas.microsoft.com/office/drawing/2014/main" id="{00000000-0008-0000-0000-000067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83" name="Text Box 394744">
          <a:extLst>
            <a:ext uri="{FF2B5EF4-FFF2-40B4-BE49-F238E27FC236}">
              <a16:creationId xmlns="" xmlns:a16="http://schemas.microsoft.com/office/drawing/2014/main" id="{00000000-0008-0000-0000-000068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84" name="Text Box 394360">
          <a:extLst>
            <a:ext uri="{FF2B5EF4-FFF2-40B4-BE49-F238E27FC236}">
              <a16:creationId xmlns="" xmlns:a16="http://schemas.microsoft.com/office/drawing/2014/main" id="{00000000-0008-0000-0000-000069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85" name="Text Box 394744">
          <a:extLst>
            <a:ext uri="{FF2B5EF4-FFF2-40B4-BE49-F238E27FC236}">
              <a16:creationId xmlns="" xmlns:a16="http://schemas.microsoft.com/office/drawing/2014/main" id="{00000000-0008-0000-0000-00006A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86" name="Text Box 394360">
          <a:extLst>
            <a:ext uri="{FF2B5EF4-FFF2-40B4-BE49-F238E27FC236}">
              <a16:creationId xmlns="" xmlns:a16="http://schemas.microsoft.com/office/drawing/2014/main" id="{00000000-0008-0000-0000-00006B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87" name="Text Box 394744">
          <a:extLst>
            <a:ext uri="{FF2B5EF4-FFF2-40B4-BE49-F238E27FC236}">
              <a16:creationId xmlns="" xmlns:a16="http://schemas.microsoft.com/office/drawing/2014/main" id="{00000000-0008-0000-0000-00006C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88" name="Text Box 394360">
          <a:extLst>
            <a:ext uri="{FF2B5EF4-FFF2-40B4-BE49-F238E27FC236}">
              <a16:creationId xmlns="" xmlns:a16="http://schemas.microsoft.com/office/drawing/2014/main" id="{00000000-0008-0000-0000-00006D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89" name="Text Box 394744">
          <a:extLst>
            <a:ext uri="{FF2B5EF4-FFF2-40B4-BE49-F238E27FC236}">
              <a16:creationId xmlns="" xmlns:a16="http://schemas.microsoft.com/office/drawing/2014/main" id="{00000000-0008-0000-0000-00006E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90" name="Text Box 394360">
          <a:extLst>
            <a:ext uri="{FF2B5EF4-FFF2-40B4-BE49-F238E27FC236}">
              <a16:creationId xmlns="" xmlns:a16="http://schemas.microsoft.com/office/drawing/2014/main" id="{00000000-0008-0000-0000-00006F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91" name="Text Box 394744">
          <a:extLst>
            <a:ext uri="{FF2B5EF4-FFF2-40B4-BE49-F238E27FC236}">
              <a16:creationId xmlns="" xmlns:a16="http://schemas.microsoft.com/office/drawing/2014/main" id="{00000000-0008-0000-0000-000070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92" name="Text Box 394360">
          <a:extLst>
            <a:ext uri="{FF2B5EF4-FFF2-40B4-BE49-F238E27FC236}">
              <a16:creationId xmlns="" xmlns:a16="http://schemas.microsoft.com/office/drawing/2014/main" id="{00000000-0008-0000-0000-000071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93" name="Text Box 394744">
          <a:extLst>
            <a:ext uri="{FF2B5EF4-FFF2-40B4-BE49-F238E27FC236}">
              <a16:creationId xmlns="" xmlns:a16="http://schemas.microsoft.com/office/drawing/2014/main" id="{00000000-0008-0000-0000-000072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94" name="Text Box 394360">
          <a:extLst>
            <a:ext uri="{FF2B5EF4-FFF2-40B4-BE49-F238E27FC236}">
              <a16:creationId xmlns="" xmlns:a16="http://schemas.microsoft.com/office/drawing/2014/main" id="{00000000-0008-0000-0000-000073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95" name="Text Box 394744">
          <a:extLst>
            <a:ext uri="{FF2B5EF4-FFF2-40B4-BE49-F238E27FC236}">
              <a16:creationId xmlns="" xmlns:a16="http://schemas.microsoft.com/office/drawing/2014/main" id="{00000000-0008-0000-0000-000074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96" name="Text Box 394360">
          <a:extLst>
            <a:ext uri="{FF2B5EF4-FFF2-40B4-BE49-F238E27FC236}">
              <a16:creationId xmlns="" xmlns:a16="http://schemas.microsoft.com/office/drawing/2014/main" id="{00000000-0008-0000-0000-000075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697" name="Text Box 394744">
          <a:extLst>
            <a:ext uri="{FF2B5EF4-FFF2-40B4-BE49-F238E27FC236}">
              <a16:creationId xmlns="" xmlns:a16="http://schemas.microsoft.com/office/drawing/2014/main" id="{00000000-0008-0000-0000-000076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98" name="Text Box 394360">
          <a:extLst>
            <a:ext uri="{FF2B5EF4-FFF2-40B4-BE49-F238E27FC236}">
              <a16:creationId xmlns="" xmlns:a16="http://schemas.microsoft.com/office/drawing/2014/main" id="{00000000-0008-0000-0000-000077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699" name="Text Box 394744">
          <a:extLst>
            <a:ext uri="{FF2B5EF4-FFF2-40B4-BE49-F238E27FC236}">
              <a16:creationId xmlns="" xmlns:a16="http://schemas.microsoft.com/office/drawing/2014/main" id="{00000000-0008-0000-0000-000078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00" name="Text Box 394360">
          <a:extLst>
            <a:ext uri="{FF2B5EF4-FFF2-40B4-BE49-F238E27FC236}">
              <a16:creationId xmlns="" xmlns:a16="http://schemas.microsoft.com/office/drawing/2014/main" id="{00000000-0008-0000-0000-000079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01" name="Text Box 394744">
          <a:extLst>
            <a:ext uri="{FF2B5EF4-FFF2-40B4-BE49-F238E27FC236}">
              <a16:creationId xmlns="" xmlns:a16="http://schemas.microsoft.com/office/drawing/2014/main" id="{00000000-0008-0000-0000-00007A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02" name="Text Box 394360">
          <a:extLst>
            <a:ext uri="{FF2B5EF4-FFF2-40B4-BE49-F238E27FC236}">
              <a16:creationId xmlns="" xmlns:a16="http://schemas.microsoft.com/office/drawing/2014/main" id="{00000000-0008-0000-0000-00007B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03" name="Text Box 394744">
          <a:extLst>
            <a:ext uri="{FF2B5EF4-FFF2-40B4-BE49-F238E27FC236}">
              <a16:creationId xmlns="" xmlns:a16="http://schemas.microsoft.com/office/drawing/2014/main" id="{00000000-0008-0000-0000-00007C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04" name="Text Box 394360">
          <a:extLst>
            <a:ext uri="{FF2B5EF4-FFF2-40B4-BE49-F238E27FC236}">
              <a16:creationId xmlns="" xmlns:a16="http://schemas.microsoft.com/office/drawing/2014/main" id="{00000000-0008-0000-0000-00007D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05" name="Text Box 394744">
          <a:extLst>
            <a:ext uri="{FF2B5EF4-FFF2-40B4-BE49-F238E27FC236}">
              <a16:creationId xmlns="" xmlns:a16="http://schemas.microsoft.com/office/drawing/2014/main" id="{00000000-0008-0000-0000-00007E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06" name="Text Box 394360">
          <a:extLst>
            <a:ext uri="{FF2B5EF4-FFF2-40B4-BE49-F238E27FC236}">
              <a16:creationId xmlns="" xmlns:a16="http://schemas.microsoft.com/office/drawing/2014/main" id="{00000000-0008-0000-0000-00007F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07" name="Text Box 394744">
          <a:extLst>
            <a:ext uri="{FF2B5EF4-FFF2-40B4-BE49-F238E27FC236}">
              <a16:creationId xmlns="" xmlns:a16="http://schemas.microsoft.com/office/drawing/2014/main" id="{00000000-0008-0000-0000-000080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08" name="Text Box 394360">
          <a:extLst>
            <a:ext uri="{FF2B5EF4-FFF2-40B4-BE49-F238E27FC236}">
              <a16:creationId xmlns="" xmlns:a16="http://schemas.microsoft.com/office/drawing/2014/main" id="{00000000-0008-0000-0000-000081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09" name="Text Box 394744">
          <a:extLst>
            <a:ext uri="{FF2B5EF4-FFF2-40B4-BE49-F238E27FC236}">
              <a16:creationId xmlns="" xmlns:a16="http://schemas.microsoft.com/office/drawing/2014/main" id="{00000000-0008-0000-0000-000082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10" name="Text Box 39474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11" name="Text Box 394360">
          <a:extLst>
            <a:ext uri="{FF2B5EF4-FFF2-40B4-BE49-F238E27FC236}">
              <a16:creationId xmlns="" xmlns:a16="http://schemas.microsoft.com/office/drawing/2014/main" id="{00000000-0008-0000-0000-000084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12" name="Text Box 39474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13" name="Text Box 394360">
          <a:extLst>
            <a:ext uri="{FF2B5EF4-FFF2-40B4-BE49-F238E27FC236}">
              <a16:creationId xmlns="" xmlns:a16="http://schemas.microsoft.com/office/drawing/2014/main" id="{00000000-0008-0000-0000-000086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14" name="Text Box 39474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15" name="Text Box 394360">
          <a:extLst>
            <a:ext uri="{FF2B5EF4-FFF2-40B4-BE49-F238E27FC236}">
              <a16:creationId xmlns="" xmlns:a16="http://schemas.microsoft.com/office/drawing/2014/main" id="{00000000-0008-0000-0000-000088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16" name="Text Box 39474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17" name="Text Box 394360">
          <a:extLst>
            <a:ext uri="{FF2B5EF4-FFF2-40B4-BE49-F238E27FC236}">
              <a16:creationId xmlns="" xmlns:a16="http://schemas.microsoft.com/office/drawing/2014/main" id="{00000000-0008-0000-0000-00008A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18" name="Text Box 39474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19" name="Text Box 394360">
          <a:extLst>
            <a:ext uri="{FF2B5EF4-FFF2-40B4-BE49-F238E27FC236}">
              <a16:creationId xmlns="" xmlns:a16="http://schemas.microsoft.com/office/drawing/2014/main" id="{00000000-0008-0000-0000-00008C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20" name="Text Box 39474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21" name="Text Box 394360">
          <a:extLst>
            <a:ext uri="{FF2B5EF4-FFF2-40B4-BE49-F238E27FC236}">
              <a16:creationId xmlns="" xmlns:a16="http://schemas.microsoft.com/office/drawing/2014/main" id="{00000000-0008-0000-0000-00008E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22" name="Text Box 39474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23" name="Text Box 394360">
          <a:extLst>
            <a:ext uri="{FF2B5EF4-FFF2-40B4-BE49-F238E27FC236}">
              <a16:creationId xmlns="" xmlns:a16="http://schemas.microsoft.com/office/drawing/2014/main" id="{00000000-0008-0000-0000-000090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24" name="Text Box 39474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25" name="Text Box 394360">
          <a:extLst>
            <a:ext uri="{FF2B5EF4-FFF2-40B4-BE49-F238E27FC236}">
              <a16:creationId xmlns="" xmlns:a16="http://schemas.microsoft.com/office/drawing/2014/main" id="{00000000-0008-0000-0000-000092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26" name="Text Box 39474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27" name="Text Box 394360">
          <a:extLst>
            <a:ext uri="{FF2B5EF4-FFF2-40B4-BE49-F238E27FC236}">
              <a16:creationId xmlns="" xmlns:a16="http://schemas.microsoft.com/office/drawing/2014/main" id="{00000000-0008-0000-0000-000094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28" name="Text Box 39474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29" name="Text Box 394360">
          <a:extLst>
            <a:ext uri="{FF2B5EF4-FFF2-40B4-BE49-F238E27FC236}">
              <a16:creationId xmlns="" xmlns:a16="http://schemas.microsoft.com/office/drawing/2014/main" id="{00000000-0008-0000-0000-000096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30" name="Text Box 39474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31" name="Text Box 394360">
          <a:extLst>
            <a:ext uri="{FF2B5EF4-FFF2-40B4-BE49-F238E27FC236}">
              <a16:creationId xmlns="" xmlns:a16="http://schemas.microsoft.com/office/drawing/2014/main" id="{00000000-0008-0000-0000-000098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32" name="Text Box 39474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733" name="Text Box 394360">
          <a:extLst>
            <a:ext uri="{FF2B5EF4-FFF2-40B4-BE49-F238E27FC236}">
              <a16:creationId xmlns="" xmlns:a16="http://schemas.microsoft.com/office/drawing/2014/main" id="{00000000-0008-0000-0000-00009A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734" name="Text Box 394744">
          <a:extLst>
            <a:ext uri="{FF2B5EF4-FFF2-40B4-BE49-F238E27FC236}">
              <a16:creationId xmlns="" xmlns:a16="http://schemas.microsoft.com/office/drawing/2014/main" id="{00000000-0008-0000-0000-00009B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735" name="Text Box 394360">
          <a:extLst>
            <a:ext uri="{FF2B5EF4-FFF2-40B4-BE49-F238E27FC236}">
              <a16:creationId xmlns="" xmlns:a16="http://schemas.microsoft.com/office/drawing/2014/main" id="{00000000-0008-0000-0000-00009C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736" name="Text Box 394744">
          <a:extLst>
            <a:ext uri="{FF2B5EF4-FFF2-40B4-BE49-F238E27FC236}">
              <a16:creationId xmlns="" xmlns:a16="http://schemas.microsoft.com/office/drawing/2014/main" id="{00000000-0008-0000-0000-00009D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737" name="Text Box 394360">
          <a:extLst>
            <a:ext uri="{FF2B5EF4-FFF2-40B4-BE49-F238E27FC236}">
              <a16:creationId xmlns="" xmlns:a16="http://schemas.microsoft.com/office/drawing/2014/main" id="{00000000-0008-0000-0000-00009E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738" name="Text Box 394744">
          <a:extLst>
            <a:ext uri="{FF2B5EF4-FFF2-40B4-BE49-F238E27FC236}">
              <a16:creationId xmlns="" xmlns:a16="http://schemas.microsoft.com/office/drawing/2014/main" id="{00000000-0008-0000-0000-00009F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39" name="Text Box 394360">
          <a:extLst>
            <a:ext uri="{FF2B5EF4-FFF2-40B4-BE49-F238E27FC236}">
              <a16:creationId xmlns="" xmlns:a16="http://schemas.microsoft.com/office/drawing/2014/main" id="{00000000-0008-0000-0000-0000A0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40" name="Text Box 394744">
          <a:extLst>
            <a:ext uri="{FF2B5EF4-FFF2-40B4-BE49-F238E27FC236}">
              <a16:creationId xmlns="" xmlns:a16="http://schemas.microsoft.com/office/drawing/2014/main" id="{00000000-0008-0000-0000-0000A1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41" name="Text Box 394360">
          <a:extLst>
            <a:ext uri="{FF2B5EF4-FFF2-40B4-BE49-F238E27FC236}">
              <a16:creationId xmlns="" xmlns:a16="http://schemas.microsoft.com/office/drawing/2014/main" id="{00000000-0008-0000-0000-0000A2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42" name="Text Box 394744">
          <a:extLst>
            <a:ext uri="{FF2B5EF4-FFF2-40B4-BE49-F238E27FC236}">
              <a16:creationId xmlns="" xmlns:a16="http://schemas.microsoft.com/office/drawing/2014/main" id="{00000000-0008-0000-0000-0000A3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43" name="Text Box 394360">
          <a:extLst>
            <a:ext uri="{FF2B5EF4-FFF2-40B4-BE49-F238E27FC236}">
              <a16:creationId xmlns="" xmlns:a16="http://schemas.microsoft.com/office/drawing/2014/main" id="{00000000-0008-0000-0000-0000A4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44" name="Text Box 394744">
          <a:extLst>
            <a:ext uri="{FF2B5EF4-FFF2-40B4-BE49-F238E27FC236}">
              <a16:creationId xmlns="" xmlns:a16="http://schemas.microsoft.com/office/drawing/2014/main" id="{00000000-0008-0000-0000-0000A5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45" name="Text Box 394360">
          <a:extLst>
            <a:ext uri="{FF2B5EF4-FFF2-40B4-BE49-F238E27FC236}">
              <a16:creationId xmlns="" xmlns:a16="http://schemas.microsoft.com/office/drawing/2014/main" id="{00000000-0008-0000-0000-0000A6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46" name="Text Box 394744">
          <a:extLst>
            <a:ext uri="{FF2B5EF4-FFF2-40B4-BE49-F238E27FC236}">
              <a16:creationId xmlns="" xmlns:a16="http://schemas.microsoft.com/office/drawing/2014/main" id="{00000000-0008-0000-0000-0000A7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47" name="Text Box 394360">
          <a:extLst>
            <a:ext uri="{FF2B5EF4-FFF2-40B4-BE49-F238E27FC236}">
              <a16:creationId xmlns="" xmlns:a16="http://schemas.microsoft.com/office/drawing/2014/main" id="{00000000-0008-0000-0000-0000A8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48" name="Text Box 394744">
          <a:extLst>
            <a:ext uri="{FF2B5EF4-FFF2-40B4-BE49-F238E27FC236}">
              <a16:creationId xmlns="" xmlns:a16="http://schemas.microsoft.com/office/drawing/2014/main" id="{00000000-0008-0000-0000-0000A9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49" name="Text Box 394360">
          <a:extLst>
            <a:ext uri="{FF2B5EF4-FFF2-40B4-BE49-F238E27FC236}">
              <a16:creationId xmlns="" xmlns:a16="http://schemas.microsoft.com/office/drawing/2014/main" id="{00000000-0008-0000-0000-0000AA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50" name="Text Box 394744">
          <a:extLst>
            <a:ext uri="{FF2B5EF4-FFF2-40B4-BE49-F238E27FC236}">
              <a16:creationId xmlns="" xmlns:a16="http://schemas.microsoft.com/office/drawing/2014/main" id="{00000000-0008-0000-0000-0000AB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51" name="Text Box 394360">
          <a:extLst>
            <a:ext uri="{FF2B5EF4-FFF2-40B4-BE49-F238E27FC236}">
              <a16:creationId xmlns="" xmlns:a16="http://schemas.microsoft.com/office/drawing/2014/main" id="{00000000-0008-0000-0000-0000AC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52" name="Text Box 394744">
          <a:extLst>
            <a:ext uri="{FF2B5EF4-FFF2-40B4-BE49-F238E27FC236}">
              <a16:creationId xmlns="" xmlns:a16="http://schemas.microsoft.com/office/drawing/2014/main" id="{00000000-0008-0000-0000-0000AD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53" name="Text Box 394360">
          <a:extLst>
            <a:ext uri="{FF2B5EF4-FFF2-40B4-BE49-F238E27FC236}">
              <a16:creationId xmlns="" xmlns:a16="http://schemas.microsoft.com/office/drawing/2014/main" id="{00000000-0008-0000-0000-0000AE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54" name="Text Box 394744">
          <a:extLst>
            <a:ext uri="{FF2B5EF4-FFF2-40B4-BE49-F238E27FC236}">
              <a16:creationId xmlns="" xmlns:a16="http://schemas.microsoft.com/office/drawing/2014/main" id="{00000000-0008-0000-0000-0000AF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55" name="Text Box 394360">
          <a:extLst>
            <a:ext uri="{FF2B5EF4-FFF2-40B4-BE49-F238E27FC236}">
              <a16:creationId xmlns="" xmlns:a16="http://schemas.microsoft.com/office/drawing/2014/main" id="{00000000-0008-0000-0000-0000B0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56" name="Text Box 394744">
          <a:extLst>
            <a:ext uri="{FF2B5EF4-FFF2-40B4-BE49-F238E27FC236}">
              <a16:creationId xmlns="" xmlns:a16="http://schemas.microsoft.com/office/drawing/2014/main" id="{00000000-0008-0000-0000-0000B1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57" name="Text Box 394360">
          <a:extLst>
            <a:ext uri="{FF2B5EF4-FFF2-40B4-BE49-F238E27FC236}">
              <a16:creationId xmlns="" xmlns:a16="http://schemas.microsoft.com/office/drawing/2014/main" id="{00000000-0008-0000-0000-0000B2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58" name="Text Box 394744">
          <a:extLst>
            <a:ext uri="{FF2B5EF4-FFF2-40B4-BE49-F238E27FC236}">
              <a16:creationId xmlns="" xmlns:a16="http://schemas.microsoft.com/office/drawing/2014/main" id="{00000000-0008-0000-0000-0000B3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59" name="Text Box 394360">
          <a:extLst>
            <a:ext uri="{FF2B5EF4-FFF2-40B4-BE49-F238E27FC236}">
              <a16:creationId xmlns="" xmlns:a16="http://schemas.microsoft.com/office/drawing/2014/main" id="{00000000-0008-0000-0000-0000B4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60" name="Text Box 394744">
          <a:extLst>
            <a:ext uri="{FF2B5EF4-FFF2-40B4-BE49-F238E27FC236}">
              <a16:creationId xmlns="" xmlns:a16="http://schemas.microsoft.com/office/drawing/2014/main" id="{00000000-0008-0000-0000-0000B5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61" name="Text Box 394360">
          <a:extLst>
            <a:ext uri="{FF2B5EF4-FFF2-40B4-BE49-F238E27FC236}">
              <a16:creationId xmlns="" xmlns:a16="http://schemas.microsoft.com/office/drawing/2014/main" id="{00000000-0008-0000-0000-0000B6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62" name="Text Box 394744">
          <a:extLst>
            <a:ext uri="{FF2B5EF4-FFF2-40B4-BE49-F238E27FC236}">
              <a16:creationId xmlns="" xmlns:a16="http://schemas.microsoft.com/office/drawing/2014/main" id="{00000000-0008-0000-0000-0000B7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63" name="Text Box 394360">
          <a:extLst>
            <a:ext uri="{FF2B5EF4-FFF2-40B4-BE49-F238E27FC236}">
              <a16:creationId xmlns="" xmlns:a16="http://schemas.microsoft.com/office/drawing/2014/main" id="{00000000-0008-0000-0000-0000B8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64" name="Text Box 394744">
          <a:extLst>
            <a:ext uri="{FF2B5EF4-FFF2-40B4-BE49-F238E27FC236}">
              <a16:creationId xmlns="" xmlns:a16="http://schemas.microsoft.com/office/drawing/2014/main" id="{00000000-0008-0000-0000-0000B9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65" name="Text Box 394360">
          <a:extLst>
            <a:ext uri="{FF2B5EF4-FFF2-40B4-BE49-F238E27FC236}">
              <a16:creationId xmlns="" xmlns:a16="http://schemas.microsoft.com/office/drawing/2014/main" id="{00000000-0008-0000-0000-0000BA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66" name="Text Box 394744">
          <a:extLst>
            <a:ext uri="{FF2B5EF4-FFF2-40B4-BE49-F238E27FC236}">
              <a16:creationId xmlns="" xmlns:a16="http://schemas.microsoft.com/office/drawing/2014/main" id="{00000000-0008-0000-0000-0000BB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67" name="Text Box 394360">
          <a:extLst>
            <a:ext uri="{FF2B5EF4-FFF2-40B4-BE49-F238E27FC236}">
              <a16:creationId xmlns="" xmlns:a16="http://schemas.microsoft.com/office/drawing/2014/main" id="{00000000-0008-0000-0000-0000BC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68" name="Text Box 394744">
          <a:extLst>
            <a:ext uri="{FF2B5EF4-FFF2-40B4-BE49-F238E27FC236}">
              <a16:creationId xmlns="" xmlns:a16="http://schemas.microsoft.com/office/drawing/2014/main" id="{00000000-0008-0000-0000-0000BD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69" name="Text Box 394360">
          <a:extLst>
            <a:ext uri="{FF2B5EF4-FFF2-40B4-BE49-F238E27FC236}">
              <a16:creationId xmlns="" xmlns:a16="http://schemas.microsoft.com/office/drawing/2014/main" id="{00000000-0008-0000-0000-0000BE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70" name="Text Box 394744">
          <a:extLst>
            <a:ext uri="{FF2B5EF4-FFF2-40B4-BE49-F238E27FC236}">
              <a16:creationId xmlns="" xmlns:a16="http://schemas.microsoft.com/office/drawing/2014/main" id="{00000000-0008-0000-0000-0000BF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71" name="Text Box 394360">
          <a:extLst>
            <a:ext uri="{FF2B5EF4-FFF2-40B4-BE49-F238E27FC236}">
              <a16:creationId xmlns="" xmlns:a16="http://schemas.microsoft.com/office/drawing/2014/main" id="{00000000-0008-0000-0000-0000C0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72" name="Text Box 394744">
          <a:extLst>
            <a:ext uri="{FF2B5EF4-FFF2-40B4-BE49-F238E27FC236}">
              <a16:creationId xmlns="" xmlns:a16="http://schemas.microsoft.com/office/drawing/2014/main" id="{00000000-0008-0000-0000-0000C1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73" name="Text Box 394360">
          <a:extLst>
            <a:ext uri="{FF2B5EF4-FFF2-40B4-BE49-F238E27FC236}">
              <a16:creationId xmlns="" xmlns:a16="http://schemas.microsoft.com/office/drawing/2014/main" id="{00000000-0008-0000-0000-0000C2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74" name="Text Box 394744">
          <a:extLst>
            <a:ext uri="{FF2B5EF4-FFF2-40B4-BE49-F238E27FC236}">
              <a16:creationId xmlns="" xmlns:a16="http://schemas.microsoft.com/office/drawing/2014/main" id="{00000000-0008-0000-0000-0000C3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75" name="Text Box 394360">
          <a:extLst>
            <a:ext uri="{FF2B5EF4-FFF2-40B4-BE49-F238E27FC236}">
              <a16:creationId xmlns="" xmlns:a16="http://schemas.microsoft.com/office/drawing/2014/main" id="{00000000-0008-0000-0000-0000C4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76" name="Text Box 394744">
          <a:extLst>
            <a:ext uri="{FF2B5EF4-FFF2-40B4-BE49-F238E27FC236}">
              <a16:creationId xmlns="" xmlns:a16="http://schemas.microsoft.com/office/drawing/2014/main" id="{00000000-0008-0000-0000-0000C5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77" name="Text Box 394360">
          <a:extLst>
            <a:ext uri="{FF2B5EF4-FFF2-40B4-BE49-F238E27FC236}">
              <a16:creationId xmlns="" xmlns:a16="http://schemas.microsoft.com/office/drawing/2014/main" id="{00000000-0008-0000-0000-0000C6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78" name="Text Box 394744">
          <a:extLst>
            <a:ext uri="{FF2B5EF4-FFF2-40B4-BE49-F238E27FC236}">
              <a16:creationId xmlns="" xmlns:a16="http://schemas.microsoft.com/office/drawing/2014/main" id="{00000000-0008-0000-0000-0000C7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79" name="Text Box 394360">
          <a:extLst>
            <a:ext uri="{FF2B5EF4-FFF2-40B4-BE49-F238E27FC236}">
              <a16:creationId xmlns="" xmlns:a16="http://schemas.microsoft.com/office/drawing/2014/main" id="{00000000-0008-0000-0000-0000C8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80" name="Text Box 394744">
          <a:extLst>
            <a:ext uri="{FF2B5EF4-FFF2-40B4-BE49-F238E27FC236}">
              <a16:creationId xmlns="" xmlns:a16="http://schemas.microsoft.com/office/drawing/2014/main" id="{00000000-0008-0000-0000-0000C9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81" name="Text Box 394360">
          <a:extLst>
            <a:ext uri="{FF2B5EF4-FFF2-40B4-BE49-F238E27FC236}">
              <a16:creationId xmlns="" xmlns:a16="http://schemas.microsoft.com/office/drawing/2014/main" id="{00000000-0008-0000-0000-0000CA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82" name="Text Box 394744">
          <a:extLst>
            <a:ext uri="{FF2B5EF4-FFF2-40B4-BE49-F238E27FC236}">
              <a16:creationId xmlns="" xmlns:a16="http://schemas.microsoft.com/office/drawing/2014/main" id="{00000000-0008-0000-0000-0000CB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83" name="Text Box 394360">
          <a:extLst>
            <a:ext uri="{FF2B5EF4-FFF2-40B4-BE49-F238E27FC236}">
              <a16:creationId xmlns="" xmlns:a16="http://schemas.microsoft.com/office/drawing/2014/main" id="{00000000-0008-0000-0000-0000CC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84" name="Text Box 394744">
          <a:extLst>
            <a:ext uri="{FF2B5EF4-FFF2-40B4-BE49-F238E27FC236}">
              <a16:creationId xmlns="" xmlns:a16="http://schemas.microsoft.com/office/drawing/2014/main" id="{00000000-0008-0000-0000-0000CD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85" name="Text Box 394360">
          <a:extLst>
            <a:ext uri="{FF2B5EF4-FFF2-40B4-BE49-F238E27FC236}">
              <a16:creationId xmlns="" xmlns:a16="http://schemas.microsoft.com/office/drawing/2014/main" id="{00000000-0008-0000-0000-0000CE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86" name="Text Box 394744">
          <a:extLst>
            <a:ext uri="{FF2B5EF4-FFF2-40B4-BE49-F238E27FC236}">
              <a16:creationId xmlns="" xmlns:a16="http://schemas.microsoft.com/office/drawing/2014/main" id="{00000000-0008-0000-0000-0000CF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87" name="Text Box 394360">
          <a:extLst>
            <a:ext uri="{FF2B5EF4-FFF2-40B4-BE49-F238E27FC236}">
              <a16:creationId xmlns="" xmlns:a16="http://schemas.microsoft.com/office/drawing/2014/main" id="{00000000-0008-0000-0000-0000D0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88" name="Text Box 394744">
          <a:extLst>
            <a:ext uri="{FF2B5EF4-FFF2-40B4-BE49-F238E27FC236}">
              <a16:creationId xmlns="" xmlns:a16="http://schemas.microsoft.com/office/drawing/2014/main" id="{00000000-0008-0000-0000-0000D1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89" name="Text Box 394360">
          <a:extLst>
            <a:ext uri="{FF2B5EF4-FFF2-40B4-BE49-F238E27FC236}">
              <a16:creationId xmlns="" xmlns:a16="http://schemas.microsoft.com/office/drawing/2014/main" id="{00000000-0008-0000-0000-0000D2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90" name="Text Box 394744">
          <a:extLst>
            <a:ext uri="{FF2B5EF4-FFF2-40B4-BE49-F238E27FC236}">
              <a16:creationId xmlns="" xmlns:a16="http://schemas.microsoft.com/office/drawing/2014/main" id="{00000000-0008-0000-0000-0000D3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91" name="Text Box 394360">
          <a:extLst>
            <a:ext uri="{FF2B5EF4-FFF2-40B4-BE49-F238E27FC236}">
              <a16:creationId xmlns="" xmlns:a16="http://schemas.microsoft.com/office/drawing/2014/main" id="{00000000-0008-0000-0000-0000D4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92" name="Text Box 394744">
          <a:extLst>
            <a:ext uri="{FF2B5EF4-FFF2-40B4-BE49-F238E27FC236}">
              <a16:creationId xmlns="" xmlns:a16="http://schemas.microsoft.com/office/drawing/2014/main" id="{00000000-0008-0000-0000-0000D5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93" name="Text Box 394360">
          <a:extLst>
            <a:ext uri="{FF2B5EF4-FFF2-40B4-BE49-F238E27FC236}">
              <a16:creationId xmlns="" xmlns:a16="http://schemas.microsoft.com/office/drawing/2014/main" id="{00000000-0008-0000-0000-0000D6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94" name="Text Box 394744">
          <a:extLst>
            <a:ext uri="{FF2B5EF4-FFF2-40B4-BE49-F238E27FC236}">
              <a16:creationId xmlns="" xmlns:a16="http://schemas.microsoft.com/office/drawing/2014/main" id="{00000000-0008-0000-0000-0000D7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95" name="Text Box 394360">
          <a:extLst>
            <a:ext uri="{FF2B5EF4-FFF2-40B4-BE49-F238E27FC236}">
              <a16:creationId xmlns="" xmlns:a16="http://schemas.microsoft.com/office/drawing/2014/main" id="{00000000-0008-0000-0000-0000D8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96" name="Text Box 394744">
          <a:extLst>
            <a:ext uri="{FF2B5EF4-FFF2-40B4-BE49-F238E27FC236}">
              <a16:creationId xmlns="" xmlns:a16="http://schemas.microsoft.com/office/drawing/2014/main" id="{00000000-0008-0000-0000-0000D9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97" name="Text Box 394360">
          <a:extLst>
            <a:ext uri="{FF2B5EF4-FFF2-40B4-BE49-F238E27FC236}">
              <a16:creationId xmlns="" xmlns:a16="http://schemas.microsoft.com/office/drawing/2014/main" id="{00000000-0008-0000-0000-0000DA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798" name="Text Box 394744">
          <a:extLst>
            <a:ext uri="{FF2B5EF4-FFF2-40B4-BE49-F238E27FC236}">
              <a16:creationId xmlns="" xmlns:a16="http://schemas.microsoft.com/office/drawing/2014/main" id="{00000000-0008-0000-0000-0000DB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799" name="Text Box 394360">
          <a:extLst>
            <a:ext uri="{FF2B5EF4-FFF2-40B4-BE49-F238E27FC236}">
              <a16:creationId xmlns="" xmlns:a16="http://schemas.microsoft.com/office/drawing/2014/main" id="{00000000-0008-0000-0000-0000DC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00" name="Text Box 394744">
          <a:extLst>
            <a:ext uri="{FF2B5EF4-FFF2-40B4-BE49-F238E27FC236}">
              <a16:creationId xmlns="" xmlns:a16="http://schemas.microsoft.com/office/drawing/2014/main" id="{00000000-0008-0000-0000-0000DD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01" name="Text Box 394360">
          <a:extLst>
            <a:ext uri="{FF2B5EF4-FFF2-40B4-BE49-F238E27FC236}">
              <a16:creationId xmlns="" xmlns:a16="http://schemas.microsoft.com/office/drawing/2014/main" id="{00000000-0008-0000-0000-0000DE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02" name="Text Box 394744">
          <a:extLst>
            <a:ext uri="{FF2B5EF4-FFF2-40B4-BE49-F238E27FC236}">
              <a16:creationId xmlns="" xmlns:a16="http://schemas.microsoft.com/office/drawing/2014/main" id="{00000000-0008-0000-0000-0000DF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03" name="Text Box 394360">
          <a:extLst>
            <a:ext uri="{FF2B5EF4-FFF2-40B4-BE49-F238E27FC236}">
              <a16:creationId xmlns="" xmlns:a16="http://schemas.microsoft.com/office/drawing/2014/main" id="{00000000-0008-0000-0000-0000E0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04" name="Text Box 394744">
          <a:extLst>
            <a:ext uri="{FF2B5EF4-FFF2-40B4-BE49-F238E27FC236}">
              <a16:creationId xmlns="" xmlns:a16="http://schemas.microsoft.com/office/drawing/2014/main" id="{00000000-0008-0000-0000-0000E1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05" name="Text Box 394360">
          <a:extLst>
            <a:ext uri="{FF2B5EF4-FFF2-40B4-BE49-F238E27FC236}">
              <a16:creationId xmlns="" xmlns:a16="http://schemas.microsoft.com/office/drawing/2014/main" id="{00000000-0008-0000-0000-0000E2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06" name="Text Box 394744">
          <a:extLst>
            <a:ext uri="{FF2B5EF4-FFF2-40B4-BE49-F238E27FC236}">
              <a16:creationId xmlns="" xmlns:a16="http://schemas.microsoft.com/office/drawing/2014/main" id="{00000000-0008-0000-0000-0000E3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07" name="Text Box 394360">
          <a:extLst>
            <a:ext uri="{FF2B5EF4-FFF2-40B4-BE49-F238E27FC236}">
              <a16:creationId xmlns="" xmlns:a16="http://schemas.microsoft.com/office/drawing/2014/main" id="{00000000-0008-0000-0000-0000E4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08" name="Text Box 394744">
          <a:extLst>
            <a:ext uri="{FF2B5EF4-FFF2-40B4-BE49-F238E27FC236}">
              <a16:creationId xmlns="" xmlns:a16="http://schemas.microsoft.com/office/drawing/2014/main" id="{00000000-0008-0000-0000-0000E5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09" name="Text Box 394360">
          <a:extLst>
            <a:ext uri="{FF2B5EF4-FFF2-40B4-BE49-F238E27FC236}">
              <a16:creationId xmlns="" xmlns:a16="http://schemas.microsoft.com/office/drawing/2014/main" id="{00000000-0008-0000-0000-0000E6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10" name="Text Box 394744">
          <a:extLst>
            <a:ext uri="{FF2B5EF4-FFF2-40B4-BE49-F238E27FC236}">
              <a16:creationId xmlns="" xmlns:a16="http://schemas.microsoft.com/office/drawing/2014/main" id="{00000000-0008-0000-0000-0000E7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811" name="Text Box 394360">
          <a:extLst>
            <a:ext uri="{FF2B5EF4-FFF2-40B4-BE49-F238E27FC236}">
              <a16:creationId xmlns="" xmlns:a16="http://schemas.microsoft.com/office/drawing/2014/main" id="{00000000-0008-0000-0000-0000E8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812" name="Text Box 394744">
          <a:extLst>
            <a:ext uri="{FF2B5EF4-FFF2-40B4-BE49-F238E27FC236}">
              <a16:creationId xmlns="" xmlns:a16="http://schemas.microsoft.com/office/drawing/2014/main" id="{00000000-0008-0000-0000-0000E9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813" name="Text Box 394360">
          <a:extLst>
            <a:ext uri="{FF2B5EF4-FFF2-40B4-BE49-F238E27FC236}">
              <a16:creationId xmlns="" xmlns:a16="http://schemas.microsoft.com/office/drawing/2014/main" id="{00000000-0008-0000-0000-0000EA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814" name="Text Box 394744">
          <a:extLst>
            <a:ext uri="{FF2B5EF4-FFF2-40B4-BE49-F238E27FC236}">
              <a16:creationId xmlns="" xmlns:a16="http://schemas.microsoft.com/office/drawing/2014/main" id="{00000000-0008-0000-0000-0000EB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815" name="Text Box 394360">
          <a:extLst>
            <a:ext uri="{FF2B5EF4-FFF2-40B4-BE49-F238E27FC236}">
              <a16:creationId xmlns="" xmlns:a16="http://schemas.microsoft.com/office/drawing/2014/main" id="{00000000-0008-0000-0000-0000EC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816" name="Text Box 394744">
          <a:extLst>
            <a:ext uri="{FF2B5EF4-FFF2-40B4-BE49-F238E27FC236}">
              <a16:creationId xmlns="" xmlns:a16="http://schemas.microsoft.com/office/drawing/2014/main" id="{00000000-0008-0000-0000-0000ED02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17" name="Text Box 394360">
          <a:extLst>
            <a:ext uri="{FF2B5EF4-FFF2-40B4-BE49-F238E27FC236}">
              <a16:creationId xmlns="" xmlns:a16="http://schemas.microsoft.com/office/drawing/2014/main" id="{00000000-0008-0000-0000-0000EE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18" name="Text Box 394744">
          <a:extLst>
            <a:ext uri="{FF2B5EF4-FFF2-40B4-BE49-F238E27FC236}">
              <a16:creationId xmlns="" xmlns:a16="http://schemas.microsoft.com/office/drawing/2014/main" id="{00000000-0008-0000-0000-0000EF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19" name="Text Box 394360">
          <a:extLst>
            <a:ext uri="{FF2B5EF4-FFF2-40B4-BE49-F238E27FC236}">
              <a16:creationId xmlns="" xmlns:a16="http://schemas.microsoft.com/office/drawing/2014/main" id="{00000000-0008-0000-0000-0000F0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20" name="Text Box 394744">
          <a:extLst>
            <a:ext uri="{FF2B5EF4-FFF2-40B4-BE49-F238E27FC236}">
              <a16:creationId xmlns="" xmlns:a16="http://schemas.microsoft.com/office/drawing/2014/main" id="{00000000-0008-0000-0000-0000F1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21" name="Text Box 394360">
          <a:extLst>
            <a:ext uri="{FF2B5EF4-FFF2-40B4-BE49-F238E27FC236}">
              <a16:creationId xmlns="" xmlns:a16="http://schemas.microsoft.com/office/drawing/2014/main" id="{00000000-0008-0000-0000-0000F2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22" name="Text Box 394744">
          <a:extLst>
            <a:ext uri="{FF2B5EF4-FFF2-40B4-BE49-F238E27FC236}">
              <a16:creationId xmlns="" xmlns:a16="http://schemas.microsoft.com/office/drawing/2014/main" id="{00000000-0008-0000-0000-0000F3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23" name="Text Box 394360">
          <a:extLst>
            <a:ext uri="{FF2B5EF4-FFF2-40B4-BE49-F238E27FC236}">
              <a16:creationId xmlns="" xmlns:a16="http://schemas.microsoft.com/office/drawing/2014/main" id="{00000000-0008-0000-0000-0000F4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24" name="Text Box 394744">
          <a:extLst>
            <a:ext uri="{FF2B5EF4-FFF2-40B4-BE49-F238E27FC236}">
              <a16:creationId xmlns="" xmlns:a16="http://schemas.microsoft.com/office/drawing/2014/main" id="{00000000-0008-0000-0000-0000F5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25" name="Text Box 394360">
          <a:extLst>
            <a:ext uri="{FF2B5EF4-FFF2-40B4-BE49-F238E27FC236}">
              <a16:creationId xmlns="" xmlns:a16="http://schemas.microsoft.com/office/drawing/2014/main" id="{00000000-0008-0000-0000-0000F6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26" name="Text Box 394744">
          <a:extLst>
            <a:ext uri="{FF2B5EF4-FFF2-40B4-BE49-F238E27FC236}">
              <a16:creationId xmlns="" xmlns:a16="http://schemas.microsoft.com/office/drawing/2014/main" id="{00000000-0008-0000-0000-0000F7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27" name="Text Box 394360">
          <a:extLst>
            <a:ext uri="{FF2B5EF4-FFF2-40B4-BE49-F238E27FC236}">
              <a16:creationId xmlns="" xmlns:a16="http://schemas.microsoft.com/office/drawing/2014/main" id="{00000000-0008-0000-0000-0000F8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28" name="Text Box 394744">
          <a:extLst>
            <a:ext uri="{FF2B5EF4-FFF2-40B4-BE49-F238E27FC236}">
              <a16:creationId xmlns="" xmlns:a16="http://schemas.microsoft.com/office/drawing/2014/main" id="{00000000-0008-0000-0000-0000F902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29" name="Text Box 394360">
          <a:extLst>
            <a:ext uri="{FF2B5EF4-FFF2-40B4-BE49-F238E27FC236}">
              <a16:creationId xmlns="" xmlns:a16="http://schemas.microsoft.com/office/drawing/2014/main" id="{00000000-0008-0000-0000-0000FA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30" name="Text Box 394744">
          <a:extLst>
            <a:ext uri="{FF2B5EF4-FFF2-40B4-BE49-F238E27FC236}">
              <a16:creationId xmlns="" xmlns:a16="http://schemas.microsoft.com/office/drawing/2014/main" id="{00000000-0008-0000-0000-0000FB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31" name="Text Box 394360">
          <a:extLst>
            <a:ext uri="{FF2B5EF4-FFF2-40B4-BE49-F238E27FC236}">
              <a16:creationId xmlns="" xmlns:a16="http://schemas.microsoft.com/office/drawing/2014/main" id="{00000000-0008-0000-0000-0000FC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32" name="Text Box 394744">
          <a:extLst>
            <a:ext uri="{FF2B5EF4-FFF2-40B4-BE49-F238E27FC236}">
              <a16:creationId xmlns="" xmlns:a16="http://schemas.microsoft.com/office/drawing/2014/main" id="{00000000-0008-0000-0000-0000FD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33" name="Text Box 394360">
          <a:extLst>
            <a:ext uri="{FF2B5EF4-FFF2-40B4-BE49-F238E27FC236}">
              <a16:creationId xmlns="" xmlns:a16="http://schemas.microsoft.com/office/drawing/2014/main" id="{00000000-0008-0000-0000-0000FE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34" name="Text Box 394744">
          <a:extLst>
            <a:ext uri="{FF2B5EF4-FFF2-40B4-BE49-F238E27FC236}">
              <a16:creationId xmlns="" xmlns:a16="http://schemas.microsoft.com/office/drawing/2014/main" id="{00000000-0008-0000-0000-0000FF02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35" name="Text Box 394360">
          <a:extLst>
            <a:ext uri="{FF2B5EF4-FFF2-40B4-BE49-F238E27FC236}">
              <a16:creationId xmlns="" xmlns:a16="http://schemas.microsoft.com/office/drawing/2014/main" id="{00000000-0008-0000-0000-000000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36" name="Text Box 394744">
          <a:extLst>
            <a:ext uri="{FF2B5EF4-FFF2-40B4-BE49-F238E27FC236}">
              <a16:creationId xmlns="" xmlns:a16="http://schemas.microsoft.com/office/drawing/2014/main" id="{00000000-0008-0000-0000-000001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37" name="Text Box 394360">
          <a:extLst>
            <a:ext uri="{FF2B5EF4-FFF2-40B4-BE49-F238E27FC236}">
              <a16:creationId xmlns="" xmlns:a16="http://schemas.microsoft.com/office/drawing/2014/main" id="{00000000-0008-0000-0000-000002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38" name="Text Box 394744">
          <a:extLst>
            <a:ext uri="{FF2B5EF4-FFF2-40B4-BE49-F238E27FC236}">
              <a16:creationId xmlns="" xmlns:a16="http://schemas.microsoft.com/office/drawing/2014/main" id="{00000000-0008-0000-0000-000003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39" name="Text Box 394360">
          <a:extLst>
            <a:ext uri="{FF2B5EF4-FFF2-40B4-BE49-F238E27FC236}">
              <a16:creationId xmlns="" xmlns:a16="http://schemas.microsoft.com/office/drawing/2014/main" id="{00000000-0008-0000-0000-000004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40" name="Text Box 394744">
          <a:extLst>
            <a:ext uri="{FF2B5EF4-FFF2-40B4-BE49-F238E27FC236}">
              <a16:creationId xmlns="" xmlns:a16="http://schemas.microsoft.com/office/drawing/2014/main" id="{00000000-0008-0000-0000-000005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41" name="Text Box 394360">
          <a:extLst>
            <a:ext uri="{FF2B5EF4-FFF2-40B4-BE49-F238E27FC236}">
              <a16:creationId xmlns="" xmlns:a16="http://schemas.microsoft.com/office/drawing/2014/main" id="{00000000-0008-0000-0000-000006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42" name="Text Box 394744">
          <a:extLst>
            <a:ext uri="{FF2B5EF4-FFF2-40B4-BE49-F238E27FC236}">
              <a16:creationId xmlns="" xmlns:a16="http://schemas.microsoft.com/office/drawing/2014/main" id="{00000000-0008-0000-0000-000007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43" name="Text Box 394360">
          <a:extLst>
            <a:ext uri="{FF2B5EF4-FFF2-40B4-BE49-F238E27FC236}">
              <a16:creationId xmlns="" xmlns:a16="http://schemas.microsoft.com/office/drawing/2014/main" id="{00000000-0008-0000-0000-000008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44" name="Text Box 394744">
          <a:extLst>
            <a:ext uri="{FF2B5EF4-FFF2-40B4-BE49-F238E27FC236}">
              <a16:creationId xmlns="" xmlns:a16="http://schemas.microsoft.com/office/drawing/2014/main" id="{00000000-0008-0000-0000-000009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45" name="Text Box 394360">
          <a:extLst>
            <a:ext uri="{FF2B5EF4-FFF2-40B4-BE49-F238E27FC236}">
              <a16:creationId xmlns="" xmlns:a16="http://schemas.microsoft.com/office/drawing/2014/main" id="{00000000-0008-0000-0000-00000A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46" name="Text Box 394744">
          <a:extLst>
            <a:ext uri="{FF2B5EF4-FFF2-40B4-BE49-F238E27FC236}">
              <a16:creationId xmlns="" xmlns:a16="http://schemas.microsoft.com/office/drawing/2014/main" id="{00000000-0008-0000-0000-00000B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47" name="Text Box 394360">
          <a:extLst>
            <a:ext uri="{FF2B5EF4-FFF2-40B4-BE49-F238E27FC236}">
              <a16:creationId xmlns="" xmlns:a16="http://schemas.microsoft.com/office/drawing/2014/main" id="{00000000-0008-0000-0000-00000C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48" name="Text Box 394744">
          <a:extLst>
            <a:ext uri="{FF2B5EF4-FFF2-40B4-BE49-F238E27FC236}">
              <a16:creationId xmlns="" xmlns:a16="http://schemas.microsoft.com/office/drawing/2014/main" id="{00000000-0008-0000-0000-00000D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49" name="Text Box 394360">
          <a:extLst>
            <a:ext uri="{FF2B5EF4-FFF2-40B4-BE49-F238E27FC236}">
              <a16:creationId xmlns="" xmlns:a16="http://schemas.microsoft.com/office/drawing/2014/main" id="{00000000-0008-0000-0000-00000E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50" name="Text Box 394744">
          <a:extLst>
            <a:ext uri="{FF2B5EF4-FFF2-40B4-BE49-F238E27FC236}">
              <a16:creationId xmlns="" xmlns:a16="http://schemas.microsoft.com/office/drawing/2014/main" id="{00000000-0008-0000-0000-00000F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51" name="Text Box 394360">
          <a:extLst>
            <a:ext uri="{FF2B5EF4-FFF2-40B4-BE49-F238E27FC236}">
              <a16:creationId xmlns="" xmlns:a16="http://schemas.microsoft.com/office/drawing/2014/main" id="{00000000-0008-0000-0000-000010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52" name="Text Box 394744">
          <a:extLst>
            <a:ext uri="{FF2B5EF4-FFF2-40B4-BE49-F238E27FC236}">
              <a16:creationId xmlns="" xmlns:a16="http://schemas.microsoft.com/office/drawing/2014/main" id="{00000000-0008-0000-0000-000011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53" name="Text Box 394360">
          <a:extLst>
            <a:ext uri="{FF2B5EF4-FFF2-40B4-BE49-F238E27FC236}">
              <a16:creationId xmlns="" xmlns:a16="http://schemas.microsoft.com/office/drawing/2014/main" id="{00000000-0008-0000-0000-000012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54" name="Text Box 394744">
          <a:extLst>
            <a:ext uri="{FF2B5EF4-FFF2-40B4-BE49-F238E27FC236}">
              <a16:creationId xmlns="" xmlns:a16="http://schemas.microsoft.com/office/drawing/2014/main" id="{00000000-0008-0000-0000-000013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55" name="Text Box 394360">
          <a:extLst>
            <a:ext uri="{FF2B5EF4-FFF2-40B4-BE49-F238E27FC236}">
              <a16:creationId xmlns="" xmlns:a16="http://schemas.microsoft.com/office/drawing/2014/main" id="{00000000-0008-0000-0000-000014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56" name="Text Box 394744">
          <a:extLst>
            <a:ext uri="{FF2B5EF4-FFF2-40B4-BE49-F238E27FC236}">
              <a16:creationId xmlns="" xmlns:a16="http://schemas.microsoft.com/office/drawing/2014/main" id="{00000000-0008-0000-0000-000015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57" name="Text Box 394360">
          <a:extLst>
            <a:ext uri="{FF2B5EF4-FFF2-40B4-BE49-F238E27FC236}">
              <a16:creationId xmlns="" xmlns:a16="http://schemas.microsoft.com/office/drawing/2014/main" id="{00000000-0008-0000-0000-000016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58" name="Text Box 394744">
          <a:extLst>
            <a:ext uri="{FF2B5EF4-FFF2-40B4-BE49-F238E27FC236}">
              <a16:creationId xmlns="" xmlns:a16="http://schemas.microsoft.com/office/drawing/2014/main" id="{00000000-0008-0000-0000-000017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59" name="Text Box 394360">
          <a:extLst>
            <a:ext uri="{FF2B5EF4-FFF2-40B4-BE49-F238E27FC236}">
              <a16:creationId xmlns="" xmlns:a16="http://schemas.microsoft.com/office/drawing/2014/main" id="{00000000-0008-0000-0000-000018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60" name="Text Box 394744">
          <a:extLst>
            <a:ext uri="{FF2B5EF4-FFF2-40B4-BE49-F238E27FC236}">
              <a16:creationId xmlns="" xmlns:a16="http://schemas.microsoft.com/office/drawing/2014/main" id="{00000000-0008-0000-0000-000019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61" name="Text Box 394360">
          <a:extLst>
            <a:ext uri="{FF2B5EF4-FFF2-40B4-BE49-F238E27FC236}">
              <a16:creationId xmlns="" xmlns:a16="http://schemas.microsoft.com/office/drawing/2014/main" id="{00000000-0008-0000-0000-00001A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62" name="Text Box 394744">
          <a:extLst>
            <a:ext uri="{FF2B5EF4-FFF2-40B4-BE49-F238E27FC236}">
              <a16:creationId xmlns="" xmlns:a16="http://schemas.microsoft.com/office/drawing/2014/main" id="{00000000-0008-0000-0000-00001B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63" name="Text Box 394360">
          <a:extLst>
            <a:ext uri="{FF2B5EF4-FFF2-40B4-BE49-F238E27FC236}">
              <a16:creationId xmlns="" xmlns:a16="http://schemas.microsoft.com/office/drawing/2014/main" id="{00000000-0008-0000-0000-00001C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64" name="Text Box 394744">
          <a:extLst>
            <a:ext uri="{FF2B5EF4-FFF2-40B4-BE49-F238E27FC236}">
              <a16:creationId xmlns="" xmlns:a16="http://schemas.microsoft.com/office/drawing/2014/main" id="{00000000-0008-0000-0000-00001D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65" name="Text Box 394360">
          <a:extLst>
            <a:ext uri="{FF2B5EF4-FFF2-40B4-BE49-F238E27FC236}">
              <a16:creationId xmlns="" xmlns:a16="http://schemas.microsoft.com/office/drawing/2014/main" id="{00000000-0008-0000-0000-00001E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66" name="Text Box 394744">
          <a:extLst>
            <a:ext uri="{FF2B5EF4-FFF2-40B4-BE49-F238E27FC236}">
              <a16:creationId xmlns="" xmlns:a16="http://schemas.microsoft.com/office/drawing/2014/main" id="{00000000-0008-0000-0000-00001F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67" name="Text Box 394360">
          <a:extLst>
            <a:ext uri="{FF2B5EF4-FFF2-40B4-BE49-F238E27FC236}">
              <a16:creationId xmlns="" xmlns:a16="http://schemas.microsoft.com/office/drawing/2014/main" id="{00000000-0008-0000-0000-000020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68" name="Text Box 394744">
          <a:extLst>
            <a:ext uri="{FF2B5EF4-FFF2-40B4-BE49-F238E27FC236}">
              <a16:creationId xmlns="" xmlns:a16="http://schemas.microsoft.com/office/drawing/2014/main" id="{00000000-0008-0000-0000-000021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69" name="Text Box 394360">
          <a:extLst>
            <a:ext uri="{FF2B5EF4-FFF2-40B4-BE49-F238E27FC236}">
              <a16:creationId xmlns="" xmlns:a16="http://schemas.microsoft.com/office/drawing/2014/main" id="{00000000-0008-0000-0000-000022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70" name="Text Box 394744">
          <a:extLst>
            <a:ext uri="{FF2B5EF4-FFF2-40B4-BE49-F238E27FC236}">
              <a16:creationId xmlns="" xmlns:a16="http://schemas.microsoft.com/office/drawing/2014/main" id="{00000000-0008-0000-0000-000023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71" name="Text Box 394360">
          <a:extLst>
            <a:ext uri="{FF2B5EF4-FFF2-40B4-BE49-F238E27FC236}">
              <a16:creationId xmlns="" xmlns:a16="http://schemas.microsoft.com/office/drawing/2014/main" id="{00000000-0008-0000-0000-000024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72" name="Text Box 394744">
          <a:extLst>
            <a:ext uri="{FF2B5EF4-FFF2-40B4-BE49-F238E27FC236}">
              <a16:creationId xmlns="" xmlns:a16="http://schemas.microsoft.com/office/drawing/2014/main" id="{00000000-0008-0000-0000-000025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73" name="Text Box 394360">
          <a:extLst>
            <a:ext uri="{FF2B5EF4-FFF2-40B4-BE49-F238E27FC236}">
              <a16:creationId xmlns="" xmlns:a16="http://schemas.microsoft.com/office/drawing/2014/main" id="{00000000-0008-0000-0000-000026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74" name="Text Box 394744">
          <a:extLst>
            <a:ext uri="{FF2B5EF4-FFF2-40B4-BE49-F238E27FC236}">
              <a16:creationId xmlns="" xmlns:a16="http://schemas.microsoft.com/office/drawing/2014/main" id="{00000000-0008-0000-0000-000027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75" name="Text Box 394360">
          <a:extLst>
            <a:ext uri="{FF2B5EF4-FFF2-40B4-BE49-F238E27FC236}">
              <a16:creationId xmlns="" xmlns:a16="http://schemas.microsoft.com/office/drawing/2014/main" id="{00000000-0008-0000-0000-000028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76" name="Text Box 394744">
          <a:extLst>
            <a:ext uri="{FF2B5EF4-FFF2-40B4-BE49-F238E27FC236}">
              <a16:creationId xmlns="" xmlns:a16="http://schemas.microsoft.com/office/drawing/2014/main" id="{00000000-0008-0000-0000-000029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77" name="Text Box 394360">
          <a:extLst>
            <a:ext uri="{FF2B5EF4-FFF2-40B4-BE49-F238E27FC236}">
              <a16:creationId xmlns="" xmlns:a16="http://schemas.microsoft.com/office/drawing/2014/main" id="{00000000-0008-0000-0000-00002A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78" name="Text Box 394744">
          <a:extLst>
            <a:ext uri="{FF2B5EF4-FFF2-40B4-BE49-F238E27FC236}">
              <a16:creationId xmlns="" xmlns:a16="http://schemas.microsoft.com/office/drawing/2014/main" id="{00000000-0008-0000-0000-00002B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79" name="Text Box 394360">
          <a:extLst>
            <a:ext uri="{FF2B5EF4-FFF2-40B4-BE49-F238E27FC236}">
              <a16:creationId xmlns="" xmlns:a16="http://schemas.microsoft.com/office/drawing/2014/main" id="{00000000-0008-0000-0000-00002C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80" name="Text Box 394744">
          <a:extLst>
            <a:ext uri="{FF2B5EF4-FFF2-40B4-BE49-F238E27FC236}">
              <a16:creationId xmlns="" xmlns:a16="http://schemas.microsoft.com/office/drawing/2014/main" id="{00000000-0008-0000-0000-00002D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81" name="Text Box 394360">
          <a:extLst>
            <a:ext uri="{FF2B5EF4-FFF2-40B4-BE49-F238E27FC236}">
              <a16:creationId xmlns="" xmlns:a16="http://schemas.microsoft.com/office/drawing/2014/main" id="{00000000-0008-0000-0000-00002E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82" name="Text Box 394744">
          <a:extLst>
            <a:ext uri="{FF2B5EF4-FFF2-40B4-BE49-F238E27FC236}">
              <a16:creationId xmlns="" xmlns:a16="http://schemas.microsoft.com/office/drawing/2014/main" id="{00000000-0008-0000-0000-00002F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83" name="Text Box 394360">
          <a:extLst>
            <a:ext uri="{FF2B5EF4-FFF2-40B4-BE49-F238E27FC236}">
              <a16:creationId xmlns="" xmlns:a16="http://schemas.microsoft.com/office/drawing/2014/main" id="{00000000-0008-0000-0000-000030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84" name="Text Box 394744">
          <a:extLst>
            <a:ext uri="{FF2B5EF4-FFF2-40B4-BE49-F238E27FC236}">
              <a16:creationId xmlns="" xmlns:a16="http://schemas.microsoft.com/office/drawing/2014/main" id="{00000000-0008-0000-0000-000031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85" name="Text Box 394360">
          <a:extLst>
            <a:ext uri="{FF2B5EF4-FFF2-40B4-BE49-F238E27FC236}">
              <a16:creationId xmlns="" xmlns:a16="http://schemas.microsoft.com/office/drawing/2014/main" id="{00000000-0008-0000-0000-000032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86" name="Text Box 394744">
          <a:extLst>
            <a:ext uri="{FF2B5EF4-FFF2-40B4-BE49-F238E27FC236}">
              <a16:creationId xmlns="" xmlns:a16="http://schemas.microsoft.com/office/drawing/2014/main" id="{00000000-0008-0000-0000-000033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87" name="Text Box 394360">
          <a:extLst>
            <a:ext uri="{FF2B5EF4-FFF2-40B4-BE49-F238E27FC236}">
              <a16:creationId xmlns="" xmlns:a16="http://schemas.microsoft.com/office/drawing/2014/main" id="{00000000-0008-0000-0000-000034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88" name="Text Box 394744">
          <a:extLst>
            <a:ext uri="{FF2B5EF4-FFF2-40B4-BE49-F238E27FC236}">
              <a16:creationId xmlns="" xmlns:a16="http://schemas.microsoft.com/office/drawing/2014/main" id="{00000000-0008-0000-0000-000035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89" name="Text Box 394360">
          <a:extLst>
            <a:ext uri="{FF2B5EF4-FFF2-40B4-BE49-F238E27FC236}">
              <a16:creationId xmlns="" xmlns:a16="http://schemas.microsoft.com/office/drawing/2014/main" id="{00000000-0008-0000-0000-000036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90" name="Text Box 394744">
          <a:extLst>
            <a:ext uri="{FF2B5EF4-FFF2-40B4-BE49-F238E27FC236}">
              <a16:creationId xmlns="" xmlns:a16="http://schemas.microsoft.com/office/drawing/2014/main" id="{00000000-0008-0000-0000-000037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91" name="Text Box 394360">
          <a:extLst>
            <a:ext uri="{FF2B5EF4-FFF2-40B4-BE49-F238E27FC236}">
              <a16:creationId xmlns="" xmlns:a16="http://schemas.microsoft.com/office/drawing/2014/main" id="{00000000-0008-0000-0000-000038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92" name="Text Box 394744">
          <a:extLst>
            <a:ext uri="{FF2B5EF4-FFF2-40B4-BE49-F238E27FC236}">
              <a16:creationId xmlns="" xmlns:a16="http://schemas.microsoft.com/office/drawing/2014/main" id="{00000000-0008-0000-0000-000039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93" name="Text Box 394360">
          <a:extLst>
            <a:ext uri="{FF2B5EF4-FFF2-40B4-BE49-F238E27FC236}">
              <a16:creationId xmlns="" xmlns:a16="http://schemas.microsoft.com/office/drawing/2014/main" id="{00000000-0008-0000-0000-00003A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894" name="Text Box 394744">
          <a:extLst>
            <a:ext uri="{FF2B5EF4-FFF2-40B4-BE49-F238E27FC236}">
              <a16:creationId xmlns="" xmlns:a16="http://schemas.microsoft.com/office/drawing/2014/main" id="{00000000-0008-0000-0000-00003B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95" name="Text Box 394360">
          <a:extLst>
            <a:ext uri="{FF2B5EF4-FFF2-40B4-BE49-F238E27FC236}">
              <a16:creationId xmlns="" xmlns:a16="http://schemas.microsoft.com/office/drawing/2014/main" id="{00000000-0008-0000-0000-00003C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96" name="Text Box 394744">
          <a:extLst>
            <a:ext uri="{FF2B5EF4-FFF2-40B4-BE49-F238E27FC236}">
              <a16:creationId xmlns="" xmlns:a16="http://schemas.microsoft.com/office/drawing/2014/main" id="{00000000-0008-0000-0000-00003D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97" name="Text Box 394360">
          <a:extLst>
            <a:ext uri="{FF2B5EF4-FFF2-40B4-BE49-F238E27FC236}">
              <a16:creationId xmlns="" xmlns:a16="http://schemas.microsoft.com/office/drawing/2014/main" id="{00000000-0008-0000-0000-00003E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98" name="Text Box 394744">
          <a:extLst>
            <a:ext uri="{FF2B5EF4-FFF2-40B4-BE49-F238E27FC236}">
              <a16:creationId xmlns="" xmlns:a16="http://schemas.microsoft.com/office/drawing/2014/main" id="{00000000-0008-0000-0000-00003F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899" name="Text Box 394360">
          <a:extLst>
            <a:ext uri="{FF2B5EF4-FFF2-40B4-BE49-F238E27FC236}">
              <a16:creationId xmlns="" xmlns:a16="http://schemas.microsoft.com/office/drawing/2014/main" id="{00000000-0008-0000-0000-000040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00" name="Text Box 394744">
          <a:extLst>
            <a:ext uri="{FF2B5EF4-FFF2-40B4-BE49-F238E27FC236}">
              <a16:creationId xmlns="" xmlns:a16="http://schemas.microsoft.com/office/drawing/2014/main" id="{00000000-0008-0000-0000-000041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01" name="Text Box 394360">
          <a:extLst>
            <a:ext uri="{FF2B5EF4-FFF2-40B4-BE49-F238E27FC236}">
              <a16:creationId xmlns="" xmlns:a16="http://schemas.microsoft.com/office/drawing/2014/main" id="{00000000-0008-0000-0000-000042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02" name="Text Box 394744">
          <a:extLst>
            <a:ext uri="{FF2B5EF4-FFF2-40B4-BE49-F238E27FC236}">
              <a16:creationId xmlns="" xmlns:a16="http://schemas.microsoft.com/office/drawing/2014/main" id="{00000000-0008-0000-0000-000043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03" name="Text Box 394360">
          <a:extLst>
            <a:ext uri="{FF2B5EF4-FFF2-40B4-BE49-F238E27FC236}">
              <a16:creationId xmlns="" xmlns:a16="http://schemas.microsoft.com/office/drawing/2014/main" id="{00000000-0008-0000-0000-000044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04" name="Text Box 394744">
          <a:extLst>
            <a:ext uri="{FF2B5EF4-FFF2-40B4-BE49-F238E27FC236}">
              <a16:creationId xmlns="" xmlns:a16="http://schemas.microsoft.com/office/drawing/2014/main" id="{00000000-0008-0000-0000-000045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05" name="Text Box 394360">
          <a:extLst>
            <a:ext uri="{FF2B5EF4-FFF2-40B4-BE49-F238E27FC236}">
              <a16:creationId xmlns="" xmlns:a16="http://schemas.microsoft.com/office/drawing/2014/main" id="{00000000-0008-0000-0000-000046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06" name="Text Box 394744">
          <a:extLst>
            <a:ext uri="{FF2B5EF4-FFF2-40B4-BE49-F238E27FC236}">
              <a16:creationId xmlns="" xmlns:a16="http://schemas.microsoft.com/office/drawing/2014/main" id="{00000000-0008-0000-0000-000047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07" name="Text Box 394360">
          <a:extLst>
            <a:ext uri="{FF2B5EF4-FFF2-40B4-BE49-F238E27FC236}">
              <a16:creationId xmlns="" xmlns:a16="http://schemas.microsoft.com/office/drawing/2014/main" id="{00000000-0008-0000-0000-000048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08" name="Text Box 394744">
          <a:extLst>
            <a:ext uri="{FF2B5EF4-FFF2-40B4-BE49-F238E27FC236}">
              <a16:creationId xmlns="" xmlns:a16="http://schemas.microsoft.com/office/drawing/2014/main" id="{00000000-0008-0000-0000-000049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09" name="Text Box 394360">
          <a:extLst>
            <a:ext uri="{FF2B5EF4-FFF2-40B4-BE49-F238E27FC236}">
              <a16:creationId xmlns="" xmlns:a16="http://schemas.microsoft.com/office/drawing/2014/main" id="{00000000-0008-0000-0000-00004A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10" name="Text Box 394744">
          <a:extLst>
            <a:ext uri="{FF2B5EF4-FFF2-40B4-BE49-F238E27FC236}">
              <a16:creationId xmlns="" xmlns:a16="http://schemas.microsoft.com/office/drawing/2014/main" id="{00000000-0008-0000-0000-00004B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11" name="Text Box 394360">
          <a:extLst>
            <a:ext uri="{FF2B5EF4-FFF2-40B4-BE49-F238E27FC236}">
              <a16:creationId xmlns="" xmlns:a16="http://schemas.microsoft.com/office/drawing/2014/main" id="{00000000-0008-0000-0000-00004C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12" name="Text Box 394744">
          <a:extLst>
            <a:ext uri="{FF2B5EF4-FFF2-40B4-BE49-F238E27FC236}">
              <a16:creationId xmlns="" xmlns:a16="http://schemas.microsoft.com/office/drawing/2014/main" id="{00000000-0008-0000-0000-00004D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913" name="Text Box 394360">
          <a:extLst>
            <a:ext uri="{FF2B5EF4-FFF2-40B4-BE49-F238E27FC236}">
              <a16:creationId xmlns="" xmlns:a16="http://schemas.microsoft.com/office/drawing/2014/main" id="{00000000-0008-0000-0000-00004E03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914" name="Text Box 394744">
          <a:extLst>
            <a:ext uri="{FF2B5EF4-FFF2-40B4-BE49-F238E27FC236}">
              <a16:creationId xmlns="" xmlns:a16="http://schemas.microsoft.com/office/drawing/2014/main" id="{00000000-0008-0000-0000-00004F03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915" name="Text Box 394360">
          <a:extLst>
            <a:ext uri="{FF2B5EF4-FFF2-40B4-BE49-F238E27FC236}">
              <a16:creationId xmlns="" xmlns:a16="http://schemas.microsoft.com/office/drawing/2014/main" id="{00000000-0008-0000-0000-00005003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916" name="Text Box 394744">
          <a:extLst>
            <a:ext uri="{FF2B5EF4-FFF2-40B4-BE49-F238E27FC236}">
              <a16:creationId xmlns="" xmlns:a16="http://schemas.microsoft.com/office/drawing/2014/main" id="{00000000-0008-0000-0000-00005103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917" name="Text Box 394360">
          <a:extLst>
            <a:ext uri="{FF2B5EF4-FFF2-40B4-BE49-F238E27FC236}">
              <a16:creationId xmlns="" xmlns:a16="http://schemas.microsoft.com/office/drawing/2014/main" id="{00000000-0008-0000-0000-00005203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2918" name="Text Box 394744">
          <a:extLst>
            <a:ext uri="{FF2B5EF4-FFF2-40B4-BE49-F238E27FC236}">
              <a16:creationId xmlns="" xmlns:a16="http://schemas.microsoft.com/office/drawing/2014/main" id="{00000000-0008-0000-0000-00005303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19" name="Text Box 394360">
          <a:extLst>
            <a:ext uri="{FF2B5EF4-FFF2-40B4-BE49-F238E27FC236}">
              <a16:creationId xmlns="" xmlns:a16="http://schemas.microsoft.com/office/drawing/2014/main" id="{00000000-0008-0000-0000-000054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20" name="Text Box 394744">
          <a:extLst>
            <a:ext uri="{FF2B5EF4-FFF2-40B4-BE49-F238E27FC236}">
              <a16:creationId xmlns="" xmlns:a16="http://schemas.microsoft.com/office/drawing/2014/main" id="{00000000-0008-0000-0000-000055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21" name="Text Box 394360">
          <a:extLst>
            <a:ext uri="{FF2B5EF4-FFF2-40B4-BE49-F238E27FC236}">
              <a16:creationId xmlns="" xmlns:a16="http://schemas.microsoft.com/office/drawing/2014/main" id="{00000000-0008-0000-0000-000056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22" name="Text Box 394744">
          <a:extLst>
            <a:ext uri="{FF2B5EF4-FFF2-40B4-BE49-F238E27FC236}">
              <a16:creationId xmlns="" xmlns:a16="http://schemas.microsoft.com/office/drawing/2014/main" id="{00000000-0008-0000-0000-000057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23" name="Text Box 394360">
          <a:extLst>
            <a:ext uri="{FF2B5EF4-FFF2-40B4-BE49-F238E27FC236}">
              <a16:creationId xmlns="" xmlns:a16="http://schemas.microsoft.com/office/drawing/2014/main" id="{00000000-0008-0000-0000-000058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24" name="Text Box 394744">
          <a:extLst>
            <a:ext uri="{FF2B5EF4-FFF2-40B4-BE49-F238E27FC236}">
              <a16:creationId xmlns="" xmlns:a16="http://schemas.microsoft.com/office/drawing/2014/main" id="{00000000-0008-0000-0000-000059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25" name="Text Box 394360">
          <a:extLst>
            <a:ext uri="{FF2B5EF4-FFF2-40B4-BE49-F238E27FC236}">
              <a16:creationId xmlns="" xmlns:a16="http://schemas.microsoft.com/office/drawing/2014/main" id="{00000000-0008-0000-0000-00005A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26" name="Text Box 394744">
          <a:extLst>
            <a:ext uri="{FF2B5EF4-FFF2-40B4-BE49-F238E27FC236}">
              <a16:creationId xmlns="" xmlns:a16="http://schemas.microsoft.com/office/drawing/2014/main" id="{00000000-0008-0000-0000-00005B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27" name="Text Box 394360">
          <a:extLst>
            <a:ext uri="{FF2B5EF4-FFF2-40B4-BE49-F238E27FC236}">
              <a16:creationId xmlns="" xmlns:a16="http://schemas.microsoft.com/office/drawing/2014/main" id="{00000000-0008-0000-0000-00005C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28" name="Text Box 394744">
          <a:extLst>
            <a:ext uri="{FF2B5EF4-FFF2-40B4-BE49-F238E27FC236}">
              <a16:creationId xmlns="" xmlns:a16="http://schemas.microsoft.com/office/drawing/2014/main" id="{00000000-0008-0000-0000-00005D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29" name="Text Box 394360">
          <a:extLst>
            <a:ext uri="{FF2B5EF4-FFF2-40B4-BE49-F238E27FC236}">
              <a16:creationId xmlns="" xmlns:a16="http://schemas.microsoft.com/office/drawing/2014/main" id="{00000000-0008-0000-0000-00005E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30" name="Text Box 394744">
          <a:extLst>
            <a:ext uri="{FF2B5EF4-FFF2-40B4-BE49-F238E27FC236}">
              <a16:creationId xmlns="" xmlns:a16="http://schemas.microsoft.com/office/drawing/2014/main" id="{00000000-0008-0000-0000-00005F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31" name="Text Box 394360">
          <a:extLst>
            <a:ext uri="{FF2B5EF4-FFF2-40B4-BE49-F238E27FC236}">
              <a16:creationId xmlns="" xmlns:a16="http://schemas.microsoft.com/office/drawing/2014/main" id="{00000000-0008-0000-0000-000060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32" name="Text Box 394744">
          <a:extLst>
            <a:ext uri="{FF2B5EF4-FFF2-40B4-BE49-F238E27FC236}">
              <a16:creationId xmlns="" xmlns:a16="http://schemas.microsoft.com/office/drawing/2014/main" id="{00000000-0008-0000-0000-000061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33" name="Text Box 394360">
          <a:extLst>
            <a:ext uri="{FF2B5EF4-FFF2-40B4-BE49-F238E27FC236}">
              <a16:creationId xmlns="" xmlns:a16="http://schemas.microsoft.com/office/drawing/2014/main" id="{00000000-0008-0000-0000-000062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34" name="Text Box 394744">
          <a:extLst>
            <a:ext uri="{FF2B5EF4-FFF2-40B4-BE49-F238E27FC236}">
              <a16:creationId xmlns="" xmlns:a16="http://schemas.microsoft.com/office/drawing/2014/main" id="{00000000-0008-0000-0000-000063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35" name="Text Box 394360">
          <a:extLst>
            <a:ext uri="{FF2B5EF4-FFF2-40B4-BE49-F238E27FC236}">
              <a16:creationId xmlns="" xmlns:a16="http://schemas.microsoft.com/office/drawing/2014/main" id="{00000000-0008-0000-0000-000064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36" name="Text Box 394744">
          <a:extLst>
            <a:ext uri="{FF2B5EF4-FFF2-40B4-BE49-F238E27FC236}">
              <a16:creationId xmlns="" xmlns:a16="http://schemas.microsoft.com/office/drawing/2014/main" id="{00000000-0008-0000-0000-000065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37" name="Text Box 394360">
          <a:extLst>
            <a:ext uri="{FF2B5EF4-FFF2-40B4-BE49-F238E27FC236}">
              <a16:creationId xmlns="" xmlns:a16="http://schemas.microsoft.com/office/drawing/2014/main" id="{00000000-0008-0000-0000-000066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38" name="Text Box 394744">
          <a:extLst>
            <a:ext uri="{FF2B5EF4-FFF2-40B4-BE49-F238E27FC236}">
              <a16:creationId xmlns="" xmlns:a16="http://schemas.microsoft.com/office/drawing/2014/main" id="{00000000-0008-0000-0000-000067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39" name="Text Box 394360">
          <a:extLst>
            <a:ext uri="{FF2B5EF4-FFF2-40B4-BE49-F238E27FC236}">
              <a16:creationId xmlns="" xmlns:a16="http://schemas.microsoft.com/office/drawing/2014/main" id="{00000000-0008-0000-0000-000068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40" name="Text Box 394744">
          <a:extLst>
            <a:ext uri="{FF2B5EF4-FFF2-40B4-BE49-F238E27FC236}">
              <a16:creationId xmlns="" xmlns:a16="http://schemas.microsoft.com/office/drawing/2014/main" id="{00000000-0008-0000-0000-000069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41" name="Text Box 394360">
          <a:extLst>
            <a:ext uri="{FF2B5EF4-FFF2-40B4-BE49-F238E27FC236}">
              <a16:creationId xmlns="" xmlns:a16="http://schemas.microsoft.com/office/drawing/2014/main" id="{00000000-0008-0000-0000-00006A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42" name="Text Box 394744">
          <a:extLst>
            <a:ext uri="{FF2B5EF4-FFF2-40B4-BE49-F238E27FC236}">
              <a16:creationId xmlns="" xmlns:a16="http://schemas.microsoft.com/office/drawing/2014/main" id="{00000000-0008-0000-0000-00006B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43" name="Text Box 394360">
          <a:extLst>
            <a:ext uri="{FF2B5EF4-FFF2-40B4-BE49-F238E27FC236}">
              <a16:creationId xmlns="" xmlns:a16="http://schemas.microsoft.com/office/drawing/2014/main" id="{00000000-0008-0000-0000-00006C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44" name="Text Box 394744">
          <a:extLst>
            <a:ext uri="{FF2B5EF4-FFF2-40B4-BE49-F238E27FC236}">
              <a16:creationId xmlns="" xmlns:a16="http://schemas.microsoft.com/office/drawing/2014/main" id="{00000000-0008-0000-0000-00006D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45" name="Text Box 394360">
          <a:extLst>
            <a:ext uri="{FF2B5EF4-FFF2-40B4-BE49-F238E27FC236}">
              <a16:creationId xmlns="" xmlns:a16="http://schemas.microsoft.com/office/drawing/2014/main" id="{00000000-0008-0000-0000-00006E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46" name="Text Box 394744">
          <a:extLst>
            <a:ext uri="{FF2B5EF4-FFF2-40B4-BE49-F238E27FC236}">
              <a16:creationId xmlns="" xmlns:a16="http://schemas.microsoft.com/office/drawing/2014/main" id="{00000000-0008-0000-0000-00006F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47" name="Text Box 394360">
          <a:extLst>
            <a:ext uri="{FF2B5EF4-FFF2-40B4-BE49-F238E27FC236}">
              <a16:creationId xmlns="" xmlns:a16="http://schemas.microsoft.com/office/drawing/2014/main" id="{00000000-0008-0000-0000-000070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48" name="Text Box 394744">
          <a:extLst>
            <a:ext uri="{FF2B5EF4-FFF2-40B4-BE49-F238E27FC236}">
              <a16:creationId xmlns="" xmlns:a16="http://schemas.microsoft.com/office/drawing/2014/main" id="{00000000-0008-0000-0000-000071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49" name="Text Box 394360">
          <a:extLst>
            <a:ext uri="{FF2B5EF4-FFF2-40B4-BE49-F238E27FC236}">
              <a16:creationId xmlns="" xmlns:a16="http://schemas.microsoft.com/office/drawing/2014/main" id="{00000000-0008-0000-0000-000072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50" name="Text Box 394744">
          <a:extLst>
            <a:ext uri="{FF2B5EF4-FFF2-40B4-BE49-F238E27FC236}">
              <a16:creationId xmlns="" xmlns:a16="http://schemas.microsoft.com/office/drawing/2014/main" id="{00000000-0008-0000-0000-000073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51" name="Text Box 394360">
          <a:extLst>
            <a:ext uri="{FF2B5EF4-FFF2-40B4-BE49-F238E27FC236}">
              <a16:creationId xmlns="" xmlns:a16="http://schemas.microsoft.com/office/drawing/2014/main" id="{00000000-0008-0000-0000-000074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52" name="Text Box 394744">
          <a:extLst>
            <a:ext uri="{FF2B5EF4-FFF2-40B4-BE49-F238E27FC236}">
              <a16:creationId xmlns="" xmlns:a16="http://schemas.microsoft.com/office/drawing/2014/main" id="{00000000-0008-0000-0000-000075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53" name="Text Box 394360">
          <a:extLst>
            <a:ext uri="{FF2B5EF4-FFF2-40B4-BE49-F238E27FC236}">
              <a16:creationId xmlns="" xmlns:a16="http://schemas.microsoft.com/office/drawing/2014/main" id="{00000000-0008-0000-0000-000076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54" name="Text Box 394744">
          <a:extLst>
            <a:ext uri="{FF2B5EF4-FFF2-40B4-BE49-F238E27FC236}">
              <a16:creationId xmlns="" xmlns:a16="http://schemas.microsoft.com/office/drawing/2014/main" id="{00000000-0008-0000-0000-000077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55" name="Text Box 394360">
          <a:extLst>
            <a:ext uri="{FF2B5EF4-FFF2-40B4-BE49-F238E27FC236}">
              <a16:creationId xmlns="" xmlns:a16="http://schemas.microsoft.com/office/drawing/2014/main" id="{00000000-0008-0000-0000-000078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56" name="Text Box 394744">
          <a:extLst>
            <a:ext uri="{FF2B5EF4-FFF2-40B4-BE49-F238E27FC236}">
              <a16:creationId xmlns="" xmlns:a16="http://schemas.microsoft.com/office/drawing/2014/main" id="{00000000-0008-0000-0000-000079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57" name="Text Box 394360">
          <a:extLst>
            <a:ext uri="{FF2B5EF4-FFF2-40B4-BE49-F238E27FC236}">
              <a16:creationId xmlns="" xmlns:a16="http://schemas.microsoft.com/office/drawing/2014/main" id="{00000000-0008-0000-0000-00007A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58" name="Text Box 394744">
          <a:extLst>
            <a:ext uri="{FF2B5EF4-FFF2-40B4-BE49-F238E27FC236}">
              <a16:creationId xmlns="" xmlns:a16="http://schemas.microsoft.com/office/drawing/2014/main" id="{00000000-0008-0000-0000-00007B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59" name="Text Box 394360">
          <a:extLst>
            <a:ext uri="{FF2B5EF4-FFF2-40B4-BE49-F238E27FC236}">
              <a16:creationId xmlns="" xmlns:a16="http://schemas.microsoft.com/office/drawing/2014/main" id="{00000000-0008-0000-0000-00007C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60" name="Text Box 394744">
          <a:extLst>
            <a:ext uri="{FF2B5EF4-FFF2-40B4-BE49-F238E27FC236}">
              <a16:creationId xmlns="" xmlns:a16="http://schemas.microsoft.com/office/drawing/2014/main" id="{00000000-0008-0000-0000-00007D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61" name="Text Box 394360">
          <a:extLst>
            <a:ext uri="{FF2B5EF4-FFF2-40B4-BE49-F238E27FC236}">
              <a16:creationId xmlns="" xmlns:a16="http://schemas.microsoft.com/office/drawing/2014/main" id="{00000000-0008-0000-0000-00007E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62" name="Text Box 394744">
          <a:extLst>
            <a:ext uri="{FF2B5EF4-FFF2-40B4-BE49-F238E27FC236}">
              <a16:creationId xmlns="" xmlns:a16="http://schemas.microsoft.com/office/drawing/2014/main" id="{00000000-0008-0000-0000-00007F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63" name="Text Box 394360">
          <a:extLst>
            <a:ext uri="{FF2B5EF4-FFF2-40B4-BE49-F238E27FC236}">
              <a16:creationId xmlns="" xmlns:a16="http://schemas.microsoft.com/office/drawing/2014/main" id="{00000000-0008-0000-0000-000080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64" name="Text Box 394744">
          <a:extLst>
            <a:ext uri="{FF2B5EF4-FFF2-40B4-BE49-F238E27FC236}">
              <a16:creationId xmlns="" xmlns:a16="http://schemas.microsoft.com/office/drawing/2014/main" id="{00000000-0008-0000-0000-000081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65" name="Text Box 394360">
          <a:extLst>
            <a:ext uri="{FF2B5EF4-FFF2-40B4-BE49-F238E27FC236}">
              <a16:creationId xmlns="" xmlns:a16="http://schemas.microsoft.com/office/drawing/2014/main" id="{00000000-0008-0000-0000-000082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66" name="Text Box 394744">
          <a:extLst>
            <a:ext uri="{FF2B5EF4-FFF2-40B4-BE49-F238E27FC236}">
              <a16:creationId xmlns="" xmlns:a16="http://schemas.microsoft.com/office/drawing/2014/main" id="{00000000-0008-0000-0000-000083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67" name="Text Box 394360">
          <a:extLst>
            <a:ext uri="{FF2B5EF4-FFF2-40B4-BE49-F238E27FC236}">
              <a16:creationId xmlns="" xmlns:a16="http://schemas.microsoft.com/office/drawing/2014/main" id="{00000000-0008-0000-0000-000084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68" name="Text Box 394744">
          <a:extLst>
            <a:ext uri="{FF2B5EF4-FFF2-40B4-BE49-F238E27FC236}">
              <a16:creationId xmlns="" xmlns:a16="http://schemas.microsoft.com/office/drawing/2014/main" id="{00000000-0008-0000-0000-000085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69" name="Text Box 394360">
          <a:extLst>
            <a:ext uri="{FF2B5EF4-FFF2-40B4-BE49-F238E27FC236}">
              <a16:creationId xmlns="" xmlns:a16="http://schemas.microsoft.com/office/drawing/2014/main" id="{00000000-0008-0000-0000-000086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70" name="Text Box 394744">
          <a:extLst>
            <a:ext uri="{FF2B5EF4-FFF2-40B4-BE49-F238E27FC236}">
              <a16:creationId xmlns="" xmlns:a16="http://schemas.microsoft.com/office/drawing/2014/main" id="{00000000-0008-0000-0000-000087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71" name="Text Box 394360">
          <a:extLst>
            <a:ext uri="{FF2B5EF4-FFF2-40B4-BE49-F238E27FC236}">
              <a16:creationId xmlns="" xmlns:a16="http://schemas.microsoft.com/office/drawing/2014/main" id="{00000000-0008-0000-0000-000088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72" name="Text Box 394744">
          <a:extLst>
            <a:ext uri="{FF2B5EF4-FFF2-40B4-BE49-F238E27FC236}">
              <a16:creationId xmlns="" xmlns:a16="http://schemas.microsoft.com/office/drawing/2014/main" id="{00000000-0008-0000-0000-000089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73" name="Text Box 394360">
          <a:extLst>
            <a:ext uri="{FF2B5EF4-FFF2-40B4-BE49-F238E27FC236}">
              <a16:creationId xmlns="" xmlns:a16="http://schemas.microsoft.com/office/drawing/2014/main" id="{00000000-0008-0000-0000-00008A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74" name="Text Box 394744">
          <a:extLst>
            <a:ext uri="{FF2B5EF4-FFF2-40B4-BE49-F238E27FC236}">
              <a16:creationId xmlns="" xmlns:a16="http://schemas.microsoft.com/office/drawing/2014/main" id="{00000000-0008-0000-0000-00008B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75" name="Text Box 394360">
          <a:extLst>
            <a:ext uri="{FF2B5EF4-FFF2-40B4-BE49-F238E27FC236}">
              <a16:creationId xmlns="" xmlns:a16="http://schemas.microsoft.com/office/drawing/2014/main" id="{00000000-0008-0000-0000-00008C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76" name="Text Box 394744">
          <a:extLst>
            <a:ext uri="{FF2B5EF4-FFF2-40B4-BE49-F238E27FC236}">
              <a16:creationId xmlns="" xmlns:a16="http://schemas.microsoft.com/office/drawing/2014/main" id="{00000000-0008-0000-0000-00008D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77" name="Text Box 394360">
          <a:extLst>
            <a:ext uri="{FF2B5EF4-FFF2-40B4-BE49-F238E27FC236}">
              <a16:creationId xmlns="" xmlns:a16="http://schemas.microsoft.com/office/drawing/2014/main" id="{00000000-0008-0000-0000-00008E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78" name="Text Box 394744">
          <a:extLst>
            <a:ext uri="{FF2B5EF4-FFF2-40B4-BE49-F238E27FC236}">
              <a16:creationId xmlns="" xmlns:a16="http://schemas.microsoft.com/office/drawing/2014/main" id="{00000000-0008-0000-0000-00008F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79" name="Text Box 394360">
          <a:extLst>
            <a:ext uri="{FF2B5EF4-FFF2-40B4-BE49-F238E27FC236}">
              <a16:creationId xmlns="" xmlns:a16="http://schemas.microsoft.com/office/drawing/2014/main" id="{00000000-0008-0000-0000-000090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80" name="Text Box 394744">
          <a:extLst>
            <a:ext uri="{FF2B5EF4-FFF2-40B4-BE49-F238E27FC236}">
              <a16:creationId xmlns="" xmlns:a16="http://schemas.microsoft.com/office/drawing/2014/main" id="{00000000-0008-0000-0000-000091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81" name="Text Box 394360">
          <a:extLst>
            <a:ext uri="{FF2B5EF4-FFF2-40B4-BE49-F238E27FC236}">
              <a16:creationId xmlns="" xmlns:a16="http://schemas.microsoft.com/office/drawing/2014/main" id="{00000000-0008-0000-0000-000092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82" name="Text Box 394744">
          <a:extLst>
            <a:ext uri="{FF2B5EF4-FFF2-40B4-BE49-F238E27FC236}">
              <a16:creationId xmlns="" xmlns:a16="http://schemas.microsoft.com/office/drawing/2014/main" id="{00000000-0008-0000-0000-000093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83" name="Text Box 394360">
          <a:extLst>
            <a:ext uri="{FF2B5EF4-FFF2-40B4-BE49-F238E27FC236}">
              <a16:creationId xmlns="" xmlns:a16="http://schemas.microsoft.com/office/drawing/2014/main" id="{00000000-0008-0000-0000-000094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84" name="Text Box 394744">
          <a:extLst>
            <a:ext uri="{FF2B5EF4-FFF2-40B4-BE49-F238E27FC236}">
              <a16:creationId xmlns="" xmlns:a16="http://schemas.microsoft.com/office/drawing/2014/main" id="{00000000-0008-0000-0000-000095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85" name="Text Box 394360">
          <a:extLst>
            <a:ext uri="{FF2B5EF4-FFF2-40B4-BE49-F238E27FC236}">
              <a16:creationId xmlns="" xmlns:a16="http://schemas.microsoft.com/office/drawing/2014/main" id="{00000000-0008-0000-0000-000096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86" name="Text Box 394744">
          <a:extLst>
            <a:ext uri="{FF2B5EF4-FFF2-40B4-BE49-F238E27FC236}">
              <a16:creationId xmlns="" xmlns:a16="http://schemas.microsoft.com/office/drawing/2014/main" id="{00000000-0008-0000-0000-000097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87" name="Text Box 394360">
          <a:extLst>
            <a:ext uri="{FF2B5EF4-FFF2-40B4-BE49-F238E27FC236}">
              <a16:creationId xmlns="" xmlns:a16="http://schemas.microsoft.com/office/drawing/2014/main" id="{00000000-0008-0000-0000-000098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88" name="Text Box 394744">
          <a:extLst>
            <a:ext uri="{FF2B5EF4-FFF2-40B4-BE49-F238E27FC236}">
              <a16:creationId xmlns="" xmlns:a16="http://schemas.microsoft.com/office/drawing/2014/main" id="{00000000-0008-0000-0000-000099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89" name="Text Box 394360">
          <a:extLst>
            <a:ext uri="{FF2B5EF4-FFF2-40B4-BE49-F238E27FC236}">
              <a16:creationId xmlns="" xmlns:a16="http://schemas.microsoft.com/office/drawing/2014/main" id="{00000000-0008-0000-0000-00009A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90" name="Text Box 394744">
          <a:extLst>
            <a:ext uri="{FF2B5EF4-FFF2-40B4-BE49-F238E27FC236}">
              <a16:creationId xmlns="" xmlns:a16="http://schemas.microsoft.com/office/drawing/2014/main" id="{00000000-0008-0000-0000-00009B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91" name="Text Box 394744">
          <a:extLst>
            <a:ext uri="{FF2B5EF4-FFF2-40B4-BE49-F238E27FC236}">
              <a16:creationId xmlns="" xmlns:a16="http://schemas.microsoft.com/office/drawing/2014/main" id="{00000000-0008-0000-0000-00009C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92" name="Text Box 394360">
          <a:extLst>
            <a:ext uri="{FF2B5EF4-FFF2-40B4-BE49-F238E27FC236}">
              <a16:creationId xmlns="" xmlns:a16="http://schemas.microsoft.com/office/drawing/2014/main" id="{00000000-0008-0000-0000-00009D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93" name="Text Box 394744">
          <a:extLst>
            <a:ext uri="{FF2B5EF4-FFF2-40B4-BE49-F238E27FC236}">
              <a16:creationId xmlns="" xmlns:a16="http://schemas.microsoft.com/office/drawing/2014/main" id="{00000000-0008-0000-0000-00009E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94" name="Text Box 394360">
          <a:extLst>
            <a:ext uri="{FF2B5EF4-FFF2-40B4-BE49-F238E27FC236}">
              <a16:creationId xmlns="" xmlns:a16="http://schemas.microsoft.com/office/drawing/2014/main" id="{00000000-0008-0000-0000-00009F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2995" name="Text Box 394744">
          <a:extLst>
            <a:ext uri="{FF2B5EF4-FFF2-40B4-BE49-F238E27FC236}">
              <a16:creationId xmlns="" xmlns:a16="http://schemas.microsoft.com/office/drawing/2014/main" id="{00000000-0008-0000-0000-0000A0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96" name="Text Box 394360">
          <a:extLst>
            <a:ext uri="{FF2B5EF4-FFF2-40B4-BE49-F238E27FC236}">
              <a16:creationId xmlns="" xmlns:a16="http://schemas.microsoft.com/office/drawing/2014/main" id="{00000000-0008-0000-0000-0000A1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97" name="Text Box 394744">
          <a:extLst>
            <a:ext uri="{FF2B5EF4-FFF2-40B4-BE49-F238E27FC236}">
              <a16:creationId xmlns="" xmlns:a16="http://schemas.microsoft.com/office/drawing/2014/main" id="{00000000-0008-0000-0000-0000A2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98" name="Text Box 394360">
          <a:extLst>
            <a:ext uri="{FF2B5EF4-FFF2-40B4-BE49-F238E27FC236}">
              <a16:creationId xmlns="" xmlns:a16="http://schemas.microsoft.com/office/drawing/2014/main" id="{00000000-0008-0000-0000-0000A3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2999" name="Text Box 394744">
          <a:extLst>
            <a:ext uri="{FF2B5EF4-FFF2-40B4-BE49-F238E27FC236}">
              <a16:creationId xmlns="" xmlns:a16="http://schemas.microsoft.com/office/drawing/2014/main" id="{00000000-0008-0000-0000-0000A4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00" name="Text Box 394360">
          <a:extLst>
            <a:ext uri="{FF2B5EF4-FFF2-40B4-BE49-F238E27FC236}">
              <a16:creationId xmlns="" xmlns:a16="http://schemas.microsoft.com/office/drawing/2014/main" id="{00000000-0008-0000-0000-0000A5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01" name="Text Box 394744">
          <a:extLst>
            <a:ext uri="{FF2B5EF4-FFF2-40B4-BE49-F238E27FC236}">
              <a16:creationId xmlns="" xmlns:a16="http://schemas.microsoft.com/office/drawing/2014/main" id="{00000000-0008-0000-0000-0000A6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02" name="Text Box 394360">
          <a:extLst>
            <a:ext uri="{FF2B5EF4-FFF2-40B4-BE49-F238E27FC236}">
              <a16:creationId xmlns="" xmlns:a16="http://schemas.microsoft.com/office/drawing/2014/main" id="{00000000-0008-0000-0000-0000A7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03" name="Text Box 394744">
          <a:extLst>
            <a:ext uri="{FF2B5EF4-FFF2-40B4-BE49-F238E27FC236}">
              <a16:creationId xmlns="" xmlns:a16="http://schemas.microsoft.com/office/drawing/2014/main" id="{00000000-0008-0000-0000-0000A8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04" name="Text Box 394360">
          <a:extLst>
            <a:ext uri="{FF2B5EF4-FFF2-40B4-BE49-F238E27FC236}">
              <a16:creationId xmlns="" xmlns:a16="http://schemas.microsoft.com/office/drawing/2014/main" id="{00000000-0008-0000-0000-0000A9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05" name="Text Box 394744">
          <a:extLst>
            <a:ext uri="{FF2B5EF4-FFF2-40B4-BE49-F238E27FC236}">
              <a16:creationId xmlns="" xmlns:a16="http://schemas.microsoft.com/office/drawing/2014/main" id="{00000000-0008-0000-0000-0000AA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06" name="Text Box 394360">
          <a:extLst>
            <a:ext uri="{FF2B5EF4-FFF2-40B4-BE49-F238E27FC236}">
              <a16:creationId xmlns="" xmlns:a16="http://schemas.microsoft.com/office/drawing/2014/main" id="{00000000-0008-0000-0000-0000AB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07" name="Text Box 394744">
          <a:extLst>
            <a:ext uri="{FF2B5EF4-FFF2-40B4-BE49-F238E27FC236}">
              <a16:creationId xmlns="" xmlns:a16="http://schemas.microsoft.com/office/drawing/2014/main" id="{00000000-0008-0000-0000-0000AC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08" name="Text Box 394360">
          <a:extLst>
            <a:ext uri="{FF2B5EF4-FFF2-40B4-BE49-F238E27FC236}">
              <a16:creationId xmlns="" xmlns:a16="http://schemas.microsoft.com/office/drawing/2014/main" id="{00000000-0008-0000-0000-0000AD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09" name="Text Box 394744">
          <a:extLst>
            <a:ext uri="{FF2B5EF4-FFF2-40B4-BE49-F238E27FC236}">
              <a16:creationId xmlns="" xmlns:a16="http://schemas.microsoft.com/office/drawing/2014/main" id="{00000000-0008-0000-0000-0000AE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10" name="Text Box 394360">
          <a:extLst>
            <a:ext uri="{FF2B5EF4-FFF2-40B4-BE49-F238E27FC236}">
              <a16:creationId xmlns="" xmlns:a16="http://schemas.microsoft.com/office/drawing/2014/main" id="{00000000-0008-0000-0000-0000AF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11" name="Text Box 394744">
          <a:extLst>
            <a:ext uri="{FF2B5EF4-FFF2-40B4-BE49-F238E27FC236}">
              <a16:creationId xmlns="" xmlns:a16="http://schemas.microsoft.com/office/drawing/2014/main" id="{00000000-0008-0000-0000-0000B0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12" name="Text Box 394360">
          <a:extLst>
            <a:ext uri="{FF2B5EF4-FFF2-40B4-BE49-F238E27FC236}">
              <a16:creationId xmlns="" xmlns:a16="http://schemas.microsoft.com/office/drawing/2014/main" id="{00000000-0008-0000-0000-0000B1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13" name="Text Box 394744">
          <a:extLst>
            <a:ext uri="{FF2B5EF4-FFF2-40B4-BE49-F238E27FC236}">
              <a16:creationId xmlns="" xmlns:a16="http://schemas.microsoft.com/office/drawing/2014/main" id="{00000000-0008-0000-0000-0000B2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014" name="Text Box 394360">
          <a:extLst>
            <a:ext uri="{FF2B5EF4-FFF2-40B4-BE49-F238E27FC236}">
              <a16:creationId xmlns="" xmlns:a16="http://schemas.microsoft.com/office/drawing/2014/main" id="{00000000-0008-0000-0000-0000B303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015" name="Text Box 394744">
          <a:extLst>
            <a:ext uri="{FF2B5EF4-FFF2-40B4-BE49-F238E27FC236}">
              <a16:creationId xmlns="" xmlns:a16="http://schemas.microsoft.com/office/drawing/2014/main" id="{00000000-0008-0000-0000-0000B403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016" name="Text Box 394360">
          <a:extLst>
            <a:ext uri="{FF2B5EF4-FFF2-40B4-BE49-F238E27FC236}">
              <a16:creationId xmlns="" xmlns:a16="http://schemas.microsoft.com/office/drawing/2014/main" id="{00000000-0008-0000-0000-0000B503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017" name="Text Box 394744">
          <a:extLst>
            <a:ext uri="{FF2B5EF4-FFF2-40B4-BE49-F238E27FC236}">
              <a16:creationId xmlns="" xmlns:a16="http://schemas.microsoft.com/office/drawing/2014/main" id="{00000000-0008-0000-0000-0000B603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018" name="Text Box 394360">
          <a:extLst>
            <a:ext uri="{FF2B5EF4-FFF2-40B4-BE49-F238E27FC236}">
              <a16:creationId xmlns="" xmlns:a16="http://schemas.microsoft.com/office/drawing/2014/main" id="{00000000-0008-0000-0000-0000B703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019" name="Text Box 394744">
          <a:extLst>
            <a:ext uri="{FF2B5EF4-FFF2-40B4-BE49-F238E27FC236}">
              <a16:creationId xmlns="" xmlns:a16="http://schemas.microsoft.com/office/drawing/2014/main" id="{00000000-0008-0000-0000-0000B803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20" name="Text Box 394360">
          <a:extLst>
            <a:ext uri="{FF2B5EF4-FFF2-40B4-BE49-F238E27FC236}">
              <a16:creationId xmlns="" xmlns:a16="http://schemas.microsoft.com/office/drawing/2014/main" id="{00000000-0008-0000-0000-0000B9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21" name="Text Box 394744">
          <a:extLst>
            <a:ext uri="{FF2B5EF4-FFF2-40B4-BE49-F238E27FC236}">
              <a16:creationId xmlns="" xmlns:a16="http://schemas.microsoft.com/office/drawing/2014/main" id="{00000000-0008-0000-0000-0000BA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22" name="Text Box 394360">
          <a:extLst>
            <a:ext uri="{FF2B5EF4-FFF2-40B4-BE49-F238E27FC236}">
              <a16:creationId xmlns="" xmlns:a16="http://schemas.microsoft.com/office/drawing/2014/main" id="{00000000-0008-0000-0000-0000BB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23" name="Text Box 394744">
          <a:extLst>
            <a:ext uri="{FF2B5EF4-FFF2-40B4-BE49-F238E27FC236}">
              <a16:creationId xmlns="" xmlns:a16="http://schemas.microsoft.com/office/drawing/2014/main" id="{00000000-0008-0000-0000-0000BC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24" name="Text Box 394360">
          <a:extLst>
            <a:ext uri="{FF2B5EF4-FFF2-40B4-BE49-F238E27FC236}">
              <a16:creationId xmlns="" xmlns:a16="http://schemas.microsoft.com/office/drawing/2014/main" id="{00000000-0008-0000-0000-0000BD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25" name="Text Box 394744">
          <a:extLst>
            <a:ext uri="{FF2B5EF4-FFF2-40B4-BE49-F238E27FC236}">
              <a16:creationId xmlns="" xmlns:a16="http://schemas.microsoft.com/office/drawing/2014/main" id="{00000000-0008-0000-0000-0000BE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26" name="Text Box 394360">
          <a:extLst>
            <a:ext uri="{FF2B5EF4-FFF2-40B4-BE49-F238E27FC236}">
              <a16:creationId xmlns="" xmlns:a16="http://schemas.microsoft.com/office/drawing/2014/main" id="{00000000-0008-0000-0000-0000BF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27" name="Text Box 394744">
          <a:extLst>
            <a:ext uri="{FF2B5EF4-FFF2-40B4-BE49-F238E27FC236}">
              <a16:creationId xmlns="" xmlns:a16="http://schemas.microsoft.com/office/drawing/2014/main" id="{00000000-0008-0000-0000-0000C0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28" name="Text Box 394360">
          <a:extLst>
            <a:ext uri="{FF2B5EF4-FFF2-40B4-BE49-F238E27FC236}">
              <a16:creationId xmlns="" xmlns:a16="http://schemas.microsoft.com/office/drawing/2014/main" id="{00000000-0008-0000-0000-0000C1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29" name="Text Box 394744">
          <a:extLst>
            <a:ext uri="{FF2B5EF4-FFF2-40B4-BE49-F238E27FC236}">
              <a16:creationId xmlns="" xmlns:a16="http://schemas.microsoft.com/office/drawing/2014/main" id="{00000000-0008-0000-0000-0000C2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30" name="Text Box 394360">
          <a:extLst>
            <a:ext uri="{FF2B5EF4-FFF2-40B4-BE49-F238E27FC236}">
              <a16:creationId xmlns="" xmlns:a16="http://schemas.microsoft.com/office/drawing/2014/main" id="{00000000-0008-0000-0000-0000C3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31" name="Text Box 394744">
          <a:extLst>
            <a:ext uri="{FF2B5EF4-FFF2-40B4-BE49-F238E27FC236}">
              <a16:creationId xmlns="" xmlns:a16="http://schemas.microsoft.com/office/drawing/2014/main" id="{00000000-0008-0000-0000-0000C4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32" name="Text Box 394360">
          <a:extLst>
            <a:ext uri="{FF2B5EF4-FFF2-40B4-BE49-F238E27FC236}">
              <a16:creationId xmlns="" xmlns:a16="http://schemas.microsoft.com/office/drawing/2014/main" id="{00000000-0008-0000-0000-0000C5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33" name="Text Box 394744">
          <a:extLst>
            <a:ext uri="{FF2B5EF4-FFF2-40B4-BE49-F238E27FC236}">
              <a16:creationId xmlns="" xmlns:a16="http://schemas.microsoft.com/office/drawing/2014/main" id="{00000000-0008-0000-0000-0000C6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34" name="Text Box 394360">
          <a:extLst>
            <a:ext uri="{FF2B5EF4-FFF2-40B4-BE49-F238E27FC236}">
              <a16:creationId xmlns="" xmlns:a16="http://schemas.microsoft.com/office/drawing/2014/main" id="{00000000-0008-0000-0000-0000C7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35" name="Text Box 394744">
          <a:extLst>
            <a:ext uri="{FF2B5EF4-FFF2-40B4-BE49-F238E27FC236}">
              <a16:creationId xmlns="" xmlns:a16="http://schemas.microsoft.com/office/drawing/2014/main" id="{00000000-0008-0000-0000-0000C8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36" name="Text Box 394360">
          <a:extLst>
            <a:ext uri="{FF2B5EF4-FFF2-40B4-BE49-F238E27FC236}">
              <a16:creationId xmlns="" xmlns:a16="http://schemas.microsoft.com/office/drawing/2014/main" id="{00000000-0008-0000-0000-0000C9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37" name="Text Box 394744">
          <a:extLst>
            <a:ext uri="{FF2B5EF4-FFF2-40B4-BE49-F238E27FC236}">
              <a16:creationId xmlns="" xmlns:a16="http://schemas.microsoft.com/office/drawing/2014/main" id="{00000000-0008-0000-0000-0000CA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38" name="Text Box 394360">
          <a:extLst>
            <a:ext uri="{FF2B5EF4-FFF2-40B4-BE49-F238E27FC236}">
              <a16:creationId xmlns="" xmlns:a16="http://schemas.microsoft.com/office/drawing/2014/main" id="{00000000-0008-0000-0000-0000CB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39" name="Text Box 394744">
          <a:extLst>
            <a:ext uri="{FF2B5EF4-FFF2-40B4-BE49-F238E27FC236}">
              <a16:creationId xmlns="" xmlns:a16="http://schemas.microsoft.com/office/drawing/2014/main" id="{00000000-0008-0000-0000-0000CC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40" name="Text Box 394360">
          <a:extLst>
            <a:ext uri="{FF2B5EF4-FFF2-40B4-BE49-F238E27FC236}">
              <a16:creationId xmlns="" xmlns:a16="http://schemas.microsoft.com/office/drawing/2014/main" id="{00000000-0008-0000-0000-0000CD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41" name="Text Box 394744">
          <a:extLst>
            <a:ext uri="{FF2B5EF4-FFF2-40B4-BE49-F238E27FC236}">
              <a16:creationId xmlns="" xmlns:a16="http://schemas.microsoft.com/office/drawing/2014/main" id="{00000000-0008-0000-0000-0000CE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42" name="Text Box 394360">
          <a:extLst>
            <a:ext uri="{FF2B5EF4-FFF2-40B4-BE49-F238E27FC236}">
              <a16:creationId xmlns="" xmlns:a16="http://schemas.microsoft.com/office/drawing/2014/main" id="{00000000-0008-0000-0000-0000CF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43" name="Text Box 394744">
          <a:extLst>
            <a:ext uri="{FF2B5EF4-FFF2-40B4-BE49-F238E27FC236}">
              <a16:creationId xmlns="" xmlns:a16="http://schemas.microsoft.com/office/drawing/2014/main" id="{00000000-0008-0000-0000-0000D0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44" name="Text Box 394360">
          <a:extLst>
            <a:ext uri="{FF2B5EF4-FFF2-40B4-BE49-F238E27FC236}">
              <a16:creationId xmlns="" xmlns:a16="http://schemas.microsoft.com/office/drawing/2014/main" id="{00000000-0008-0000-0000-0000D1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45" name="Text Box 394744">
          <a:extLst>
            <a:ext uri="{FF2B5EF4-FFF2-40B4-BE49-F238E27FC236}">
              <a16:creationId xmlns="" xmlns:a16="http://schemas.microsoft.com/office/drawing/2014/main" id="{00000000-0008-0000-0000-0000D2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46" name="Text Box 394360">
          <a:extLst>
            <a:ext uri="{FF2B5EF4-FFF2-40B4-BE49-F238E27FC236}">
              <a16:creationId xmlns="" xmlns:a16="http://schemas.microsoft.com/office/drawing/2014/main" id="{00000000-0008-0000-0000-0000D3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47" name="Text Box 394744">
          <a:extLst>
            <a:ext uri="{FF2B5EF4-FFF2-40B4-BE49-F238E27FC236}">
              <a16:creationId xmlns="" xmlns:a16="http://schemas.microsoft.com/office/drawing/2014/main" id="{00000000-0008-0000-0000-0000D4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48" name="Text Box 394360">
          <a:extLst>
            <a:ext uri="{FF2B5EF4-FFF2-40B4-BE49-F238E27FC236}">
              <a16:creationId xmlns="" xmlns:a16="http://schemas.microsoft.com/office/drawing/2014/main" id="{00000000-0008-0000-0000-0000D5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49" name="Text Box 394744">
          <a:extLst>
            <a:ext uri="{FF2B5EF4-FFF2-40B4-BE49-F238E27FC236}">
              <a16:creationId xmlns="" xmlns:a16="http://schemas.microsoft.com/office/drawing/2014/main" id="{00000000-0008-0000-0000-0000D6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50" name="Text Box 394360">
          <a:extLst>
            <a:ext uri="{FF2B5EF4-FFF2-40B4-BE49-F238E27FC236}">
              <a16:creationId xmlns="" xmlns:a16="http://schemas.microsoft.com/office/drawing/2014/main" id="{00000000-0008-0000-0000-0000D7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51" name="Text Box 394744">
          <a:extLst>
            <a:ext uri="{FF2B5EF4-FFF2-40B4-BE49-F238E27FC236}">
              <a16:creationId xmlns="" xmlns:a16="http://schemas.microsoft.com/office/drawing/2014/main" id="{00000000-0008-0000-0000-0000D8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52" name="Text Box 394360">
          <a:extLst>
            <a:ext uri="{FF2B5EF4-FFF2-40B4-BE49-F238E27FC236}">
              <a16:creationId xmlns="" xmlns:a16="http://schemas.microsoft.com/office/drawing/2014/main" id="{00000000-0008-0000-0000-0000D9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53" name="Text Box 394744">
          <a:extLst>
            <a:ext uri="{FF2B5EF4-FFF2-40B4-BE49-F238E27FC236}">
              <a16:creationId xmlns="" xmlns:a16="http://schemas.microsoft.com/office/drawing/2014/main" id="{00000000-0008-0000-0000-0000DA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54" name="Text Box 394360">
          <a:extLst>
            <a:ext uri="{FF2B5EF4-FFF2-40B4-BE49-F238E27FC236}">
              <a16:creationId xmlns="" xmlns:a16="http://schemas.microsoft.com/office/drawing/2014/main" id="{00000000-0008-0000-0000-0000DB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55" name="Text Box 394744">
          <a:extLst>
            <a:ext uri="{FF2B5EF4-FFF2-40B4-BE49-F238E27FC236}">
              <a16:creationId xmlns="" xmlns:a16="http://schemas.microsoft.com/office/drawing/2014/main" id="{00000000-0008-0000-0000-0000DC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56" name="Text Box 394360">
          <a:extLst>
            <a:ext uri="{FF2B5EF4-FFF2-40B4-BE49-F238E27FC236}">
              <a16:creationId xmlns="" xmlns:a16="http://schemas.microsoft.com/office/drawing/2014/main" id="{00000000-0008-0000-0000-0000DD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57" name="Text Box 394744">
          <a:extLst>
            <a:ext uri="{FF2B5EF4-FFF2-40B4-BE49-F238E27FC236}">
              <a16:creationId xmlns="" xmlns:a16="http://schemas.microsoft.com/office/drawing/2014/main" id="{00000000-0008-0000-0000-0000DE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58" name="Text Box 394360">
          <a:extLst>
            <a:ext uri="{FF2B5EF4-FFF2-40B4-BE49-F238E27FC236}">
              <a16:creationId xmlns="" xmlns:a16="http://schemas.microsoft.com/office/drawing/2014/main" id="{00000000-0008-0000-0000-0000DF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59" name="Text Box 394744">
          <a:extLst>
            <a:ext uri="{FF2B5EF4-FFF2-40B4-BE49-F238E27FC236}">
              <a16:creationId xmlns="" xmlns:a16="http://schemas.microsoft.com/office/drawing/2014/main" id="{00000000-0008-0000-0000-0000E0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60" name="Text Box 394360">
          <a:extLst>
            <a:ext uri="{FF2B5EF4-FFF2-40B4-BE49-F238E27FC236}">
              <a16:creationId xmlns="" xmlns:a16="http://schemas.microsoft.com/office/drawing/2014/main" id="{00000000-0008-0000-0000-0000E1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61" name="Text Box 394744">
          <a:extLst>
            <a:ext uri="{FF2B5EF4-FFF2-40B4-BE49-F238E27FC236}">
              <a16:creationId xmlns="" xmlns:a16="http://schemas.microsoft.com/office/drawing/2014/main" id="{00000000-0008-0000-0000-0000E2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62" name="Text Box 394360">
          <a:extLst>
            <a:ext uri="{FF2B5EF4-FFF2-40B4-BE49-F238E27FC236}">
              <a16:creationId xmlns="" xmlns:a16="http://schemas.microsoft.com/office/drawing/2014/main" id="{00000000-0008-0000-0000-0000E3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63" name="Text Box 394744">
          <a:extLst>
            <a:ext uri="{FF2B5EF4-FFF2-40B4-BE49-F238E27FC236}">
              <a16:creationId xmlns="" xmlns:a16="http://schemas.microsoft.com/office/drawing/2014/main" id="{00000000-0008-0000-0000-0000E4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64" name="Text Box 394360">
          <a:extLst>
            <a:ext uri="{FF2B5EF4-FFF2-40B4-BE49-F238E27FC236}">
              <a16:creationId xmlns="" xmlns:a16="http://schemas.microsoft.com/office/drawing/2014/main" id="{00000000-0008-0000-0000-0000E5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65" name="Text Box 394744">
          <a:extLst>
            <a:ext uri="{FF2B5EF4-FFF2-40B4-BE49-F238E27FC236}">
              <a16:creationId xmlns="" xmlns:a16="http://schemas.microsoft.com/office/drawing/2014/main" id="{00000000-0008-0000-0000-0000E6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66" name="Text Box 394360">
          <a:extLst>
            <a:ext uri="{FF2B5EF4-FFF2-40B4-BE49-F238E27FC236}">
              <a16:creationId xmlns="" xmlns:a16="http://schemas.microsoft.com/office/drawing/2014/main" id="{00000000-0008-0000-0000-0000E7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67" name="Text Box 394744">
          <a:extLst>
            <a:ext uri="{FF2B5EF4-FFF2-40B4-BE49-F238E27FC236}">
              <a16:creationId xmlns="" xmlns:a16="http://schemas.microsoft.com/office/drawing/2014/main" id="{00000000-0008-0000-0000-0000E8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68" name="Text Box 394360">
          <a:extLst>
            <a:ext uri="{FF2B5EF4-FFF2-40B4-BE49-F238E27FC236}">
              <a16:creationId xmlns="" xmlns:a16="http://schemas.microsoft.com/office/drawing/2014/main" id="{00000000-0008-0000-0000-0000E9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69" name="Text Box 394744">
          <a:extLst>
            <a:ext uri="{FF2B5EF4-FFF2-40B4-BE49-F238E27FC236}">
              <a16:creationId xmlns="" xmlns:a16="http://schemas.microsoft.com/office/drawing/2014/main" id="{00000000-0008-0000-0000-0000EA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70" name="Text Box 394360">
          <a:extLst>
            <a:ext uri="{FF2B5EF4-FFF2-40B4-BE49-F238E27FC236}">
              <a16:creationId xmlns="" xmlns:a16="http://schemas.microsoft.com/office/drawing/2014/main" id="{00000000-0008-0000-0000-0000EB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71" name="Text Box 394744">
          <a:extLst>
            <a:ext uri="{FF2B5EF4-FFF2-40B4-BE49-F238E27FC236}">
              <a16:creationId xmlns="" xmlns:a16="http://schemas.microsoft.com/office/drawing/2014/main" id="{00000000-0008-0000-0000-0000EC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72" name="Text Box 394360">
          <a:extLst>
            <a:ext uri="{FF2B5EF4-FFF2-40B4-BE49-F238E27FC236}">
              <a16:creationId xmlns="" xmlns:a16="http://schemas.microsoft.com/office/drawing/2014/main" id="{00000000-0008-0000-0000-0000ED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73" name="Text Box 394744">
          <a:extLst>
            <a:ext uri="{FF2B5EF4-FFF2-40B4-BE49-F238E27FC236}">
              <a16:creationId xmlns="" xmlns:a16="http://schemas.microsoft.com/office/drawing/2014/main" id="{00000000-0008-0000-0000-0000EE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74" name="Text Box 394360">
          <a:extLst>
            <a:ext uri="{FF2B5EF4-FFF2-40B4-BE49-F238E27FC236}">
              <a16:creationId xmlns="" xmlns:a16="http://schemas.microsoft.com/office/drawing/2014/main" id="{00000000-0008-0000-0000-0000EF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75" name="Text Box 394744">
          <a:extLst>
            <a:ext uri="{FF2B5EF4-FFF2-40B4-BE49-F238E27FC236}">
              <a16:creationId xmlns="" xmlns:a16="http://schemas.microsoft.com/office/drawing/2014/main" id="{00000000-0008-0000-0000-0000F0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76" name="Text Box 394360">
          <a:extLst>
            <a:ext uri="{FF2B5EF4-FFF2-40B4-BE49-F238E27FC236}">
              <a16:creationId xmlns="" xmlns:a16="http://schemas.microsoft.com/office/drawing/2014/main" id="{00000000-0008-0000-0000-0000F1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77" name="Text Box 394744">
          <a:extLst>
            <a:ext uri="{FF2B5EF4-FFF2-40B4-BE49-F238E27FC236}">
              <a16:creationId xmlns="" xmlns:a16="http://schemas.microsoft.com/office/drawing/2014/main" id="{00000000-0008-0000-0000-0000F2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78" name="Text Box 394360">
          <a:extLst>
            <a:ext uri="{FF2B5EF4-FFF2-40B4-BE49-F238E27FC236}">
              <a16:creationId xmlns="" xmlns:a16="http://schemas.microsoft.com/office/drawing/2014/main" id="{00000000-0008-0000-0000-0000F3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79" name="Text Box 394744">
          <a:extLst>
            <a:ext uri="{FF2B5EF4-FFF2-40B4-BE49-F238E27FC236}">
              <a16:creationId xmlns="" xmlns:a16="http://schemas.microsoft.com/office/drawing/2014/main" id="{00000000-0008-0000-0000-0000F4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80" name="Text Box 394360">
          <a:extLst>
            <a:ext uri="{FF2B5EF4-FFF2-40B4-BE49-F238E27FC236}">
              <a16:creationId xmlns="" xmlns:a16="http://schemas.microsoft.com/office/drawing/2014/main" id="{00000000-0008-0000-0000-0000F5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81" name="Text Box 394744">
          <a:extLst>
            <a:ext uri="{FF2B5EF4-FFF2-40B4-BE49-F238E27FC236}">
              <a16:creationId xmlns="" xmlns:a16="http://schemas.microsoft.com/office/drawing/2014/main" id="{00000000-0008-0000-0000-0000F6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82" name="Text Box 394360">
          <a:extLst>
            <a:ext uri="{FF2B5EF4-FFF2-40B4-BE49-F238E27FC236}">
              <a16:creationId xmlns="" xmlns:a16="http://schemas.microsoft.com/office/drawing/2014/main" id="{00000000-0008-0000-0000-0000F7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83" name="Text Box 394744">
          <a:extLst>
            <a:ext uri="{FF2B5EF4-FFF2-40B4-BE49-F238E27FC236}">
              <a16:creationId xmlns="" xmlns:a16="http://schemas.microsoft.com/office/drawing/2014/main" id="{00000000-0008-0000-0000-0000F8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84" name="Text Box 394360">
          <a:extLst>
            <a:ext uri="{FF2B5EF4-FFF2-40B4-BE49-F238E27FC236}">
              <a16:creationId xmlns="" xmlns:a16="http://schemas.microsoft.com/office/drawing/2014/main" id="{00000000-0008-0000-0000-0000F9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85" name="Text Box 394744">
          <a:extLst>
            <a:ext uri="{FF2B5EF4-FFF2-40B4-BE49-F238E27FC236}">
              <a16:creationId xmlns="" xmlns:a16="http://schemas.microsoft.com/office/drawing/2014/main" id="{00000000-0008-0000-0000-0000FA03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86" name="Text Box 394360">
          <a:extLst>
            <a:ext uri="{FF2B5EF4-FFF2-40B4-BE49-F238E27FC236}">
              <a16:creationId xmlns="" xmlns:a16="http://schemas.microsoft.com/office/drawing/2014/main" id="{00000000-0008-0000-0000-0000FB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87" name="Text Box 394744">
          <a:extLst>
            <a:ext uri="{FF2B5EF4-FFF2-40B4-BE49-F238E27FC236}">
              <a16:creationId xmlns="" xmlns:a16="http://schemas.microsoft.com/office/drawing/2014/main" id="{00000000-0008-0000-0000-0000FC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88" name="Text Box 394360">
          <a:extLst>
            <a:ext uri="{FF2B5EF4-FFF2-40B4-BE49-F238E27FC236}">
              <a16:creationId xmlns="" xmlns:a16="http://schemas.microsoft.com/office/drawing/2014/main" id="{00000000-0008-0000-0000-0000FD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89" name="Text Box 394744">
          <a:extLst>
            <a:ext uri="{FF2B5EF4-FFF2-40B4-BE49-F238E27FC236}">
              <a16:creationId xmlns="" xmlns:a16="http://schemas.microsoft.com/office/drawing/2014/main" id="{00000000-0008-0000-0000-0000FE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90" name="Text Box 394360">
          <a:extLst>
            <a:ext uri="{FF2B5EF4-FFF2-40B4-BE49-F238E27FC236}">
              <a16:creationId xmlns="" xmlns:a16="http://schemas.microsoft.com/office/drawing/2014/main" id="{00000000-0008-0000-0000-0000FF03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091" name="Text Box 394744">
          <a:extLst>
            <a:ext uri="{FF2B5EF4-FFF2-40B4-BE49-F238E27FC236}">
              <a16:creationId xmlns="" xmlns:a16="http://schemas.microsoft.com/office/drawing/2014/main" id="{00000000-0008-0000-0000-000000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092" name="Text Box 394360">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093" name="Text Box 394744">
          <a:extLst>
            <a:ext uri="{FF2B5EF4-FFF2-40B4-BE49-F238E27FC236}">
              <a16:creationId xmlns="" xmlns:a16="http://schemas.microsoft.com/office/drawing/2014/main" id="{00000000-0008-0000-0000-000002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094" name="Text Box 394360">
          <a:extLst>
            <a:ext uri="{FF2B5EF4-FFF2-40B4-BE49-F238E27FC236}">
              <a16:creationId xmlns="" xmlns:a16="http://schemas.microsoft.com/office/drawing/2014/main" id="{00000000-0008-0000-0000-000003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095" name="Text Box 394744">
          <a:extLst>
            <a:ext uri="{FF2B5EF4-FFF2-40B4-BE49-F238E27FC236}">
              <a16:creationId xmlns="" xmlns:a16="http://schemas.microsoft.com/office/drawing/2014/main" id="{00000000-0008-0000-0000-000004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096" name="Text Box 394360">
          <a:extLst>
            <a:ext uri="{FF2B5EF4-FFF2-40B4-BE49-F238E27FC236}">
              <a16:creationId xmlns="" xmlns:a16="http://schemas.microsoft.com/office/drawing/2014/main" id="{00000000-0008-0000-0000-000005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097" name="Text Box 394744">
          <a:extLst>
            <a:ext uri="{FF2B5EF4-FFF2-40B4-BE49-F238E27FC236}">
              <a16:creationId xmlns="" xmlns:a16="http://schemas.microsoft.com/office/drawing/2014/main" id="{00000000-0008-0000-0000-000006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98" name="Text Box 394360">
          <a:extLst>
            <a:ext uri="{FF2B5EF4-FFF2-40B4-BE49-F238E27FC236}">
              <a16:creationId xmlns="" xmlns:a16="http://schemas.microsoft.com/office/drawing/2014/main" id="{00000000-0008-0000-0000-000007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099" name="Text Box 394744">
          <a:extLst>
            <a:ext uri="{FF2B5EF4-FFF2-40B4-BE49-F238E27FC236}">
              <a16:creationId xmlns="" xmlns:a16="http://schemas.microsoft.com/office/drawing/2014/main" id="{00000000-0008-0000-0000-000008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00" name="Text Box 394360">
          <a:extLst>
            <a:ext uri="{FF2B5EF4-FFF2-40B4-BE49-F238E27FC236}">
              <a16:creationId xmlns="" xmlns:a16="http://schemas.microsoft.com/office/drawing/2014/main" id="{00000000-0008-0000-0000-000009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01" name="Text Box 394744">
          <a:extLst>
            <a:ext uri="{FF2B5EF4-FFF2-40B4-BE49-F238E27FC236}">
              <a16:creationId xmlns="" xmlns:a16="http://schemas.microsoft.com/office/drawing/2014/main" id="{00000000-0008-0000-0000-00000A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02" name="Text Box 394360">
          <a:extLst>
            <a:ext uri="{FF2B5EF4-FFF2-40B4-BE49-F238E27FC236}">
              <a16:creationId xmlns="" xmlns:a16="http://schemas.microsoft.com/office/drawing/2014/main" id="{00000000-0008-0000-0000-00000B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03" name="Text Box 394744">
          <a:extLst>
            <a:ext uri="{FF2B5EF4-FFF2-40B4-BE49-F238E27FC236}">
              <a16:creationId xmlns="" xmlns:a16="http://schemas.microsoft.com/office/drawing/2014/main" id="{00000000-0008-0000-0000-00000C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04" name="Text Box 394360">
          <a:extLst>
            <a:ext uri="{FF2B5EF4-FFF2-40B4-BE49-F238E27FC236}">
              <a16:creationId xmlns="" xmlns:a16="http://schemas.microsoft.com/office/drawing/2014/main" id="{00000000-0008-0000-0000-00000D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05" name="Text Box 394744">
          <a:extLst>
            <a:ext uri="{FF2B5EF4-FFF2-40B4-BE49-F238E27FC236}">
              <a16:creationId xmlns="" xmlns:a16="http://schemas.microsoft.com/office/drawing/2014/main" id="{00000000-0008-0000-0000-00000E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06" name="Text Box 394360">
          <a:extLst>
            <a:ext uri="{FF2B5EF4-FFF2-40B4-BE49-F238E27FC236}">
              <a16:creationId xmlns="" xmlns:a16="http://schemas.microsoft.com/office/drawing/2014/main" id="{00000000-0008-0000-0000-00000F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07" name="Text Box 394744">
          <a:extLst>
            <a:ext uri="{FF2B5EF4-FFF2-40B4-BE49-F238E27FC236}">
              <a16:creationId xmlns="" xmlns:a16="http://schemas.microsoft.com/office/drawing/2014/main" id="{00000000-0008-0000-0000-000010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08" name="Text Box 394360">
          <a:extLst>
            <a:ext uri="{FF2B5EF4-FFF2-40B4-BE49-F238E27FC236}">
              <a16:creationId xmlns="" xmlns:a16="http://schemas.microsoft.com/office/drawing/2014/main" id="{00000000-0008-0000-0000-000011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09" name="Text Box 394744">
          <a:extLst>
            <a:ext uri="{FF2B5EF4-FFF2-40B4-BE49-F238E27FC236}">
              <a16:creationId xmlns="" xmlns:a16="http://schemas.microsoft.com/office/drawing/2014/main" id="{00000000-0008-0000-0000-000012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10" name="Text Box 394360">
          <a:extLst>
            <a:ext uri="{FF2B5EF4-FFF2-40B4-BE49-F238E27FC236}">
              <a16:creationId xmlns="" xmlns:a16="http://schemas.microsoft.com/office/drawing/2014/main" id="{00000000-0008-0000-0000-000013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11" name="Text Box 394744">
          <a:extLst>
            <a:ext uri="{FF2B5EF4-FFF2-40B4-BE49-F238E27FC236}">
              <a16:creationId xmlns="" xmlns:a16="http://schemas.microsoft.com/office/drawing/2014/main" id="{00000000-0008-0000-0000-000014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12" name="Text Box 394360">
          <a:extLst>
            <a:ext uri="{FF2B5EF4-FFF2-40B4-BE49-F238E27FC236}">
              <a16:creationId xmlns="" xmlns:a16="http://schemas.microsoft.com/office/drawing/2014/main" id="{00000000-0008-0000-0000-000015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13" name="Text Box 394744">
          <a:extLst>
            <a:ext uri="{FF2B5EF4-FFF2-40B4-BE49-F238E27FC236}">
              <a16:creationId xmlns="" xmlns:a16="http://schemas.microsoft.com/office/drawing/2014/main" id="{00000000-0008-0000-0000-000016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14" name="Text Box 394360">
          <a:extLst>
            <a:ext uri="{FF2B5EF4-FFF2-40B4-BE49-F238E27FC236}">
              <a16:creationId xmlns="" xmlns:a16="http://schemas.microsoft.com/office/drawing/2014/main" id="{00000000-0008-0000-0000-000017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15" name="Text Box 394744">
          <a:extLst>
            <a:ext uri="{FF2B5EF4-FFF2-40B4-BE49-F238E27FC236}">
              <a16:creationId xmlns="" xmlns:a16="http://schemas.microsoft.com/office/drawing/2014/main" id="{00000000-0008-0000-0000-000018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16" name="Text Box 394360">
          <a:extLst>
            <a:ext uri="{FF2B5EF4-FFF2-40B4-BE49-F238E27FC236}">
              <a16:creationId xmlns="" xmlns:a16="http://schemas.microsoft.com/office/drawing/2014/main" id="{00000000-0008-0000-0000-000019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17" name="Text Box 394744">
          <a:extLst>
            <a:ext uri="{FF2B5EF4-FFF2-40B4-BE49-F238E27FC236}">
              <a16:creationId xmlns="" xmlns:a16="http://schemas.microsoft.com/office/drawing/2014/main" id="{00000000-0008-0000-0000-00001A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18" name="Text Box 394360">
          <a:extLst>
            <a:ext uri="{FF2B5EF4-FFF2-40B4-BE49-F238E27FC236}">
              <a16:creationId xmlns="" xmlns:a16="http://schemas.microsoft.com/office/drawing/2014/main" id="{00000000-0008-0000-0000-00001B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19" name="Text Box 394744">
          <a:extLst>
            <a:ext uri="{FF2B5EF4-FFF2-40B4-BE49-F238E27FC236}">
              <a16:creationId xmlns="" xmlns:a16="http://schemas.microsoft.com/office/drawing/2014/main" id="{00000000-0008-0000-0000-00001C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20" name="Text Box 394360">
          <a:extLst>
            <a:ext uri="{FF2B5EF4-FFF2-40B4-BE49-F238E27FC236}">
              <a16:creationId xmlns="" xmlns:a16="http://schemas.microsoft.com/office/drawing/2014/main" id="{00000000-0008-0000-0000-00001D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21" name="Text Box 394744">
          <a:extLst>
            <a:ext uri="{FF2B5EF4-FFF2-40B4-BE49-F238E27FC236}">
              <a16:creationId xmlns="" xmlns:a16="http://schemas.microsoft.com/office/drawing/2014/main" id="{00000000-0008-0000-0000-00001E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22" name="Text Box 394360">
          <a:extLst>
            <a:ext uri="{FF2B5EF4-FFF2-40B4-BE49-F238E27FC236}">
              <a16:creationId xmlns="" xmlns:a16="http://schemas.microsoft.com/office/drawing/2014/main" id="{00000000-0008-0000-0000-00001F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23" name="Text Box 394744">
          <a:extLst>
            <a:ext uri="{FF2B5EF4-FFF2-40B4-BE49-F238E27FC236}">
              <a16:creationId xmlns="" xmlns:a16="http://schemas.microsoft.com/office/drawing/2014/main" id="{00000000-0008-0000-0000-000020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24" name="Text Box 394360">
          <a:extLst>
            <a:ext uri="{FF2B5EF4-FFF2-40B4-BE49-F238E27FC236}">
              <a16:creationId xmlns="" xmlns:a16="http://schemas.microsoft.com/office/drawing/2014/main" id="{00000000-0008-0000-0000-000021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25" name="Text Box 394744">
          <a:extLst>
            <a:ext uri="{FF2B5EF4-FFF2-40B4-BE49-F238E27FC236}">
              <a16:creationId xmlns="" xmlns:a16="http://schemas.microsoft.com/office/drawing/2014/main" id="{00000000-0008-0000-0000-000022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26" name="Text Box 394360">
          <a:extLst>
            <a:ext uri="{FF2B5EF4-FFF2-40B4-BE49-F238E27FC236}">
              <a16:creationId xmlns="" xmlns:a16="http://schemas.microsoft.com/office/drawing/2014/main" id="{00000000-0008-0000-0000-000023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27" name="Text Box 394744">
          <a:extLst>
            <a:ext uri="{FF2B5EF4-FFF2-40B4-BE49-F238E27FC236}">
              <a16:creationId xmlns="" xmlns:a16="http://schemas.microsoft.com/office/drawing/2014/main" id="{00000000-0008-0000-0000-000024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28" name="Text Box 394360">
          <a:extLst>
            <a:ext uri="{FF2B5EF4-FFF2-40B4-BE49-F238E27FC236}">
              <a16:creationId xmlns="" xmlns:a16="http://schemas.microsoft.com/office/drawing/2014/main" id="{00000000-0008-0000-0000-000025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29" name="Text Box 394744">
          <a:extLst>
            <a:ext uri="{FF2B5EF4-FFF2-40B4-BE49-F238E27FC236}">
              <a16:creationId xmlns="" xmlns:a16="http://schemas.microsoft.com/office/drawing/2014/main" id="{00000000-0008-0000-0000-000026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30" name="Text Box 394360">
          <a:extLst>
            <a:ext uri="{FF2B5EF4-FFF2-40B4-BE49-F238E27FC236}">
              <a16:creationId xmlns="" xmlns:a16="http://schemas.microsoft.com/office/drawing/2014/main" id="{00000000-0008-0000-0000-000027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31" name="Text Box 394744">
          <a:extLst>
            <a:ext uri="{FF2B5EF4-FFF2-40B4-BE49-F238E27FC236}">
              <a16:creationId xmlns="" xmlns:a16="http://schemas.microsoft.com/office/drawing/2014/main" id="{00000000-0008-0000-0000-000028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32" name="Text Box 394360">
          <a:extLst>
            <a:ext uri="{FF2B5EF4-FFF2-40B4-BE49-F238E27FC236}">
              <a16:creationId xmlns="" xmlns:a16="http://schemas.microsoft.com/office/drawing/2014/main" id="{00000000-0008-0000-0000-000029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33" name="Text Box 394744">
          <a:extLst>
            <a:ext uri="{FF2B5EF4-FFF2-40B4-BE49-F238E27FC236}">
              <a16:creationId xmlns="" xmlns:a16="http://schemas.microsoft.com/office/drawing/2014/main" id="{00000000-0008-0000-0000-00002A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34" name="Text Box 394360">
          <a:extLst>
            <a:ext uri="{FF2B5EF4-FFF2-40B4-BE49-F238E27FC236}">
              <a16:creationId xmlns="" xmlns:a16="http://schemas.microsoft.com/office/drawing/2014/main" id="{00000000-0008-0000-0000-00002B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35" name="Text Box 3947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36" name="Text Box 394360">
          <a:extLst>
            <a:ext uri="{FF2B5EF4-FFF2-40B4-BE49-F238E27FC236}">
              <a16:creationId xmlns="" xmlns:a16="http://schemas.microsoft.com/office/drawing/2014/main" id="{00000000-0008-0000-0000-00002D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37" name="Text Box 394744">
          <a:extLst>
            <a:ext uri="{FF2B5EF4-FFF2-40B4-BE49-F238E27FC236}">
              <a16:creationId xmlns="" xmlns:a16="http://schemas.microsoft.com/office/drawing/2014/main" id="{00000000-0008-0000-0000-00002E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38" name="Text Box 394360">
          <a:extLst>
            <a:ext uri="{FF2B5EF4-FFF2-40B4-BE49-F238E27FC236}">
              <a16:creationId xmlns="" xmlns:a16="http://schemas.microsoft.com/office/drawing/2014/main" id="{00000000-0008-0000-0000-00002F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39" name="Text Box 394744">
          <a:extLst>
            <a:ext uri="{FF2B5EF4-FFF2-40B4-BE49-F238E27FC236}">
              <a16:creationId xmlns="" xmlns:a16="http://schemas.microsoft.com/office/drawing/2014/main" id="{00000000-0008-0000-0000-000030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40" name="Text Box 394360">
          <a:extLst>
            <a:ext uri="{FF2B5EF4-FFF2-40B4-BE49-F238E27FC236}">
              <a16:creationId xmlns="" xmlns:a16="http://schemas.microsoft.com/office/drawing/2014/main" id="{00000000-0008-0000-0000-000031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41" name="Text Box 394744">
          <a:extLst>
            <a:ext uri="{FF2B5EF4-FFF2-40B4-BE49-F238E27FC236}">
              <a16:creationId xmlns="" xmlns:a16="http://schemas.microsoft.com/office/drawing/2014/main" id="{00000000-0008-0000-0000-000032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42" name="Text Box 394360">
          <a:extLst>
            <a:ext uri="{FF2B5EF4-FFF2-40B4-BE49-F238E27FC236}">
              <a16:creationId xmlns="" xmlns:a16="http://schemas.microsoft.com/office/drawing/2014/main" id="{00000000-0008-0000-0000-000033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43" name="Text Box 394744">
          <a:extLst>
            <a:ext uri="{FF2B5EF4-FFF2-40B4-BE49-F238E27FC236}">
              <a16:creationId xmlns="" xmlns:a16="http://schemas.microsoft.com/office/drawing/2014/main" id="{00000000-0008-0000-0000-000034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44" name="Text Box 394360">
          <a:extLst>
            <a:ext uri="{FF2B5EF4-FFF2-40B4-BE49-F238E27FC236}">
              <a16:creationId xmlns="" xmlns:a16="http://schemas.microsoft.com/office/drawing/2014/main" id="{00000000-0008-0000-0000-000035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45" name="Text Box 394744">
          <a:extLst>
            <a:ext uri="{FF2B5EF4-FFF2-40B4-BE49-F238E27FC236}">
              <a16:creationId xmlns="" xmlns:a16="http://schemas.microsoft.com/office/drawing/2014/main" id="{00000000-0008-0000-0000-000036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46" name="Text Box 394360">
          <a:extLst>
            <a:ext uri="{FF2B5EF4-FFF2-40B4-BE49-F238E27FC236}">
              <a16:creationId xmlns="" xmlns:a16="http://schemas.microsoft.com/office/drawing/2014/main" id="{00000000-0008-0000-0000-000037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47" name="Text Box 394744">
          <a:extLst>
            <a:ext uri="{FF2B5EF4-FFF2-40B4-BE49-F238E27FC236}">
              <a16:creationId xmlns="" xmlns:a16="http://schemas.microsoft.com/office/drawing/2014/main" id="{00000000-0008-0000-0000-000038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48" name="Text Box 394360">
          <a:extLst>
            <a:ext uri="{FF2B5EF4-FFF2-40B4-BE49-F238E27FC236}">
              <a16:creationId xmlns="" xmlns:a16="http://schemas.microsoft.com/office/drawing/2014/main" id="{00000000-0008-0000-0000-000039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49" name="Text Box 394744">
          <a:extLst>
            <a:ext uri="{FF2B5EF4-FFF2-40B4-BE49-F238E27FC236}">
              <a16:creationId xmlns="" xmlns:a16="http://schemas.microsoft.com/office/drawing/2014/main" id="{00000000-0008-0000-0000-00003A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50" name="Text Box 394360">
          <a:extLst>
            <a:ext uri="{FF2B5EF4-FFF2-40B4-BE49-F238E27FC236}">
              <a16:creationId xmlns="" xmlns:a16="http://schemas.microsoft.com/office/drawing/2014/main" id="{00000000-0008-0000-0000-00003B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51" name="Text Box 394744">
          <a:extLst>
            <a:ext uri="{FF2B5EF4-FFF2-40B4-BE49-F238E27FC236}">
              <a16:creationId xmlns="" xmlns:a16="http://schemas.microsoft.com/office/drawing/2014/main" id="{00000000-0008-0000-0000-00003C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52" name="Text Box 394360">
          <a:extLst>
            <a:ext uri="{FF2B5EF4-FFF2-40B4-BE49-F238E27FC236}">
              <a16:creationId xmlns="" xmlns:a16="http://schemas.microsoft.com/office/drawing/2014/main" id="{00000000-0008-0000-0000-00003D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53" name="Text Box 394744">
          <a:extLst>
            <a:ext uri="{FF2B5EF4-FFF2-40B4-BE49-F238E27FC236}">
              <a16:creationId xmlns="" xmlns:a16="http://schemas.microsoft.com/office/drawing/2014/main" id="{00000000-0008-0000-0000-00003E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54" name="Text Box 394360">
          <a:extLst>
            <a:ext uri="{FF2B5EF4-FFF2-40B4-BE49-F238E27FC236}">
              <a16:creationId xmlns="" xmlns:a16="http://schemas.microsoft.com/office/drawing/2014/main" id="{00000000-0008-0000-0000-00003F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55" name="Text Box 394744">
          <a:extLst>
            <a:ext uri="{FF2B5EF4-FFF2-40B4-BE49-F238E27FC236}">
              <a16:creationId xmlns="" xmlns:a16="http://schemas.microsoft.com/office/drawing/2014/main" id="{00000000-0008-0000-0000-000040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56" name="Text Box 394360">
          <a:extLst>
            <a:ext uri="{FF2B5EF4-FFF2-40B4-BE49-F238E27FC236}">
              <a16:creationId xmlns="" xmlns:a16="http://schemas.microsoft.com/office/drawing/2014/main" id="{00000000-0008-0000-0000-000041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57" name="Text Box 394744">
          <a:extLst>
            <a:ext uri="{FF2B5EF4-FFF2-40B4-BE49-F238E27FC236}">
              <a16:creationId xmlns="" xmlns:a16="http://schemas.microsoft.com/office/drawing/2014/main" id="{00000000-0008-0000-0000-000042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58" name="Text Box 394360">
          <a:extLst>
            <a:ext uri="{FF2B5EF4-FFF2-40B4-BE49-F238E27FC236}">
              <a16:creationId xmlns="" xmlns:a16="http://schemas.microsoft.com/office/drawing/2014/main" id="{00000000-0008-0000-0000-000043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59" name="Text Box 394744">
          <a:extLst>
            <a:ext uri="{FF2B5EF4-FFF2-40B4-BE49-F238E27FC236}">
              <a16:creationId xmlns="" xmlns:a16="http://schemas.microsoft.com/office/drawing/2014/main" id="{00000000-0008-0000-0000-000044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60" name="Text Box 394360">
          <a:extLst>
            <a:ext uri="{FF2B5EF4-FFF2-40B4-BE49-F238E27FC236}">
              <a16:creationId xmlns="" xmlns:a16="http://schemas.microsoft.com/office/drawing/2014/main" id="{00000000-0008-0000-0000-000045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61" name="Text Box 394744">
          <a:extLst>
            <a:ext uri="{FF2B5EF4-FFF2-40B4-BE49-F238E27FC236}">
              <a16:creationId xmlns="" xmlns:a16="http://schemas.microsoft.com/office/drawing/2014/main" id="{00000000-0008-0000-0000-000046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62" name="Text Box 394360">
          <a:extLst>
            <a:ext uri="{FF2B5EF4-FFF2-40B4-BE49-F238E27FC236}">
              <a16:creationId xmlns="" xmlns:a16="http://schemas.microsoft.com/office/drawing/2014/main" id="{00000000-0008-0000-0000-000047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63" name="Text Box 394744">
          <a:extLst>
            <a:ext uri="{FF2B5EF4-FFF2-40B4-BE49-F238E27FC236}">
              <a16:creationId xmlns="" xmlns:a16="http://schemas.microsoft.com/office/drawing/2014/main" id="{00000000-0008-0000-0000-000048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64" name="Text Box 394360">
          <a:extLst>
            <a:ext uri="{FF2B5EF4-FFF2-40B4-BE49-F238E27FC236}">
              <a16:creationId xmlns="" xmlns:a16="http://schemas.microsoft.com/office/drawing/2014/main" id="{00000000-0008-0000-0000-000049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65" name="Text Box 394744">
          <a:extLst>
            <a:ext uri="{FF2B5EF4-FFF2-40B4-BE49-F238E27FC236}">
              <a16:creationId xmlns="" xmlns:a16="http://schemas.microsoft.com/office/drawing/2014/main" id="{00000000-0008-0000-0000-00004A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66" name="Text Box 394360">
          <a:extLst>
            <a:ext uri="{FF2B5EF4-FFF2-40B4-BE49-F238E27FC236}">
              <a16:creationId xmlns="" xmlns:a16="http://schemas.microsoft.com/office/drawing/2014/main" id="{00000000-0008-0000-0000-00004B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67" name="Text Box 394744">
          <a:extLst>
            <a:ext uri="{FF2B5EF4-FFF2-40B4-BE49-F238E27FC236}">
              <a16:creationId xmlns="" xmlns:a16="http://schemas.microsoft.com/office/drawing/2014/main" id="{00000000-0008-0000-0000-00004C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68" name="Text Box 394360">
          <a:extLst>
            <a:ext uri="{FF2B5EF4-FFF2-40B4-BE49-F238E27FC236}">
              <a16:creationId xmlns="" xmlns:a16="http://schemas.microsoft.com/office/drawing/2014/main" id="{00000000-0008-0000-0000-00004D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69" name="Text Box 394744">
          <a:extLst>
            <a:ext uri="{FF2B5EF4-FFF2-40B4-BE49-F238E27FC236}">
              <a16:creationId xmlns="" xmlns:a16="http://schemas.microsoft.com/office/drawing/2014/main" id="{00000000-0008-0000-0000-00004E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70" name="Text Box 394360">
          <a:extLst>
            <a:ext uri="{FF2B5EF4-FFF2-40B4-BE49-F238E27FC236}">
              <a16:creationId xmlns="" xmlns:a16="http://schemas.microsoft.com/office/drawing/2014/main" id="{00000000-0008-0000-0000-00004F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71" name="Text Box 394744">
          <a:extLst>
            <a:ext uri="{FF2B5EF4-FFF2-40B4-BE49-F238E27FC236}">
              <a16:creationId xmlns="" xmlns:a16="http://schemas.microsoft.com/office/drawing/2014/main" id="{00000000-0008-0000-0000-000050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72" name="Text Box 394360">
          <a:extLst>
            <a:ext uri="{FF2B5EF4-FFF2-40B4-BE49-F238E27FC236}">
              <a16:creationId xmlns="" xmlns:a16="http://schemas.microsoft.com/office/drawing/2014/main" id="{00000000-0008-0000-0000-000051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73" name="Text Box 394744">
          <a:extLst>
            <a:ext uri="{FF2B5EF4-FFF2-40B4-BE49-F238E27FC236}">
              <a16:creationId xmlns="" xmlns:a16="http://schemas.microsoft.com/office/drawing/2014/main" id="{00000000-0008-0000-0000-000052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74" name="Text Box 394360">
          <a:extLst>
            <a:ext uri="{FF2B5EF4-FFF2-40B4-BE49-F238E27FC236}">
              <a16:creationId xmlns="" xmlns:a16="http://schemas.microsoft.com/office/drawing/2014/main" id="{00000000-0008-0000-0000-000053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75" name="Text Box 394744">
          <a:extLst>
            <a:ext uri="{FF2B5EF4-FFF2-40B4-BE49-F238E27FC236}">
              <a16:creationId xmlns="" xmlns:a16="http://schemas.microsoft.com/office/drawing/2014/main" id="{00000000-0008-0000-0000-000054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76" name="Text Box 394360">
          <a:extLst>
            <a:ext uri="{FF2B5EF4-FFF2-40B4-BE49-F238E27FC236}">
              <a16:creationId xmlns="" xmlns:a16="http://schemas.microsoft.com/office/drawing/2014/main" id="{00000000-0008-0000-0000-000055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77" name="Text Box 394744">
          <a:extLst>
            <a:ext uri="{FF2B5EF4-FFF2-40B4-BE49-F238E27FC236}">
              <a16:creationId xmlns="" xmlns:a16="http://schemas.microsoft.com/office/drawing/2014/main" id="{00000000-0008-0000-0000-000056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78" name="Text Box 394360">
          <a:extLst>
            <a:ext uri="{FF2B5EF4-FFF2-40B4-BE49-F238E27FC236}">
              <a16:creationId xmlns="" xmlns:a16="http://schemas.microsoft.com/office/drawing/2014/main" id="{00000000-0008-0000-0000-000057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79" name="Text Box 394744">
          <a:extLst>
            <a:ext uri="{FF2B5EF4-FFF2-40B4-BE49-F238E27FC236}">
              <a16:creationId xmlns="" xmlns:a16="http://schemas.microsoft.com/office/drawing/2014/main" id="{00000000-0008-0000-0000-000058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80" name="Text Box 394360">
          <a:extLst>
            <a:ext uri="{FF2B5EF4-FFF2-40B4-BE49-F238E27FC236}">
              <a16:creationId xmlns="" xmlns:a16="http://schemas.microsoft.com/office/drawing/2014/main" id="{00000000-0008-0000-0000-000059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81" name="Text Box 394744">
          <a:extLst>
            <a:ext uri="{FF2B5EF4-FFF2-40B4-BE49-F238E27FC236}">
              <a16:creationId xmlns="" xmlns:a16="http://schemas.microsoft.com/office/drawing/2014/main" id="{00000000-0008-0000-0000-00005A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82" name="Text Box 394360">
          <a:extLst>
            <a:ext uri="{FF2B5EF4-FFF2-40B4-BE49-F238E27FC236}">
              <a16:creationId xmlns="" xmlns:a16="http://schemas.microsoft.com/office/drawing/2014/main" id="{00000000-0008-0000-0000-00005B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83" name="Text Box 394744">
          <a:extLst>
            <a:ext uri="{FF2B5EF4-FFF2-40B4-BE49-F238E27FC236}">
              <a16:creationId xmlns="" xmlns:a16="http://schemas.microsoft.com/office/drawing/2014/main" id="{00000000-0008-0000-0000-00005C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84" name="Text Box 394360">
          <a:extLst>
            <a:ext uri="{FF2B5EF4-FFF2-40B4-BE49-F238E27FC236}">
              <a16:creationId xmlns="" xmlns:a16="http://schemas.microsoft.com/office/drawing/2014/main" id="{00000000-0008-0000-0000-00005D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85" name="Text Box 394744">
          <a:extLst>
            <a:ext uri="{FF2B5EF4-FFF2-40B4-BE49-F238E27FC236}">
              <a16:creationId xmlns="" xmlns:a16="http://schemas.microsoft.com/office/drawing/2014/main" id="{00000000-0008-0000-0000-00005E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86" name="Text Box 394360">
          <a:extLst>
            <a:ext uri="{FF2B5EF4-FFF2-40B4-BE49-F238E27FC236}">
              <a16:creationId xmlns="" xmlns:a16="http://schemas.microsoft.com/office/drawing/2014/main" id="{00000000-0008-0000-0000-00005F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187" name="Text Box 394744">
          <a:extLst>
            <a:ext uri="{FF2B5EF4-FFF2-40B4-BE49-F238E27FC236}">
              <a16:creationId xmlns="" xmlns:a16="http://schemas.microsoft.com/office/drawing/2014/main" id="{00000000-0008-0000-0000-000060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88" name="Text Box 394360">
          <a:extLst>
            <a:ext uri="{FF2B5EF4-FFF2-40B4-BE49-F238E27FC236}">
              <a16:creationId xmlns="" xmlns:a16="http://schemas.microsoft.com/office/drawing/2014/main" id="{00000000-0008-0000-0000-000061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89" name="Text Box 394744">
          <a:extLst>
            <a:ext uri="{FF2B5EF4-FFF2-40B4-BE49-F238E27FC236}">
              <a16:creationId xmlns="" xmlns:a16="http://schemas.microsoft.com/office/drawing/2014/main" id="{00000000-0008-0000-0000-000062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90" name="Text Box 394360">
          <a:extLst>
            <a:ext uri="{FF2B5EF4-FFF2-40B4-BE49-F238E27FC236}">
              <a16:creationId xmlns="" xmlns:a16="http://schemas.microsoft.com/office/drawing/2014/main" id="{00000000-0008-0000-0000-000063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91" name="Text Box 394744">
          <a:extLst>
            <a:ext uri="{FF2B5EF4-FFF2-40B4-BE49-F238E27FC236}">
              <a16:creationId xmlns="" xmlns:a16="http://schemas.microsoft.com/office/drawing/2014/main" id="{00000000-0008-0000-0000-000064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92" name="Text Box 394360">
          <a:extLst>
            <a:ext uri="{FF2B5EF4-FFF2-40B4-BE49-F238E27FC236}">
              <a16:creationId xmlns="" xmlns:a16="http://schemas.microsoft.com/office/drawing/2014/main" id="{00000000-0008-0000-0000-000065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193" name="Text Box 394744">
          <a:extLst>
            <a:ext uri="{FF2B5EF4-FFF2-40B4-BE49-F238E27FC236}">
              <a16:creationId xmlns="" xmlns:a16="http://schemas.microsoft.com/office/drawing/2014/main" id="{00000000-0008-0000-0000-000066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194" name="Text Box 394360">
          <a:extLst>
            <a:ext uri="{FF2B5EF4-FFF2-40B4-BE49-F238E27FC236}">
              <a16:creationId xmlns="" xmlns:a16="http://schemas.microsoft.com/office/drawing/2014/main" id="{00000000-0008-0000-0000-000067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195" name="Text Box 394744">
          <a:extLst>
            <a:ext uri="{FF2B5EF4-FFF2-40B4-BE49-F238E27FC236}">
              <a16:creationId xmlns="" xmlns:a16="http://schemas.microsoft.com/office/drawing/2014/main" id="{00000000-0008-0000-0000-000068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196" name="Text Box 394360">
          <a:extLst>
            <a:ext uri="{FF2B5EF4-FFF2-40B4-BE49-F238E27FC236}">
              <a16:creationId xmlns="" xmlns:a16="http://schemas.microsoft.com/office/drawing/2014/main" id="{00000000-0008-0000-0000-000069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197" name="Text Box 394744">
          <a:extLst>
            <a:ext uri="{FF2B5EF4-FFF2-40B4-BE49-F238E27FC236}">
              <a16:creationId xmlns="" xmlns:a16="http://schemas.microsoft.com/office/drawing/2014/main" id="{00000000-0008-0000-0000-00006A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198" name="Text Box 394360">
          <a:extLst>
            <a:ext uri="{FF2B5EF4-FFF2-40B4-BE49-F238E27FC236}">
              <a16:creationId xmlns="" xmlns:a16="http://schemas.microsoft.com/office/drawing/2014/main" id="{00000000-0008-0000-0000-00006B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199" name="Text Box 394744">
          <a:extLst>
            <a:ext uri="{FF2B5EF4-FFF2-40B4-BE49-F238E27FC236}">
              <a16:creationId xmlns="" xmlns:a16="http://schemas.microsoft.com/office/drawing/2014/main" id="{00000000-0008-0000-0000-00006C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00" name="Text Box 394360">
          <a:extLst>
            <a:ext uri="{FF2B5EF4-FFF2-40B4-BE49-F238E27FC236}">
              <a16:creationId xmlns="" xmlns:a16="http://schemas.microsoft.com/office/drawing/2014/main" id="{00000000-0008-0000-0000-00006D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01" name="Text Box 394744">
          <a:extLst>
            <a:ext uri="{FF2B5EF4-FFF2-40B4-BE49-F238E27FC236}">
              <a16:creationId xmlns="" xmlns:a16="http://schemas.microsoft.com/office/drawing/2014/main" id="{00000000-0008-0000-0000-00006E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02" name="Text Box 394360">
          <a:extLst>
            <a:ext uri="{FF2B5EF4-FFF2-40B4-BE49-F238E27FC236}">
              <a16:creationId xmlns="" xmlns:a16="http://schemas.microsoft.com/office/drawing/2014/main" id="{00000000-0008-0000-0000-00006F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03" name="Text Box 394744">
          <a:extLst>
            <a:ext uri="{FF2B5EF4-FFF2-40B4-BE49-F238E27FC236}">
              <a16:creationId xmlns="" xmlns:a16="http://schemas.microsoft.com/office/drawing/2014/main" id="{00000000-0008-0000-0000-000070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04" name="Text Box 394360">
          <a:extLst>
            <a:ext uri="{FF2B5EF4-FFF2-40B4-BE49-F238E27FC236}">
              <a16:creationId xmlns="" xmlns:a16="http://schemas.microsoft.com/office/drawing/2014/main" id="{00000000-0008-0000-0000-000071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05" name="Text Box 394744">
          <a:extLst>
            <a:ext uri="{FF2B5EF4-FFF2-40B4-BE49-F238E27FC236}">
              <a16:creationId xmlns="" xmlns:a16="http://schemas.microsoft.com/office/drawing/2014/main" id="{00000000-0008-0000-0000-000072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06" name="Text Box 394360">
          <a:extLst>
            <a:ext uri="{FF2B5EF4-FFF2-40B4-BE49-F238E27FC236}">
              <a16:creationId xmlns="" xmlns:a16="http://schemas.microsoft.com/office/drawing/2014/main" id="{00000000-0008-0000-0000-000073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07" name="Text Box 394744">
          <a:extLst>
            <a:ext uri="{FF2B5EF4-FFF2-40B4-BE49-F238E27FC236}">
              <a16:creationId xmlns="" xmlns:a16="http://schemas.microsoft.com/office/drawing/2014/main" id="{00000000-0008-0000-0000-000074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08" name="Text Box 394360">
          <a:extLst>
            <a:ext uri="{FF2B5EF4-FFF2-40B4-BE49-F238E27FC236}">
              <a16:creationId xmlns="" xmlns:a16="http://schemas.microsoft.com/office/drawing/2014/main" id="{00000000-0008-0000-0000-000075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09" name="Text Box 394744">
          <a:extLst>
            <a:ext uri="{FF2B5EF4-FFF2-40B4-BE49-F238E27FC236}">
              <a16:creationId xmlns="" xmlns:a16="http://schemas.microsoft.com/office/drawing/2014/main" id="{00000000-0008-0000-0000-000076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10" name="Text Box 394360">
          <a:extLst>
            <a:ext uri="{FF2B5EF4-FFF2-40B4-BE49-F238E27FC236}">
              <a16:creationId xmlns="" xmlns:a16="http://schemas.microsoft.com/office/drawing/2014/main" id="{00000000-0008-0000-0000-000077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11" name="Text Box 394744">
          <a:extLst>
            <a:ext uri="{FF2B5EF4-FFF2-40B4-BE49-F238E27FC236}">
              <a16:creationId xmlns="" xmlns:a16="http://schemas.microsoft.com/office/drawing/2014/main" id="{00000000-0008-0000-0000-000078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12" name="Text Box 394360">
          <a:extLst>
            <a:ext uri="{FF2B5EF4-FFF2-40B4-BE49-F238E27FC236}">
              <a16:creationId xmlns="" xmlns:a16="http://schemas.microsoft.com/office/drawing/2014/main" id="{00000000-0008-0000-0000-000079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13" name="Text Box 394744">
          <a:extLst>
            <a:ext uri="{FF2B5EF4-FFF2-40B4-BE49-F238E27FC236}">
              <a16:creationId xmlns="" xmlns:a16="http://schemas.microsoft.com/office/drawing/2014/main" id="{00000000-0008-0000-0000-00007A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14" name="Text Box 394360">
          <a:extLst>
            <a:ext uri="{FF2B5EF4-FFF2-40B4-BE49-F238E27FC236}">
              <a16:creationId xmlns="" xmlns:a16="http://schemas.microsoft.com/office/drawing/2014/main" id="{00000000-0008-0000-0000-00007B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15" name="Text Box 394744">
          <a:extLst>
            <a:ext uri="{FF2B5EF4-FFF2-40B4-BE49-F238E27FC236}">
              <a16:creationId xmlns="" xmlns:a16="http://schemas.microsoft.com/office/drawing/2014/main" id="{00000000-0008-0000-0000-00007C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16" name="Text Box 394360">
          <a:extLst>
            <a:ext uri="{FF2B5EF4-FFF2-40B4-BE49-F238E27FC236}">
              <a16:creationId xmlns="" xmlns:a16="http://schemas.microsoft.com/office/drawing/2014/main" id="{00000000-0008-0000-0000-00007D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17" name="Text Box 394744">
          <a:extLst>
            <a:ext uri="{FF2B5EF4-FFF2-40B4-BE49-F238E27FC236}">
              <a16:creationId xmlns="" xmlns:a16="http://schemas.microsoft.com/office/drawing/2014/main" id="{00000000-0008-0000-0000-00007E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18" name="Text Box 394360">
          <a:extLst>
            <a:ext uri="{FF2B5EF4-FFF2-40B4-BE49-F238E27FC236}">
              <a16:creationId xmlns="" xmlns:a16="http://schemas.microsoft.com/office/drawing/2014/main" id="{00000000-0008-0000-0000-00007F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19" name="Text Box 394744">
          <a:extLst>
            <a:ext uri="{FF2B5EF4-FFF2-40B4-BE49-F238E27FC236}">
              <a16:creationId xmlns="" xmlns:a16="http://schemas.microsoft.com/office/drawing/2014/main" id="{00000000-0008-0000-0000-000080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20" name="Text Box 394360">
          <a:extLst>
            <a:ext uri="{FF2B5EF4-FFF2-40B4-BE49-F238E27FC236}">
              <a16:creationId xmlns="" xmlns:a16="http://schemas.microsoft.com/office/drawing/2014/main" id="{00000000-0008-0000-0000-000081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21" name="Text Box 394744">
          <a:extLst>
            <a:ext uri="{FF2B5EF4-FFF2-40B4-BE49-F238E27FC236}">
              <a16:creationId xmlns="" xmlns:a16="http://schemas.microsoft.com/office/drawing/2014/main" id="{00000000-0008-0000-0000-000082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22" name="Text Box 394360">
          <a:extLst>
            <a:ext uri="{FF2B5EF4-FFF2-40B4-BE49-F238E27FC236}">
              <a16:creationId xmlns="" xmlns:a16="http://schemas.microsoft.com/office/drawing/2014/main" id="{00000000-0008-0000-0000-000083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23" name="Text Box 394744">
          <a:extLst>
            <a:ext uri="{FF2B5EF4-FFF2-40B4-BE49-F238E27FC236}">
              <a16:creationId xmlns="" xmlns:a16="http://schemas.microsoft.com/office/drawing/2014/main" id="{00000000-0008-0000-0000-000084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24" name="Text Box 394360">
          <a:extLst>
            <a:ext uri="{FF2B5EF4-FFF2-40B4-BE49-F238E27FC236}">
              <a16:creationId xmlns="" xmlns:a16="http://schemas.microsoft.com/office/drawing/2014/main" id="{00000000-0008-0000-0000-000085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25" name="Text Box 394744">
          <a:extLst>
            <a:ext uri="{FF2B5EF4-FFF2-40B4-BE49-F238E27FC236}">
              <a16:creationId xmlns="" xmlns:a16="http://schemas.microsoft.com/office/drawing/2014/main" id="{00000000-0008-0000-0000-000086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26" name="Text Box 394360">
          <a:extLst>
            <a:ext uri="{FF2B5EF4-FFF2-40B4-BE49-F238E27FC236}">
              <a16:creationId xmlns="" xmlns:a16="http://schemas.microsoft.com/office/drawing/2014/main" id="{00000000-0008-0000-0000-000087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27" name="Text Box 394744">
          <a:extLst>
            <a:ext uri="{FF2B5EF4-FFF2-40B4-BE49-F238E27FC236}">
              <a16:creationId xmlns="" xmlns:a16="http://schemas.microsoft.com/office/drawing/2014/main" id="{00000000-0008-0000-0000-000088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28" name="Text Box 394360">
          <a:extLst>
            <a:ext uri="{FF2B5EF4-FFF2-40B4-BE49-F238E27FC236}">
              <a16:creationId xmlns="" xmlns:a16="http://schemas.microsoft.com/office/drawing/2014/main" id="{00000000-0008-0000-0000-000089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29" name="Text Box 394744">
          <a:extLst>
            <a:ext uri="{FF2B5EF4-FFF2-40B4-BE49-F238E27FC236}">
              <a16:creationId xmlns="" xmlns:a16="http://schemas.microsoft.com/office/drawing/2014/main" id="{00000000-0008-0000-0000-00008A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30" name="Text Box 394360">
          <a:extLst>
            <a:ext uri="{FF2B5EF4-FFF2-40B4-BE49-F238E27FC236}">
              <a16:creationId xmlns="" xmlns:a16="http://schemas.microsoft.com/office/drawing/2014/main" id="{00000000-0008-0000-0000-00008B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31" name="Text Box 394744">
          <a:extLst>
            <a:ext uri="{FF2B5EF4-FFF2-40B4-BE49-F238E27FC236}">
              <a16:creationId xmlns="" xmlns:a16="http://schemas.microsoft.com/office/drawing/2014/main" id="{00000000-0008-0000-0000-00008C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32" name="Text Box 394360">
          <a:extLst>
            <a:ext uri="{FF2B5EF4-FFF2-40B4-BE49-F238E27FC236}">
              <a16:creationId xmlns="" xmlns:a16="http://schemas.microsoft.com/office/drawing/2014/main" id="{00000000-0008-0000-0000-00008D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33" name="Text Box 394744">
          <a:extLst>
            <a:ext uri="{FF2B5EF4-FFF2-40B4-BE49-F238E27FC236}">
              <a16:creationId xmlns="" xmlns:a16="http://schemas.microsoft.com/office/drawing/2014/main" id="{00000000-0008-0000-0000-00008E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34" name="Text Box 394360">
          <a:extLst>
            <a:ext uri="{FF2B5EF4-FFF2-40B4-BE49-F238E27FC236}">
              <a16:creationId xmlns="" xmlns:a16="http://schemas.microsoft.com/office/drawing/2014/main" id="{00000000-0008-0000-0000-00008F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35" name="Text Box 394744">
          <a:extLst>
            <a:ext uri="{FF2B5EF4-FFF2-40B4-BE49-F238E27FC236}">
              <a16:creationId xmlns="" xmlns:a16="http://schemas.microsoft.com/office/drawing/2014/main" id="{00000000-0008-0000-0000-000090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36" name="Text Box 394360">
          <a:extLst>
            <a:ext uri="{FF2B5EF4-FFF2-40B4-BE49-F238E27FC236}">
              <a16:creationId xmlns="" xmlns:a16="http://schemas.microsoft.com/office/drawing/2014/main" id="{00000000-0008-0000-0000-000091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37" name="Text Box 394744">
          <a:extLst>
            <a:ext uri="{FF2B5EF4-FFF2-40B4-BE49-F238E27FC236}">
              <a16:creationId xmlns="" xmlns:a16="http://schemas.microsoft.com/office/drawing/2014/main" id="{00000000-0008-0000-0000-000092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38" name="Text Box 394360">
          <a:extLst>
            <a:ext uri="{FF2B5EF4-FFF2-40B4-BE49-F238E27FC236}">
              <a16:creationId xmlns="" xmlns:a16="http://schemas.microsoft.com/office/drawing/2014/main" id="{00000000-0008-0000-0000-000093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39" name="Text Box 394744">
          <a:extLst>
            <a:ext uri="{FF2B5EF4-FFF2-40B4-BE49-F238E27FC236}">
              <a16:creationId xmlns="" xmlns:a16="http://schemas.microsoft.com/office/drawing/2014/main" id="{00000000-0008-0000-0000-000094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40" name="Text Box 394360">
          <a:extLst>
            <a:ext uri="{FF2B5EF4-FFF2-40B4-BE49-F238E27FC236}">
              <a16:creationId xmlns="" xmlns:a16="http://schemas.microsoft.com/office/drawing/2014/main" id="{00000000-0008-0000-0000-000095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41" name="Text Box 394744">
          <a:extLst>
            <a:ext uri="{FF2B5EF4-FFF2-40B4-BE49-F238E27FC236}">
              <a16:creationId xmlns="" xmlns:a16="http://schemas.microsoft.com/office/drawing/2014/main" id="{00000000-0008-0000-0000-000096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42" name="Text Box 394360">
          <a:extLst>
            <a:ext uri="{FF2B5EF4-FFF2-40B4-BE49-F238E27FC236}">
              <a16:creationId xmlns="" xmlns:a16="http://schemas.microsoft.com/office/drawing/2014/main" id="{00000000-0008-0000-0000-000097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43" name="Text Box 394744">
          <a:extLst>
            <a:ext uri="{FF2B5EF4-FFF2-40B4-BE49-F238E27FC236}">
              <a16:creationId xmlns="" xmlns:a16="http://schemas.microsoft.com/office/drawing/2014/main" id="{00000000-0008-0000-0000-000098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44" name="Text Box 394360">
          <a:extLst>
            <a:ext uri="{FF2B5EF4-FFF2-40B4-BE49-F238E27FC236}">
              <a16:creationId xmlns="" xmlns:a16="http://schemas.microsoft.com/office/drawing/2014/main" id="{00000000-0008-0000-0000-000099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45" name="Text Box 394744">
          <a:extLst>
            <a:ext uri="{FF2B5EF4-FFF2-40B4-BE49-F238E27FC236}">
              <a16:creationId xmlns="" xmlns:a16="http://schemas.microsoft.com/office/drawing/2014/main" id="{00000000-0008-0000-0000-00009A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46" name="Text Box 394360">
          <a:extLst>
            <a:ext uri="{FF2B5EF4-FFF2-40B4-BE49-F238E27FC236}">
              <a16:creationId xmlns="" xmlns:a16="http://schemas.microsoft.com/office/drawing/2014/main" id="{00000000-0008-0000-0000-00009B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47" name="Text Box 394744">
          <a:extLst>
            <a:ext uri="{FF2B5EF4-FFF2-40B4-BE49-F238E27FC236}">
              <a16:creationId xmlns="" xmlns:a16="http://schemas.microsoft.com/office/drawing/2014/main" id="{00000000-0008-0000-0000-00009C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48" name="Text Box 394360">
          <a:extLst>
            <a:ext uri="{FF2B5EF4-FFF2-40B4-BE49-F238E27FC236}">
              <a16:creationId xmlns="" xmlns:a16="http://schemas.microsoft.com/office/drawing/2014/main" id="{00000000-0008-0000-0000-00009D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49" name="Text Box 394744">
          <a:extLst>
            <a:ext uri="{FF2B5EF4-FFF2-40B4-BE49-F238E27FC236}">
              <a16:creationId xmlns="" xmlns:a16="http://schemas.microsoft.com/office/drawing/2014/main" id="{00000000-0008-0000-0000-00009E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50" name="Text Box 394360">
          <a:extLst>
            <a:ext uri="{FF2B5EF4-FFF2-40B4-BE49-F238E27FC236}">
              <a16:creationId xmlns="" xmlns:a16="http://schemas.microsoft.com/office/drawing/2014/main" id="{00000000-0008-0000-0000-00009F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51" name="Text Box 394744">
          <a:extLst>
            <a:ext uri="{FF2B5EF4-FFF2-40B4-BE49-F238E27FC236}">
              <a16:creationId xmlns="" xmlns:a16="http://schemas.microsoft.com/office/drawing/2014/main" id="{00000000-0008-0000-0000-0000A0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52" name="Text Box 394360">
          <a:extLst>
            <a:ext uri="{FF2B5EF4-FFF2-40B4-BE49-F238E27FC236}">
              <a16:creationId xmlns="" xmlns:a16="http://schemas.microsoft.com/office/drawing/2014/main" id="{00000000-0008-0000-0000-0000A1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53" name="Text Box 394744">
          <a:extLst>
            <a:ext uri="{FF2B5EF4-FFF2-40B4-BE49-F238E27FC236}">
              <a16:creationId xmlns="" xmlns:a16="http://schemas.microsoft.com/office/drawing/2014/main" id="{00000000-0008-0000-0000-0000A2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54" name="Text Box 394360">
          <a:extLst>
            <a:ext uri="{FF2B5EF4-FFF2-40B4-BE49-F238E27FC236}">
              <a16:creationId xmlns="" xmlns:a16="http://schemas.microsoft.com/office/drawing/2014/main" id="{00000000-0008-0000-0000-0000A3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55" name="Text Box 394744">
          <a:extLst>
            <a:ext uri="{FF2B5EF4-FFF2-40B4-BE49-F238E27FC236}">
              <a16:creationId xmlns="" xmlns:a16="http://schemas.microsoft.com/office/drawing/2014/main" id="{00000000-0008-0000-0000-0000A4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56" name="Text Box 394360">
          <a:extLst>
            <a:ext uri="{FF2B5EF4-FFF2-40B4-BE49-F238E27FC236}">
              <a16:creationId xmlns="" xmlns:a16="http://schemas.microsoft.com/office/drawing/2014/main" id="{00000000-0008-0000-0000-0000A5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57" name="Text Box 394744">
          <a:extLst>
            <a:ext uri="{FF2B5EF4-FFF2-40B4-BE49-F238E27FC236}">
              <a16:creationId xmlns="" xmlns:a16="http://schemas.microsoft.com/office/drawing/2014/main" id="{00000000-0008-0000-0000-0000A6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58" name="Text Box 394360">
          <a:extLst>
            <a:ext uri="{FF2B5EF4-FFF2-40B4-BE49-F238E27FC236}">
              <a16:creationId xmlns="" xmlns:a16="http://schemas.microsoft.com/office/drawing/2014/main" id="{00000000-0008-0000-0000-0000A7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59" name="Text Box 394744">
          <a:extLst>
            <a:ext uri="{FF2B5EF4-FFF2-40B4-BE49-F238E27FC236}">
              <a16:creationId xmlns="" xmlns:a16="http://schemas.microsoft.com/office/drawing/2014/main" id="{00000000-0008-0000-0000-0000A8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60" name="Text Box 394360">
          <a:extLst>
            <a:ext uri="{FF2B5EF4-FFF2-40B4-BE49-F238E27FC236}">
              <a16:creationId xmlns="" xmlns:a16="http://schemas.microsoft.com/office/drawing/2014/main" id="{00000000-0008-0000-0000-0000A9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61" name="Text Box 394744">
          <a:extLst>
            <a:ext uri="{FF2B5EF4-FFF2-40B4-BE49-F238E27FC236}">
              <a16:creationId xmlns="" xmlns:a16="http://schemas.microsoft.com/office/drawing/2014/main" id="{00000000-0008-0000-0000-0000AA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62" name="Text Box 394360">
          <a:extLst>
            <a:ext uri="{FF2B5EF4-FFF2-40B4-BE49-F238E27FC236}">
              <a16:creationId xmlns="" xmlns:a16="http://schemas.microsoft.com/office/drawing/2014/main" id="{00000000-0008-0000-0000-0000AB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63" name="Text Box 394744">
          <a:extLst>
            <a:ext uri="{FF2B5EF4-FFF2-40B4-BE49-F238E27FC236}">
              <a16:creationId xmlns="" xmlns:a16="http://schemas.microsoft.com/office/drawing/2014/main" id="{00000000-0008-0000-0000-0000AC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64" name="Text Box 394360">
          <a:extLst>
            <a:ext uri="{FF2B5EF4-FFF2-40B4-BE49-F238E27FC236}">
              <a16:creationId xmlns="" xmlns:a16="http://schemas.microsoft.com/office/drawing/2014/main" id="{00000000-0008-0000-0000-0000AD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65" name="Text Box 394744">
          <a:extLst>
            <a:ext uri="{FF2B5EF4-FFF2-40B4-BE49-F238E27FC236}">
              <a16:creationId xmlns="" xmlns:a16="http://schemas.microsoft.com/office/drawing/2014/main" id="{00000000-0008-0000-0000-0000AE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66" name="Text Box 394360">
          <a:extLst>
            <a:ext uri="{FF2B5EF4-FFF2-40B4-BE49-F238E27FC236}">
              <a16:creationId xmlns="" xmlns:a16="http://schemas.microsoft.com/office/drawing/2014/main" id="{00000000-0008-0000-0000-0000AF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67" name="Text Box 394744">
          <a:extLst>
            <a:ext uri="{FF2B5EF4-FFF2-40B4-BE49-F238E27FC236}">
              <a16:creationId xmlns="" xmlns:a16="http://schemas.microsoft.com/office/drawing/2014/main" id="{00000000-0008-0000-0000-0000B0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68" name="Text Box 394360">
          <a:extLst>
            <a:ext uri="{FF2B5EF4-FFF2-40B4-BE49-F238E27FC236}">
              <a16:creationId xmlns="" xmlns:a16="http://schemas.microsoft.com/office/drawing/2014/main" id="{00000000-0008-0000-0000-0000B1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69" name="Text Box 394744">
          <a:extLst>
            <a:ext uri="{FF2B5EF4-FFF2-40B4-BE49-F238E27FC236}">
              <a16:creationId xmlns="" xmlns:a16="http://schemas.microsoft.com/office/drawing/2014/main" id="{00000000-0008-0000-0000-0000B2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70" name="Text Box 394360">
          <a:extLst>
            <a:ext uri="{FF2B5EF4-FFF2-40B4-BE49-F238E27FC236}">
              <a16:creationId xmlns="" xmlns:a16="http://schemas.microsoft.com/office/drawing/2014/main" id="{00000000-0008-0000-0000-0000B3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71" name="Text Box 394744">
          <a:extLst>
            <a:ext uri="{FF2B5EF4-FFF2-40B4-BE49-F238E27FC236}">
              <a16:creationId xmlns="" xmlns:a16="http://schemas.microsoft.com/office/drawing/2014/main" id="{00000000-0008-0000-0000-0000B4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72" name="Text Box 394744">
          <a:extLst>
            <a:ext uri="{FF2B5EF4-FFF2-40B4-BE49-F238E27FC236}">
              <a16:creationId xmlns="" xmlns:a16="http://schemas.microsoft.com/office/drawing/2014/main" id="{00000000-0008-0000-0000-0000B5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73" name="Text Box 394360">
          <a:extLst>
            <a:ext uri="{FF2B5EF4-FFF2-40B4-BE49-F238E27FC236}">
              <a16:creationId xmlns="" xmlns:a16="http://schemas.microsoft.com/office/drawing/2014/main" id="{00000000-0008-0000-0000-0000B6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74" name="Text Box 394744">
          <a:extLst>
            <a:ext uri="{FF2B5EF4-FFF2-40B4-BE49-F238E27FC236}">
              <a16:creationId xmlns="" xmlns:a16="http://schemas.microsoft.com/office/drawing/2014/main" id="{00000000-0008-0000-0000-0000B7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75" name="Text Box 394360">
          <a:extLst>
            <a:ext uri="{FF2B5EF4-FFF2-40B4-BE49-F238E27FC236}">
              <a16:creationId xmlns="" xmlns:a16="http://schemas.microsoft.com/office/drawing/2014/main" id="{00000000-0008-0000-0000-0000B8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76" name="Text Box 394744">
          <a:extLst>
            <a:ext uri="{FF2B5EF4-FFF2-40B4-BE49-F238E27FC236}">
              <a16:creationId xmlns="" xmlns:a16="http://schemas.microsoft.com/office/drawing/2014/main" id="{00000000-0008-0000-0000-0000B9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77" name="Text Box 394360">
          <a:extLst>
            <a:ext uri="{FF2B5EF4-FFF2-40B4-BE49-F238E27FC236}">
              <a16:creationId xmlns="" xmlns:a16="http://schemas.microsoft.com/office/drawing/2014/main" id="{00000000-0008-0000-0000-0000BA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78" name="Text Box 394744">
          <a:extLst>
            <a:ext uri="{FF2B5EF4-FFF2-40B4-BE49-F238E27FC236}">
              <a16:creationId xmlns="" xmlns:a16="http://schemas.microsoft.com/office/drawing/2014/main" id="{00000000-0008-0000-0000-0000BB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79" name="Text Box 394360">
          <a:extLst>
            <a:ext uri="{FF2B5EF4-FFF2-40B4-BE49-F238E27FC236}">
              <a16:creationId xmlns="" xmlns:a16="http://schemas.microsoft.com/office/drawing/2014/main" id="{00000000-0008-0000-0000-0000BC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80" name="Text Box 394744">
          <a:extLst>
            <a:ext uri="{FF2B5EF4-FFF2-40B4-BE49-F238E27FC236}">
              <a16:creationId xmlns="" xmlns:a16="http://schemas.microsoft.com/office/drawing/2014/main" id="{00000000-0008-0000-0000-0000BD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81" name="Text Box 394360">
          <a:extLst>
            <a:ext uri="{FF2B5EF4-FFF2-40B4-BE49-F238E27FC236}">
              <a16:creationId xmlns="" xmlns:a16="http://schemas.microsoft.com/office/drawing/2014/main" id="{00000000-0008-0000-0000-0000BE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82" name="Text Box 394744">
          <a:extLst>
            <a:ext uri="{FF2B5EF4-FFF2-40B4-BE49-F238E27FC236}">
              <a16:creationId xmlns="" xmlns:a16="http://schemas.microsoft.com/office/drawing/2014/main" id="{00000000-0008-0000-0000-0000BF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83" name="Text Box 394360">
          <a:extLst>
            <a:ext uri="{FF2B5EF4-FFF2-40B4-BE49-F238E27FC236}">
              <a16:creationId xmlns="" xmlns:a16="http://schemas.microsoft.com/office/drawing/2014/main" id="{00000000-0008-0000-0000-0000C0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84" name="Text Box 394744">
          <a:extLst>
            <a:ext uri="{FF2B5EF4-FFF2-40B4-BE49-F238E27FC236}">
              <a16:creationId xmlns="" xmlns:a16="http://schemas.microsoft.com/office/drawing/2014/main" id="{00000000-0008-0000-0000-0000C1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85" name="Text Box 394360">
          <a:extLst>
            <a:ext uri="{FF2B5EF4-FFF2-40B4-BE49-F238E27FC236}">
              <a16:creationId xmlns="" xmlns:a16="http://schemas.microsoft.com/office/drawing/2014/main" id="{00000000-0008-0000-0000-0000C2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86" name="Text Box 394744">
          <a:extLst>
            <a:ext uri="{FF2B5EF4-FFF2-40B4-BE49-F238E27FC236}">
              <a16:creationId xmlns="" xmlns:a16="http://schemas.microsoft.com/office/drawing/2014/main" id="{00000000-0008-0000-0000-0000C3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87" name="Text Box 394360">
          <a:extLst>
            <a:ext uri="{FF2B5EF4-FFF2-40B4-BE49-F238E27FC236}">
              <a16:creationId xmlns="" xmlns:a16="http://schemas.microsoft.com/office/drawing/2014/main" id="{00000000-0008-0000-0000-0000C4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88" name="Text Box 394744">
          <a:extLst>
            <a:ext uri="{FF2B5EF4-FFF2-40B4-BE49-F238E27FC236}">
              <a16:creationId xmlns="" xmlns:a16="http://schemas.microsoft.com/office/drawing/2014/main" id="{00000000-0008-0000-0000-0000C5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89" name="Text Box 394360">
          <a:extLst>
            <a:ext uri="{FF2B5EF4-FFF2-40B4-BE49-F238E27FC236}">
              <a16:creationId xmlns="" xmlns:a16="http://schemas.microsoft.com/office/drawing/2014/main" id="{00000000-0008-0000-0000-0000C6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90" name="Text Box 394744">
          <a:extLst>
            <a:ext uri="{FF2B5EF4-FFF2-40B4-BE49-F238E27FC236}">
              <a16:creationId xmlns="" xmlns:a16="http://schemas.microsoft.com/office/drawing/2014/main" id="{00000000-0008-0000-0000-0000C7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91" name="Text Box 394360">
          <a:extLst>
            <a:ext uri="{FF2B5EF4-FFF2-40B4-BE49-F238E27FC236}">
              <a16:creationId xmlns="" xmlns:a16="http://schemas.microsoft.com/office/drawing/2014/main" id="{00000000-0008-0000-0000-0000C8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92" name="Text Box 394744">
          <a:extLst>
            <a:ext uri="{FF2B5EF4-FFF2-40B4-BE49-F238E27FC236}">
              <a16:creationId xmlns="" xmlns:a16="http://schemas.microsoft.com/office/drawing/2014/main" id="{00000000-0008-0000-0000-0000C9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93" name="Text Box 394360">
          <a:extLst>
            <a:ext uri="{FF2B5EF4-FFF2-40B4-BE49-F238E27FC236}">
              <a16:creationId xmlns="" xmlns:a16="http://schemas.microsoft.com/office/drawing/2014/main" id="{00000000-0008-0000-0000-0000CA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294" name="Text Box 394744">
          <a:extLst>
            <a:ext uri="{FF2B5EF4-FFF2-40B4-BE49-F238E27FC236}">
              <a16:creationId xmlns="" xmlns:a16="http://schemas.microsoft.com/office/drawing/2014/main" id="{00000000-0008-0000-0000-0000CB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95"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96"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97"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98"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299"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00"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01"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02"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03"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04"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05"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06"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07"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08"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09"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10"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11"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12"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13"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14"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15"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16"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17"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18"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319"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320"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321"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322"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323"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324"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25"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26"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27"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28"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29"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30"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31"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32"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33"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34"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35"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36"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37"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38"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39"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40"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41"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42"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43"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44"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45"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46"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47"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48"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49"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50"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51"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52"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53"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54"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55"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56"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57"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58"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59"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60"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61"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62"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63"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64"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65"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66"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67"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68"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69"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70"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71"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72"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73"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74"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75"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76"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77"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78"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79"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80"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81"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82"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83"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84"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85"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86"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87"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88"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89"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390"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91"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92"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93"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94"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95"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396"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397" name="Text Box 394360">
          <a:extLst>
            <a:ext uri="{FF2B5EF4-FFF2-40B4-BE49-F238E27FC236}">
              <a16:creationId xmlns="" xmlns:a16="http://schemas.microsoft.com/office/drawing/2014/main" id="{00000000-0008-0000-0000-00003205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398" name="Text Box 394744">
          <a:extLst>
            <a:ext uri="{FF2B5EF4-FFF2-40B4-BE49-F238E27FC236}">
              <a16:creationId xmlns="" xmlns:a16="http://schemas.microsoft.com/office/drawing/2014/main" id="{00000000-0008-0000-0000-00003305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399" name="Text Box 394360">
          <a:extLst>
            <a:ext uri="{FF2B5EF4-FFF2-40B4-BE49-F238E27FC236}">
              <a16:creationId xmlns="" xmlns:a16="http://schemas.microsoft.com/office/drawing/2014/main" id="{00000000-0008-0000-0000-00003405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400" name="Text Box 394744">
          <a:extLst>
            <a:ext uri="{FF2B5EF4-FFF2-40B4-BE49-F238E27FC236}">
              <a16:creationId xmlns="" xmlns:a16="http://schemas.microsoft.com/office/drawing/2014/main" id="{00000000-0008-0000-0000-00003505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401" name="Text Box 394360">
          <a:extLst>
            <a:ext uri="{FF2B5EF4-FFF2-40B4-BE49-F238E27FC236}">
              <a16:creationId xmlns="" xmlns:a16="http://schemas.microsoft.com/office/drawing/2014/main" id="{00000000-0008-0000-0000-00003605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402" name="Text Box 394744">
          <a:extLst>
            <a:ext uri="{FF2B5EF4-FFF2-40B4-BE49-F238E27FC236}">
              <a16:creationId xmlns="" xmlns:a16="http://schemas.microsoft.com/office/drawing/2014/main" id="{00000000-0008-0000-0000-00003705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03" name="Text Box 394360">
          <a:extLst>
            <a:ext uri="{FF2B5EF4-FFF2-40B4-BE49-F238E27FC236}">
              <a16:creationId xmlns="" xmlns:a16="http://schemas.microsoft.com/office/drawing/2014/main" id="{00000000-0008-0000-0000-000038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04" name="Text Box 394744">
          <a:extLst>
            <a:ext uri="{FF2B5EF4-FFF2-40B4-BE49-F238E27FC236}">
              <a16:creationId xmlns="" xmlns:a16="http://schemas.microsoft.com/office/drawing/2014/main" id="{00000000-0008-0000-0000-000039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05" name="Text Box 394360">
          <a:extLst>
            <a:ext uri="{FF2B5EF4-FFF2-40B4-BE49-F238E27FC236}">
              <a16:creationId xmlns="" xmlns:a16="http://schemas.microsoft.com/office/drawing/2014/main" id="{00000000-0008-0000-0000-00003A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06" name="Text Box 394744">
          <a:extLst>
            <a:ext uri="{FF2B5EF4-FFF2-40B4-BE49-F238E27FC236}">
              <a16:creationId xmlns="" xmlns:a16="http://schemas.microsoft.com/office/drawing/2014/main" id="{00000000-0008-0000-0000-00003B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07" name="Text Box 394360">
          <a:extLst>
            <a:ext uri="{FF2B5EF4-FFF2-40B4-BE49-F238E27FC236}">
              <a16:creationId xmlns="" xmlns:a16="http://schemas.microsoft.com/office/drawing/2014/main" id="{00000000-0008-0000-0000-00003C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08" name="Text Box 394744">
          <a:extLst>
            <a:ext uri="{FF2B5EF4-FFF2-40B4-BE49-F238E27FC236}">
              <a16:creationId xmlns="" xmlns:a16="http://schemas.microsoft.com/office/drawing/2014/main" id="{00000000-0008-0000-0000-00003D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09" name="Text Box 394360">
          <a:extLst>
            <a:ext uri="{FF2B5EF4-FFF2-40B4-BE49-F238E27FC236}">
              <a16:creationId xmlns="" xmlns:a16="http://schemas.microsoft.com/office/drawing/2014/main" id="{00000000-0008-0000-0000-00003E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10" name="Text Box 394744">
          <a:extLst>
            <a:ext uri="{FF2B5EF4-FFF2-40B4-BE49-F238E27FC236}">
              <a16:creationId xmlns="" xmlns:a16="http://schemas.microsoft.com/office/drawing/2014/main" id="{00000000-0008-0000-0000-00003F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11" name="Text Box 394360">
          <a:extLst>
            <a:ext uri="{FF2B5EF4-FFF2-40B4-BE49-F238E27FC236}">
              <a16:creationId xmlns="" xmlns:a16="http://schemas.microsoft.com/office/drawing/2014/main" id="{00000000-0008-0000-0000-000040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12" name="Text Box 394744">
          <a:extLst>
            <a:ext uri="{FF2B5EF4-FFF2-40B4-BE49-F238E27FC236}">
              <a16:creationId xmlns="" xmlns:a16="http://schemas.microsoft.com/office/drawing/2014/main" id="{00000000-0008-0000-0000-000041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13" name="Text Box 394360">
          <a:extLst>
            <a:ext uri="{FF2B5EF4-FFF2-40B4-BE49-F238E27FC236}">
              <a16:creationId xmlns="" xmlns:a16="http://schemas.microsoft.com/office/drawing/2014/main" id="{00000000-0008-0000-0000-000042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14" name="Text Box 394744">
          <a:extLst>
            <a:ext uri="{FF2B5EF4-FFF2-40B4-BE49-F238E27FC236}">
              <a16:creationId xmlns="" xmlns:a16="http://schemas.microsoft.com/office/drawing/2014/main" id="{00000000-0008-0000-0000-000043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15" name="Text Box 394360">
          <a:extLst>
            <a:ext uri="{FF2B5EF4-FFF2-40B4-BE49-F238E27FC236}">
              <a16:creationId xmlns="" xmlns:a16="http://schemas.microsoft.com/office/drawing/2014/main" id="{00000000-0008-0000-0000-000044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16" name="Text Box 394744">
          <a:extLst>
            <a:ext uri="{FF2B5EF4-FFF2-40B4-BE49-F238E27FC236}">
              <a16:creationId xmlns="" xmlns:a16="http://schemas.microsoft.com/office/drawing/2014/main" id="{00000000-0008-0000-0000-000045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17" name="Text Box 394360">
          <a:extLst>
            <a:ext uri="{FF2B5EF4-FFF2-40B4-BE49-F238E27FC236}">
              <a16:creationId xmlns="" xmlns:a16="http://schemas.microsoft.com/office/drawing/2014/main" id="{00000000-0008-0000-0000-000046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18" name="Text Box 394744">
          <a:extLst>
            <a:ext uri="{FF2B5EF4-FFF2-40B4-BE49-F238E27FC236}">
              <a16:creationId xmlns="" xmlns:a16="http://schemas.microsoft.com/office/drawing/2014/main" id="{00000000-0008-0000-0000-000047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19" name="Text Box 394360">
          <a:extLst>
            <a:ext uri="{FF2B5EF4-FFF2-40B4-BE49-F238E27FC236}">
              <a16:creationId xmlns="" xmlns:a16="http://schemas.microsoft.com/office/drawing/2014/main" id="{00000000-0008-0000-0000-000048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20" name="Text Box 394744">
          <a:extLst>
            <a:ext uri="{FF2B5EF4-FFF2-40B4-BE49-F238E27FC236}">
              <a16:creationId xmlns="" xmlns:a16="http://schemas.microsoft.com/office/drawing/2014/main" id="{00000000-0008-0000-0000-000049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21" name="Text Box 394360">
          <a:extLst>
            <a:ext uri="{FF2B5EF4-FFF2-40B4-BE49-F238E27FC236}">
              <a16:creationId xmlns="" xmlns:a16="http://schemas.microsoft.com/office/drawing/2014/main" id="{00000000-0008-0000-0000-00004A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22" name="Text Box 394744">
          <a:extLst>
            <a:ext uri="{FF2B5EF4-FFF2-40B4-BE49-F238E27FC236}">
              <a16:creationId xmlns="" xmlns:a16="http://schemas.microsoft.com/office/drawing/2014/main" id="{00000000-0008-0000-0000-00004B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23" name="Text Box 394360">
          <a:extLst>
            <a:ext uri="{FF2B5EF4-FFF2-40B4-BE49-F238E27FC236}">
              <a16:creationId xmlns="" xmlns:a16="http://schemas.microsoft.com/office/drawing/2014/main" id="{00000000-0008-0000-0000-00004C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24" name="Text Box 394744">
          <a:extLst>
            <a:ext uri="{FF2B5EF4-FFF2-40B4-BE49-F238E27FC236}">
              <a16:creationId xmlns="" xmlns:a16="http://schemas.microsoft.com/office/drawing/2014/main" id="{00000000-0008-0000-0000-00004D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25" name="Text Box 394360">
          <a:extLst>
            <a:ext uri="{FF2B5EF4-FFF2-40B4-BE49-F238E27FC236}">
              <a16:creationId xmlns="" xmlns:a16="http://schemas.microsoft.com/office/drawing/2014/main" id="{00000000-0008-0000-0000-00004E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26" name="Text Box 394744">
          <a:extLst>
            <a:ext uri="{FF2B5EF4-FFF2-40B4-BE49-F238E27FC236}">
              <a16:creationId xmlns="" xmlns:a16="http://schemas.microsoft.com/office/drawing/2014/main" id="{00000000-0008-0000-0000-00004F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27" name="Text Box 394360">
          <a:extLst>
            <a:ext uri="{FF2B5EF4-FFF2-40B4-BE49-F238E27FC236}">
              <a16:creationId xmlns="" xmlns:a16="http://schemas.microsoft.com/office/drawing/2014/main" id="{00000000-0008-0000-0000-000050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28" name="Text Box 394744">
          <a:extLst>
            <a:ext uri="{FF2B5EF4-FFF2-40B4-BE49-F238E27FC236}">
              <a16:creationId xmlns="" xmlns:a16="http://schemas.microsoft.com/office/drawing/2014/main" id="{00000000-0008-0000-0000-000051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29" name="Text Box 394360">
          <a:extLst>
            <a:ext uri="{FF2B5EF4-FFF2-40B4-BE49-F238E27FC236}">
              <a16:creationId xmlns="" xmlns:a16="http://schemas.microsoft.com/office/drawing/2014/main" id="{00000000-0008-0000-0000-000052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30" name="Text Box 394744">
          <a:extLst>
            <a:ext uri="{FF2B5EF4-FFF2-40B4-BE49-F238E27FC236}">
              <a16:creationId xmlns="" xmlns:a16="http://schemas.microsoft.com/office/drawing/2014/main" id="{00000000-0008-0000-0000-000053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31" name="Text Box 394360">
          <a:extLst>
            <a:ext uri="{FF2B5EF4-FFF2-40B4-BE49-F238E27FC236}">
              <a16:creationId xmlns="" xmlns:a16="http://schemas.microsoft.com/office/drawing/2014/main" id="{00000000-0008-0000-0000-000054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32" name="Text Box 394744">
          <a:extLst>
            <a:ext uri="{FF2B5EF4-FFF2-40B4-BE49-F238E27FC236}">
              <a16:creationId xmlns="" xmlns:a16="http://schemas.microsoft.com/office/drawing/2014/main" id="{00000000-0008-0000-0000-000055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33" name="Text Box 394360">
          <a:extLst>
            <a:ext uri="{FF2B5EF4-FFF2-40B4-BE49-F238E27FC236}">
              <a16:creationId xmlns="" xmlns:a16="http://schemas.microsoft.com/office/drawing/2014/main" id="{00000000-0008-0000-0000-000056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34" name="Text Box 394744">
          <a:extLst>
            <a:ext uri="{FF2B5EF4-FFF2-40B4-BE49-F238E27FC236}">
              <a16:creationId xmlns="" xmlns:a16="http://schemas.microsoft.com/office/drawing/2014/main" id="{00000000-0008-0000-0000-000057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35" name="Text Box 394360">
          <a:extLst>
            <a:ext uri="{FF2B5EF4-FFF2-40B4-BE49-F238E27FC236}">
              <a16:creationId xmlns="" xmlns:a16="http://schemas.microsoft.com/office/drawing/2014/main" id="{00000000-0008-0000-0000-000058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36" name="Text Box 394744">
          <a:extLst>
            <a:ext uri="{FF2B5EF4-FFF2-40B4-BE49-F238E27FC236}">
              <a16:creationId xmlns="" xmlns:a16="http://schemas.microsoft.com/office/drawing/2014/main" id="{00000000-0008-0000-0000-000059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37" name="Text Box 394360">
          <a:extLst>
            <a:ext uri="{FF2B5EF4-FFF2-40B4-BE49-F238E27FC236}">
              <a16:creationId xmlns="" xmlns:a16="http://schemas.microsoft.com/office/drawing/2014/main" id="{00000000-0008-0000-0000-00005A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38" name="Text Box 394744">
          <a:extLst>
            <a:ext uri="{FF2B5EF4-FFF2-40B4-BE49-F238E27FC236}">
              <a16:creationId xmlns="" xmlns:a16="http://schemas.microsoft.com/office/drawing/2014/main" id="{00000000-0008-0000-0000-00005B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39" name="Text Box 394360">
          <a:extLst>
            <a:ext uri="{FF2B5EF4-FFF2-40B4-BE49-F238E27FC236}">
              <a16:creationId xmlns="" xmlns:a16="http://schemas.microsoft.com/office/drawing/2014/main" id="{00000000-0008-0000-0000-00005C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40" name="Text Box 394744">
          <a:extLst>
            <a:ext uri="{FF2B5EF4-FFF2-40B4-BE49-F238E27FC236}">
              <a16:creationId xmlns="" xmlns:a16="http://schemas.microsoft.com/office/drawing/2014/main" id="{00000000-0008-0000-0000-00005D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41" name="Text Box 394360">
          <a:extLst>
            <a:ext uri="{FF2B5EF4-FFF2-40B4-BE49-F238E27FC236}">
              <a16:creationId xmlns="" xmlns:a16="http://schemas.microsoft.com/office/drawing/2014/main" id="{00000000-0008-0000-0000-00005E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42" name="Text Box 394744">
          <a:extLst>
            <a:ext uri="{FF2B5EF4-FFF2-40B4-BE49-F238E27FC236}">
              <a16:creationId xmlns="" xmlns:a16="http://schemas.microsoft.com/office/drawing/2014/main" id="{00000000-0008-0000-0000-00005F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43" name="Text Box 394360">
          <a:extLst>
            <a:ext uri="{FF2B5EF4-FFF2-40B4-BE49-F238E27FC236}">
              <a16:creationId xmlns="" xmlns:a16="http://schemas.microsoft.com/office/drawing/2014/main" id="{00000000-0008-0000-0000-000060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44" name="Text Box 394744">
          <a:extLst>
            <a:ext uri="{FF2B5EF4-FFF2-40B4-BE49-F238E27FC236}">
              <a16:creationId xmlns="" xmlns:a16="http://schemas.microsoft.com/office/drawing/2014/main" id="{00000000-0008-0000-0000-000061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45" name="Text Box 394360">
          <a:extLst>
            <a:ext uri="{FF2B5EF4-FFF2-40B4-BE49-F238E27FC236}">
              <a16:creationId xmlns="" xmlns:a16="http://schemas.microsoft.com/office/drawing/2014/main" id="{00000000-0008-0000-0000-000062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46" name="Text Box 394744">
          <a:extLst>
            <a:ext uri="{FF2B5EF4-FFF2-40B4-BE49-F238E27FC236}">
              <a16:creationId xmlns="" xmlns:a16="http://schemas.microsoft.com/office/drawing/2014/main" id="{00000000-0008-0000-0000-000063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47" name="Text Box 394360">
          <a:extLst>
            <a:ext uri="{FF2B5EF4-FFF2-40B4-BE49-F238E27FC236}">
              <a16:creationId xmlns="" xmlns:a16="http://schemas.microsoft.com/office/drawing/2014/main" id="{00000000-0008-0000-0000-000064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48" name="Text Box 394744">
          <a:extLst>
            <a:ext uri="{FF2B5EF4-FFF2-40B4-BE49-F238E27FC236}">
              <a16:creationId xmlns="" xmlns:a16="http://schemas.microsoft.com/office/drawing/2014/main" id="{00000000-0008-0000-0000-000065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49" name="Text Box 394360">
          <a:extLst>
            <a:ext uri="{FF2B5EF4-FFF2-40B4-BE49-F238E27FC236}">
              <a16:creationId xmlns="" xmlns:a16="http://schemas.microsoft.com/office/drawing/2014/main" id="{00000000-0008-0000-0000-000066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50" name="Text Box 394744">
          <a:extLst>
            <a:ext uri="{FF2B5EF4-FFF2-40B4-BE49-F238E27FC236}">
              <a16:creationId xmlns="" xmlns:a16="http://schemas.microsoft.com/office/drawing/2014/main" id="{00000000-0008-0000-0000-000067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51" name="Text Box 394360">
          <a:extLst>
            <a:ext uri="{FF2B5EF4-FFF2-40B4-BE49-F238E27FC236}">
              <a16:creationId xmlns="" xmlns:a16="http://schemas.microsoft.com/office/drawing/2014/main" id="{00000000-0008-0000-0000-000068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52" name="Text Box 394744">
          <a:extLst>
            <a:ext uri="{FF2B5EF4-FFF2-40B4-BE49-F238E27FC236}">
              <a16:creationId xmlns="" xmlns:a16="http://schemas.microsoft.com/office/drawing/2014/main" id="{00000000-0008-0000-0000-000069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53" name="Text Box 394360">
          <a:extLst>
            <a:ext uri="{FF2B5EF4-FFF2-40B4-BE49-F238E27FC236}">
              <a16:creationId xmlns="" xmlns:a16="http://schemas.microsoft.com/office/drawing/2014/main" id="{00000000-0008-0000-0000-00006A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54" name="Text Box 394744">
          <a:extLst>
            <a:ext uri="{FF2B5EF4-FFF2-40B4-BE49-F238E27FC236}">
              <a16:creationId xmlns="" xmlns:a16="http://schemas.microsoft.com/office/drawing/2014/main" id="{00000000-0008-0000-0000-00006B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55" name="Text Box 394360">
          <a:extLst>
            <a:ext uri="{FF2B5EF4-FFF2-40B4-BE49-F238E27FC236}">
              <a16:creationId xmlns="" xmlns:a16="http://schemas.microsoft.com/office/drawing/2014/main" id="{00000000-0008-0000-0000-00006C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56" name="Text Box 394744">
          <a:extLst>
            <a:ext uri="{FF2B5EF4-FFF2-40B4-BE49-F238E27FC236}">
              <a16:creationId xmlns="" xmlns:a16="http://schemas.microsoft.com/office/drawing/2014/main" id="{00000000-0008-0000-0000-00006D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57" name="Text Box 394360">
          <a:extLst>
            <a:ext uri="{FF2B5EF4-FFF2-40B4-BE49-F238E27FC236}">
              <a16:creationId xmlns="" xmlns:a16="http://schemas.microsoft.com/office/drawing/2014/main" id="{00000000-0008-0000-0000-00006E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58" name="Text Box 394744">
          <a:extLst>
            <a:ext uri="{FF2B5EF4-FFF2-40B4-BE49-F238E27FC236}">
              <a16:creationId xmlns="" xmlns:a16="http://schemas.microsoft.com/office/drawing/2014/main" id="{00000000-0008-0000-0000-00006F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59" name="Text Box 394360">
          <a:extLst>
            <a:ext uri="{FF2B5EF4-FFF2-40B4-BE49-F238E27FC236}">
              <a16:creationId xmlns="" xmlns:a16="http://schemas.microsoft.com/office/drawing/2014/main" id="{00000000-0008-0000-0000-000070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60" name="Text Box 394744">
          <a:extLst>
            <a:ext uri="{FF2B5EF4-FFF2-40B4-BE49-F238E27FC236}">
              <a16:creationId xmlns="" xmlns:a16="http://schemas.microsoft.com/office/drawing/2014/main" id="{00000000-0008-0000-0000-000071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61" name="Text Box 394360">
          <a:extLst>
            <a:ext uri="{FF2B5EF4-FFF2-40B4-BE49-F238E27FC236}">
              <a16:creationId xmlns="" xmlns:a16="http://schemas.microsoft.com/office/drawing/2014/main" id="{00000000-0008-0000-0000-000072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62" name="Text Box 394744">
          <a:extLst>
            <a:ext uri="{FF2B5EF4-FFF2-40B4-BE49-F238E27FC236}">
              <a16:creationId xmlns="" xmlns:a16="http://schemas.microsoft.com/office/drawing/2014/main" id="{00000000-0008-0000-0000-000073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63" name="Text Box 394360">
          <a:extLst>
            <a:ext uri="{FF2B5EF4-FFF2-40B4-BE49-F238E27FC236}">
              <a16:creationId xmlns="" xmlns:a16="http://schemas.microsoft.com/office/drawing/2014/main" id="{00000000-0008-0000-0000-000074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64" name="Text Box 394744">
          <a:extLst>
            <a:ext uri="{FF2B5EF4-FFF2-40B4-BE49-F238E27FC236}">
              <a16:creationId xmlns="" xmlns:a16="http://schemas.microsoft.com/office/drawing/2014/main" id="{00000000-0008-0000-0000-000075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65" name="Text Box 394360">
          <a:extLst>
            <a:ext uri="{FF2B5EF4-FFF2-40B4-BE49-F238E27FC236}">
              <a16:creationId xmlns="" xmlns:a16="http://schemas.microsoft.com/office/drawing/2014/main" id="{00000000-0008-0000-0000-000076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66" name="Text Box 394744">
          <a:extLst>
            <a:ext uri="{FF2B5EF4-FFF2-40B4-BE49-F238E27FC236}">
              <a16:creationId xmlns="" xmlns:a16="http://schemas.microsoft.com/office/drawing/2014/main" id="{00000000-0008-0000-0000-000077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67" name="Text Box 394360">
          <a:extLst>
            <a:ext uri="{FF2B5EF4-FFF2-40B4-BE49-F238E27FC236}">
              <a16:creationId xmlns="" xmlns:a16="http://schemas.microsoft.com/office/drawing/2014/main" id="{00000000-0008-0000-0000-000078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68" name="Text Box 394744">
          <a:extLst>
            <a:ext uri="{FF2B5EF4-FFF2-40B4-BE49-F238E27FC236}">
              <a16:creationId xmlns="" xmlns:a16="http://schemas.microsoft.com/office/drawing/2014/main" id="{00000000-0008-0000-0000-000079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69" name="Text Box 394360">
          <a:extLst>
            <a:ext uri="{FF2B5EF4-FFF2-40B4-BE49-F238E27FC236}">
              <a16:creationId xmlns="" xmlns:a16="http://schemas.microsoft.com/office/drawing/2014/main" id="{00000000-0008-0000-0000-00007A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70" name="Text Box 394744">
          <a:extLst>
            <a:ext uri="{FF2B5EF4-FFF2-40B4-BE49-F238E27FC236}">
              <a16:creationId xmlns="" xmlns:a16="http://schemas.microsoft.com/office/drawing/2014/main" id="{00000000-0008-0000-0000-00007B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71" name="Text Box 394360">
          <a:extLst>
            <a:ext uri="{FF2B5EF4-FFF2-40B4-BE49-F238E27FC236}">
              <a16:creationId xmlns="" xmlns:a16="http://schemas.microsoft.com/office/drawing/2014/main" id="{00000000-0008-0000-0000-00007C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72" name="Text Box 394744">
          <a:extLst>
            <a:ext uri="{FF2B5EF4-FFF2-40B4-BE49-F238E27FC236}">
              <a16:creationId xmlns="" xmlns:a16="http://schemas.microsoft.com/office/drawing/2014/main" id="{00000000-0008-0000-0000-00007D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73" name="Text Box 394360">
          <a:extLst>
            <a:ext uri="{FF2B5EF4-FFF2-40B4-BE49-F238E27FC236}">
              <a16:creationId xmlns="" xmlns:a16="http://schemas.microsoft.com/office/drawing/2014/main" id="{00000000-0008-0000-0000-00007E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74" name="Text Box 394744">
          <a:extLst>
            <a:ext uri="{FF2B5EF4-FFF2-40B4-BE49-F238E27FC236}">
              <a16:creationId xmlns="" xmlns:a16="http://schemas.microsoft.com/office/drawing/2014/main" id="{00000000-0008-0000-0000-00007F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75"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76"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77"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78"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79"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80"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81"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82"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83"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84"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85"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86"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87"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88"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89"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90"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91"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492"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93"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94"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95"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96"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97"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498"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499"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500"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501"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502"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503"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504"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05"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06"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07"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08"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09"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10"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11"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12"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13"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14"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15"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16"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17"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18"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19"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20"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21"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22"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23"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24"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25"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26"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27"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28"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29"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30"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31"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32"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33"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34"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35"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36"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37"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38"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39"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40"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41"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42"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43"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44"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45"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46"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47"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48"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49"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50"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51"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52"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53"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54"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55"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56"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57"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58"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59"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60"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61"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62"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63"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64"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65"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66"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67"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68"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69"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70"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71"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72"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73"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74"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75"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76"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77" name="Text Box 394744">
          <a:extLst>
            <a:ext uri="{FF2B5EF4-FFF2-40B4-BE49-F238E27FC236}">
              <a16:creationId xmlns="" xmlns:a16="http://schemas.microsoft.com/office/drawing/2014/main" id="{00000000-0008-0000-0000-0000E6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78" name="Text Box 394360">
          <a:extLst>
            <a:ext uri="{FF2B5EF4-FFF2-40B4-BE49-F238E27FC236}">
              <a16:creationId xmlns="" xmlns:a16="http://schemas.microsoft.com/office/drawing/2014/main" id="{00000000-0008-0000-0000-0000E7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79" name="Text Box 394744">
          <a:extLst>
            <a:ext uri="{FF2B5EF4-FFF2-40B4-BE49-F238E27FC236}">
              <a16:creationId xmlns="" xmlns:a16="http://schemas.microsoft.com/office/drawing/2014/main" id="{00000000-0008-0000-0000-0000E8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80" name="Text Box 394360">
          <a:extLst>
            <a:ext uri="{FF2B5EF4-FFF2-40B4-BE49-F238E27FC236}">
              <a16:creationId xmlns="" xmlns:a16="http://schemas.microsoft.com/office/drawing/2014/main" id="{00000000-0008-0000-0000-0000E9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81" name="Text Box 394744">
          <a:extLst>
            <a:ext uri="{FF2B5EF4-FFF2-40B4-BE49-F238E27FC236}">
              <a16:creationId xmlns="" xmlns:a16="http://schemas.microsoft.com/office/drawing/2014/main" id="{00000000-0008-0000-0000-0000EA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82" name="Text Box 394360">
          <a:extLst>
            <a:ext uri="{FF2B5EF4-FFF2-40B4-BE49-F238E27FC236}">
              <a16:creationId xmlns="" xmlns:a16="http://schemas.microsoft.com/office/drawing/2014/main" id="{00000000-0008-0000-0000-0000EB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83" name="Text Box 394744">
          <a:extLst>
            <a:ext uri="{FF2B5EF4-FFF2-40B4-BE49-F238E27FC236}">
              <a16:creationId xmlns="" xmlns:a16="http://schemas.microsoft.com/office/drawing/2014/main" id="{00000000-0008-0000-0000-0000EC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84" name="Text Box 394360">
          <a:extLst>
            <a:ext uri="{FF2B5EF4-FFF2-40B4-BE49-F238E27FC236}">
              <a16:creationId xmlns="" xmlns:a16="http://schemas.microsoft.com/office/drawing/2014/main" id="{00000000-0008-0000-0000-0000ED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85" name="Text Box 394744">
          <a:extLst>
            <a:ext uri="{FF2B5EF4-FFF2-40B4-BE49-F238E27FC236}">
              <a16:creationId xmlns="" xmlns:a16="http://schemas.microsoft.com/office/drawing/2014/main" id="{00000000-0008-0000-0000-0000EE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86" name="Text Box 394360">
          <a:extLst>
            <a:ext uri="{FF2B5EF4-FFF2-40B4-BE49-F238E27FC236}">
              <a16:creationId xmlns="" xmlns:a16="http://schemas.microsoft.com/office/drawing/2014/main" id="{00000000-0008-0000-0000-0000EF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87" name="Text Box 394744">
          <a:extLst>
            <a:ext uri="{FF2B5EF4-FFF2-40B4-BE49-F238E27FC236}">
              <a16:creationId xmlns="" xmlns:a16="http://schemas.microsoft.com/office/drawing/2014/main" id="{00000000-0008-0000-0000-0000F0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88" name="Text Box 394360">
          <a:extLst>
            <a:ext uri="{FF2B5EF4-FFF2-40B4-BE49-F238E27FC236}">
              <a16:creationId xmlns="" xmlns:a16="http://schemas.microsoft.com/office/drawing/2014/main" id="{00000000-0008-0000-0000-0000F1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89" name="Text Box 394744">
          <a:extLst>
            <a:ext uri="{FF2B5EF4-FFF2-40B4-BE49-F238E27FC236}">
              <a16:creationId xmlns="" xmlns:a16="http://schemas.microsoft.com/office/drawing/2014/main" id="{00000000-0008-0000-0000-0000F2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90" name="Text Box 394360">
          <a:extLst>
            <a:ext uri="{FF2B5EF4-FFF2-40B4-BE49-F238E27FC236}">
              <a16:creationId xmlns="" xmlns:a16="http://schemas.microsoft.com/office/drawing/2014/main" id="{00000000-0008-0000-0000-0000F3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91" name="Text Box 394744">
          <a:extLst>
            <a:ext uri="{FF2B5EF4-FFF2-40B4-BE49-F238E27FC236}">
              <a16:creationId xmlns="" xmlns:a16="http://schemas.microsoft.com/office/drawing/2014/main" id="{00000000-0008-0000-0000-0000F4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92" name="Text Box 394360">
          <a:extLst>
            <a:ext uri="{FF2B5EF4-FFF2-40B4-BE49-F238E27FC236}">
              <a16:creationId xmlns="" xmlns:a16="http://schemas.microsoft.com/office/drawing/2014/main" id="{00000000-0008-0000-0000-0000F5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593" name="Text Box 394744">
          <a:extLst>
            <a:ext uri="{FF2B5EF4-FFF2-40B4-BE49-F238E27FC236}">
              <a16:creationId xmlns="" xmlns:a16="http://schemas.microsoft.com/office/drawing/2014/main" id="{00000000-0008-0000-0000-0000F6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94" name="Text Box 394360">
          <a:extLst>
            <a:ext uri="{FF2B5EF4-FFF2-40B4-BE49-F238E27FC236}">
              <a16:creationId xmlns="" xmlns:a16="http://schemas.microsoft.com/office/drawing/2014/main" id="{00000000-0008-0000-0000-0000F7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95" name="Text Box 394744">
          <a:extLst>
            <a:ext uri="{FF2B5EF4-FFF2-40B4-BE49-F238E27FC236}">
              <a16:creationId xmlns="" xmlns:a16="http://schemas.microsoft.com/office/drawing/2014/main" id="{00000000-0008-0000-0000-0000F8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96" name="Text Box 394360">
          <a:extLst>
            <a:ext uri="{FF2B5EF4-FFF2-40B4-BE49-F238E27FC236}">
              <a16:creationId xmlns="" xmlns:a16="http://schemas.microsoft.com/office/drawing/2014/main" id="{00000000-0008-0000-0000-0000F9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97" name="Text Box 394744">
          <a:extLst>
            <a:ext uri="{FF2B5EF4-FFF2-40B4-BE49-F238E27FC236}">
              <a16:creationId xmlns="" xmlns:a16="http://schemas.microsoft.com/office/drawing/2014/main" id="{00000000-0008-0000-0000-0000FA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98" name="Text Box 394360">
          <a:extLst>
            <a:ext uri="{FF2B5EF4-FFF2-40B4-BE49-F238E27FC236}">
              <a16:creationId xmlns="" xmlns:a16="http://schemas.microsoft.com/office/drawing/2014/main" id="{00000000-0008-0000-0000-0000FB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599" name="Text Box 394744">
          <a:extLst>
            <a:ext uri="{FF2B5EF4-FFF2-40B4-BE49-F238E27FC236}">
              <a16:creationId xmlns="" xmlns:a16="http://schemas.microsoft.com/office/drawing/2014/main" id="{00000000-0008-0000-0000-0000FC05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00"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01"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02"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03"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04"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05"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06"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07"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08"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09"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10"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11"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12"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13"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14"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15"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16"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17"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18"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19"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20"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21"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22"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23"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624"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625"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626"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627"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628"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629"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30"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31"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32"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33"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34"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35"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36"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37"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38"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39"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40"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41"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42"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43"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44"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45"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46"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47"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48"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49"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50"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51"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52"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53"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54"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55"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56"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57"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58"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59"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60"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61"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62"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63"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64"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65"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66"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67"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68"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69"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70"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71"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72"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73"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74"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75"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76"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77"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78"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79"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80"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81"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82"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83"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84"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85"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86"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87"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88"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89"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90"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91"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92"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93"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94"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695"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96"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97"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98"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699"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00"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01"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702" name="Text Box 394360">
          <a:extLst>
            <a:ext uri="{FF2B5EF4-FFF2-40B4-BE49-F238E27FC236}">
              <a16:creationId xmlns="" xmlns:a16="http://schemas.microsoft.com/office/drawing/2014/main" id="{00000000-0008-0000-0000-000094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703" name="Text Box 394744">
          <a:extLst>
            <a:ext uri="{FF2B5EF4-FFF2-40B4-BE49-F238E27FC236}">
              <a16:creationId xmlns="" xmlns:a16="http://schemas.microsoft.com/office/drawing/2014/main" id="{00000000-0008-0000-0000-000095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704" name="Text Box 394360">
          <a:extLst>
            <a:ext uri="{FF2B5EF4-FFF2-40B4-BE49-F238E27FC236}">
              <a16:creationId xmlns="" xmlns:a16="http://schemas.microsoft.com/office/drawing/2014/main" id="{00000000-0008-0000-0000-000096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705" name="Text Box 394744">
          <a:extLst>
            <a:ext uri="{FF2B5EF4-FFF2-40B4-BE49-F238E27FC236}">
              <a16:creationId xmlns="" xmlns:a16="http://schemas.microsoft.com/office/drawing/2014/main" id="{00000000-0008-0000-0000-000097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706" name="Text Box 394360">
          <a:extLst>
            <a:ext uri="{FF2B5EF4-FFF2-40B4-BE49-F238E27FC236}">
              <a16:creationId xmlns="" xmlns:a16="http://schemas.microsoft.com/office/drawing/2014/main" id="{00000000-0008-0000-0000-000098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707" name="Text Box 394744">
          <a:extLst>
            <a:ext uri="{FF2B5EF4-FFF2-40B4-BE49-F238E27FC236}">
              <a16:creationId xmlns="" xmlns:a16="http://schemas.microsoft.com/office/drawing/2014/main" id="{00000000-0008-0000-0000-000099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08" name="Text Box 394360">
          <a:extLst>
            <a:ext uri="{FF2B5EF4-FFF2-40B4-BE49-F238E27FC236}">
              <a16:creationId xmlns="" xmlns:a16="http://schemas.microsoft.com/office/drawing/2014/main" id="{00000000-0008-0000-0000-00009A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09" name="Text Box 394744">
          <a:extLst>
            <a:ext uri="{FF2B5EF4-FFF2-40B4-BE49-F238E27FC236}">
              <a16:creationId xmlns="" xmlns:a16="http://schemas.microsoft.com/office/drawing/2014/main" id="{00000000-0008-0000-0000-00009B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10" name="Text Box 394360">
          <a:extLst>
            <a:ext uri="{FF2B5EF4-FFF2-40B4-BE49-F238E27FC236}">
              <a16:creationId xmlns="" xmlns:a16="http://schemas.microsoft.com/office/drawing/2014/main" id="{00000000-0008-0000-0000-00009C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11" name="Text Box 394744">
          <a:extLst>
            <a:ext uri="{FF2B5EF4-FFF2-40B4-BE49-F238E27FC236}">
              <a16:creationId xmlns="" xmlns:a16="http://schemas.microsoft.com/office/drawing/2014/main" id="{00000000-0008-0000-0000-00009D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12" name="Text Box 394360">
          <a:extLst>
            <a:ext uri="{FF2B5EF4-FFF2-40B4-BE49-F238E27FC236}">
              <a16:creationId xmlns="" xmlns:a16="http://schemas.microsoft.com/office/drawing/2014/main" id="{00000000-0008-0000-0000-00009E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13" name="Text Box 394744">
          <a:extLst>
            <a:ext uri="{FF2B5EF4-FFF2-40B4-BE49-F238E27FC236}">
              <a16:creationId xmlns="" xmlns:a16="http://schemas.microsoft.com/office/drawing/2014/main" id="{00000000-0008-0000-0000-00009F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14" name="Text Box 394360">
          <a:extLst>
            <a:ext uri="{FF2B5EF4-FFF2-40B4-BE49-F238E27FC236}">
              <a16:creationId xmlns="" xmlns:a16="http://schemas.microsoft.com/office/drawing/2014/main" id="{00000000-0008-0000-0000-0000A0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15" name="Text Box 394744">
          <a:extLst>
            <a:ext uri="{FF2B5EF4-FFF2-40B4-BE49-F238E27FC236}">
              <a16:creationId xmlns="" xmlns:a16="http://schemas.microsoft.com/office/drawing/2014/main" id="{00000000-0008-0000-0000-0000A1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16" name="Text Box 394360">
          <a:extLst>
            <a:ext uri="{FF2B5EF4-FFF2-40B4-BE49-F238E27FC236}">
              <a16:creationId xmlns="" xmlns:a16="http://schemas.microsoft.com/office/drawing/2014/main" id="{00000000-0008-0000-0000-0000A2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17" name="Text Box 394744">
          <a:extLst>
            <a:ext uri="{FF2B5EF4-FFF2-40B4-BE49-F238E27FC236}">
              <a16:creationId xmlns="" xmlns:a16="http://schemas.microsoft.com/office/drawing/2014/main" id="{00000000-0008-0000-0000-0000A3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18" name="Text Box 394360">
          <a:extLst>
            <a:ext uri="{FF2B5EF4-FFF2-40B4-BE49-F238E27FC236}">
              <a16:creationId xmlns="" xmlns:a16="http://schemas.microsoft.com/office/drawing/2014/main" id="{00000000-0008-0000-0000-0000A4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19" name="Text Box 394744">
          <a:extLst>
            <a:ext uri="{FF2B5EF4-FFF2-40B4-BE49-F238E27FC236}">
              <a16:creationId xmlns="" xmlns:a16="http://schemas.microsoft.com/office/drawing/2014/main" id="{00000000-0008-0000-0000-0000A5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20" name="Text Box 394360">
          <a:extLst>
            <a:ext uri="{FF2B5EF4-FFF2-40B4-BE49-F238E27FC236}">
              <a16:creationId xmlns="" xmlns:a16="http://schemas.microsoft.com/office/drawing/2014/main" id="{00000000-0008-0000-0000-0000A6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21" name="Text Box 394744">
          <a:extLst>
            <a:ext uri="{FF2B5EF4-FFF2-40B4-BE49-F238E27FC236}">
              <a16:creationId xmlns="" xmlns:a16="http://schemas.microsoft.com/office/drawing/2014/main" id="{00000000-0008-0000-0000-0000A7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22" name="Text Box 394360">
          <a:extLst>
            <a:ext uri="{FF2B5EF4-FFF2-40B4-BE49-F238E27FC236}">
              <a16:creationId xmlns="" xmlns:a16="http://schemas.microsoft.com/office/drawing/2014/main" id="{00000000-0008-0000-0000-0000A8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23" name="Text Box 394744">
          <a:extLst>
            <a:ext uri="{FF2B5EF4-FFF2-40B4-BE49-F238E27FC236}">
              <a16:creationId xmlns="" xmlns:a16="http://schemas.microsoft.com/office/drawing/2014/main" id="{00000000-0008-0000-0000-0000A9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24" name="Text Box 394360">
          <a:extLst>
            <a:ext uri="{FF2B5EF4-FFF2-40B4-BE49-F238E27FC236}">
              <a16:creationId xmlns="" xmlns:a16="http://schemas.microsoft.com/office/drawing/2014/main" id="{00000000-0008-0000-0000-0000AA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25" name="Text Box 394744">
          <a:extLst>
            <a:ext uri="{FF2B5EF4-FFF2-40B4-BE49-F238E27FC236}">
              <a16:creationId xmlns="" xmlns:a16="http://schemas.microsoft.com/office/drawing/2014/main" id="{00000000-0008-0000-0000-0000AB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26" name="Text Box 394360">
          <a:extLst>
            <a:ext uri="{FF2B5EF4-FFF2-40B4-BE49-F238E27FC236}">
              <a16:creationId xmlns="" xmlns:a16="http://schemas.microsoft.com/office/drawing/2014/main" id="{00000000-0008-0000-0000-0000AC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27" name="Text Box 394744">
          <a:extLst>
            <a:ext uri="{FF2B5EF4-FFF2-40B4-BE49-F238E27FC236}">
              <a16:creationId xmlns="" xmlns:a16="http://schemas.microsoft.com/office/drawing/2014/main" id="{00000000-0008-0000-0000-0000AD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28" name="Text Box 394360">
          <a:extLst>
            <a:ext uri="{FF2B5EF4-FFF2-40B4-BE49-F238E27FC236}">
              <a16:creationId xmlns="" xmlns:a16="http://schemas.microsoft.com/office/drawing/2014/main" id="{00000000-0008-0000-0000-0000AE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29" name="Text Box 394744">
          <a:extLst>
            <a:ext uri="{FF2B5EF4-FFF2-40B4-BE49-F238E27FC236}">
              <a16:creationId xmlns="" xmlns:a16="http://schemas.microsoft.com/office/drawing/2014/main" id="{00000000-0008-0000-0000-0000AF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30" name="Text Box 394360">
          <a:extLst>
            <a:ext uri="{FF2B5EF4-FFF2-40B4-BE49-F238E27FC236}">
              <a16:creationId xmlns="" xmlns:a16="http://schemas.microsoft.com/office/drawing/2014/main" id="{00000000-0008-0000-0000-0000B0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31" name="Text Box 394744">
          <a:extLst>
            <a:ext uri="{FF2B5EF4-FFF2-40B4-BE49-F238E27FC236}">
              <a16:creationId xmlns="" xmlns:a16="http://schemas.microsoft.com/office/drawing/2014/main" id="{00000000-0008-0000-0000-0000B1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32" name="Text Box 394360">
          <a:extLst>
            <a:ext uri="{FF2B5EF4-FFF2-40B4-BE49-F238E27FC236}">
              <a16:creationId xmlns="" xmlns:a16="http://schemas.microsoft.com/office/drawing/2014/main" id="{00000000-0008-0000-0000-0000B2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33" name="Text Box 394744">
          <a:extLst>
            <a:ext uri="{FF2B5EF4-FFF2-40B4-BE49-F238E27FC236}">
              <a16:creationId xmlns="" xmlns:a16="http://schemas.microsoft.com/office/drawing/2014/main" id="{00000000-0008-0000-0000-0000B3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34" name="Text Box 394360">
          <a:extLst>
            <a:ext uri="{FF2B5EF4-FFF2-40B4-BE49-F238E27FC236}">
              <a16:creationId xmlns="" xmlns:a16="http://schemas.microsoft.com/office/drawing/2014/main" id="{00000000-0008-0000-0000-0000B4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35" name="Text Box 394744">
          <a:extLst>
            <a:ext uri="{FF2B5EF4-FFF2-40B4-BE49-F238E27FC236}">
              <a16:creationId xmlns="" xmlns:a16="http://schemas.microsoft.com/office/drawing/2014/main" id="{00000000-0008-0000-0000-0000B5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36" name="Text Box 394360">
          <a:extLst>
            <a:ext uri="{FF2B5EF4-FFF2-40B4-BE49-F238E27FC236}">
              <a16:creationId xmlns="" xmlns:a16="http://schemas.microsoft.com/office/drawing/2014/main" id="{00000000-0008-0000-0000-0000B6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37" name="Text Box 394744">
          <a:extLst>
            <a:ext uri="{FF2B5EF4-FFF2-40B4-BE49-F238E27FC236}">
              <a16:creationId xmlns="" xmlns:a16="http://schemas.microsoft.com/office/drawing/2014/main" id="{00000000-0008-0000-0000-0000B7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38" name="Text Box 394360">
          <a:extLst>
            <a:ext uri="{FF2B5EF4-FFF2-40B4-BE49-F238E27FC236}">
              <a16:creationId xmlns="" xmlns:a16="http://schemas.microsoft.com/office/drawing/2014/main" id="{00000000-0008-0000-0000-0000B8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39" name="Text Box 394744">
          <a:extLst>
            <a:ext uri="{FF2B5EF4-FFF2-40B4-BE49-F238E27FC236}">
              <a16:creationId xmlns="" xmlns:a16="http://schemas.microsoft.com/office/drawing/2014/main" id="{00000000-0008-0000-0000-0000B9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40" name="Text Box 394360">
          <a:extLst>
            <a:ext uri="{FF2B5EF4-FFF2-40B4-BE49-F238E27FC236}">
              <a16:creationId xmlns="" xmlns:a16="http://schemas.microsoft.com/office/drawing/2014/main" id="{00000000-0008-0000-0000-0000BA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41" name="Text Box 394744">
          <a:extLst>
            <a:ext uri="{FF2B5EF4-FFF2-40B4-BE49-F238E27FC236}">
              <a16:creationId xmlns="" xmlns:a16="http://schemas.microsoft.com/office/drawing/2014/main" id="{00000000-0008-0000-0000-0000BB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42" name="Text Box 394360">
          <a:extLst>
            <a:ext uri="{FF2B5EF4-FFF2-40B4-BE49-F238E27FC236}">
              <a16:creationId xmlns="" xmlns:a16="http://schemas.microsoft.com/office/drawing/2014/main" id="{00000000-0008-0000-0000-0000BC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43" name="Text Box 394744">
          <a:extLst>
            <a:ext uri="{FF2B5EF4-FFF2-40B4-BE49-F238E27FC236}">
              <a16:creationId xmlns="" xmlns:a16="http://schemas.microsoft.com/office/drawing/2014/main" id="{00000000-0008-0000-0000-0000BD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44" name="Text Box 394360">
          <a:extLst>
            <a:ext uri="{FF2B5EF4-FFF2-40B4-BE49-F238E27FC236}">
              <a16:creationId xmlns="" xmlns:a16="http://schemas.microsoft.com/office/drawing/2014/main" id="{00000000-0008-0000-0000-0000BE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45" name="Text Box 394744">
          <a:extLst>
            <a:ext uri="{FF2B5EF4-FFF2-40B4-BE49-F238E27FC236}">
              <a16:creationId xmlns="" xmlns:a16="http://schemas.microsoft.com/office/drawing/2014/main" id="{00000000-0008-0000-0000-0000BF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46" name="Text Box 394360">
          <a:extLst>
            <a:ext uri="{FF2B5EF4-FFF2-40B4-BE49-F238E27FC236}">
              <a16:creationId xmlns="" xmlns:a16="http://schemas.microsoft.com/office/drawing/2014/main" id="{00000000-0008-0000-0000-0000C0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47" name="Text Box 394744">
          <a:extLst>
            <a:ext uri="{FF2B5EF4-FFF2-40B4-BE49-F238E27FC236}">
              <a16:creationId xmlns="" xmlns:a16="http://schemas.microsoft.com/office/drawing/2014/main" id="{00000000-0008-0000-0000-0000C1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48" name="Text Box 394360">
          <a:extLst>
            <a:ext uri="{FF2B5EF4-FFF2-40B4-BE49-F238E27FC236}">
              <a16:creationId xmlns="" xmlns:a16="http://schemas.microsoft.com/office/drawing/2014/main" id="{00000000-0008-0000-0000-0000C2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49" name="Text Box 394744">
          <a:extLst>
            <a:ext uri="{FF2B5EF4-FFF2-40B4-BE49-F238E27FC236}">
              <a16:creationId xmlns="" xmlns:a16="http://schemas.microsoft.com/office/drawing/2014/main" id="{00000000-0008-0000-0000-0000C3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50" name="Text Box 394360">
          <a:extLst>
            <a:ext uri="{FF2B5EF4-FFF2-40B4-BE49-F238E27FC236}">
              <a16:creationId xmlns="" xmlns:a16="http://schemas.microsoft.com/office/drawing/2014/main" id="{00000000-0008-0000-0000-0000C4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51" name="Text Box 394744">
          <a:extLst>
            <a:ext uri="{FF2B5EF4-FFF2-40B4-BE49-F238E27FC236}">
              <a16:creationId xmlns="" xmlns:a16="http://schemas.microsoft.com/office/drawing/2014/main" id="{00000000-0008-0000-0000-0000C5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52" name="Text Box 394360">
          <a:extLst>
            <a:ext uri="{FF2B5EF4-FFF2-40B4-BE49-F238E27FC236}">
              <a16:creationId xmlns="" xmlns:a16="http://schemas.microsoft.com/office/drawing/2014/main" id="{00000000-0008-0000-0000-0000C6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53" name="Text Box 394744">
          <a:extLst>
            <a:ext uri="{FF2B5EF4-FFF2-40B4-BE49-F238E27FC236}">
              <a16:creationId xmlns="" xmlns:a16="http://schemas.microsoft.com/office/drawing/2014/main" id="{00000000-0008-0000-0000-0000C7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54" name="Text Box 394360">
          <a:extLst>
            <a:ext uri="{FF2B5EF4-FFF2-40B4-BE49-F238E27FC236}">
              <a16:creationId xmlns="" xmlns:a16="http://schemas.microsoft.com/office/drawing/2014/main" id="{00000000-0008-0000-0000-0000C8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55" name="Text Box 394744">
          <a:extLst>
            <a:ext uri="{FF2B5EF4-FFF2-40B4-BE49-F238E27FC236}">
              <a16:creationId xmlns="" xmlns:a16="http://schemas.microsoft.com/office/drawing/2014/main" id="{00000000-0008-0000-0000-0000C9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56" name="Text Box 394360">
          <a:extLst>
            <a:ext uri="{FF2B5EF4-FFF2-40B4-BE49-F238E27FC236}">
              <a16:creationId xmlns="" xmlns:a16="http://schemas.microsoft.com/office/drawing/2014/main" id="{00000000-0008-0000-0000-0000CA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57" name="Text Box 394744">
          <a:extLst>
            <a:ext uri="{FF2B5EF4-FFF2-40B4-BE49-F238E27FC236}">
              <a16:creationId xmlns="" xmlns:a16="http://schemas.microsoft.com/office/drawing/2014/main" id="{00000000-0008-0000-0000-0000CB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58" name="Text Box 394360">
          <a:extLst>
            <a:ext uri="{FF2B5EF4-FFF2-40B4-BE49-F238E27FC236}">
              <a16:creationId xmlns="" xmlns:a16="http://schemas.microsoft.com/office/drawing/2014/main" id="{00000000-0008-0000-0000-0000CC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59" name="Text Box 394744">
          <a:extLst>
            <a:ext uri="{FF2B5EF4-FFF2-40B4-BE49-F238E27FC236}">
              <a16:creationId xmlns="" xmlns:a16="http://schemas.microsoft.com/office/drawing/2014/main" id="{00000000-0008-0000-0000-0000CD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60" name="Text Box 394360">
          <a:extLst>
            <a:ext uri="{FF2B5EF4-FFF2-40B4-BE49-F238E27FC236}">
              <a16:creationId xmlns="" xmlns:a16="http://schemas.microsoft.com/office/drawing/2014/main" id="{00000000-0008-0000-0000-0000CE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61" name="Text Box 394744">
          <a:extLst>
            <a:ext uri="{FF2B5EF4-FFF2-40B4-BE49-F238E27FC236}">
              <a16:creationId xmlns="" xmlns:a16="http://schemas.microsoft.com/office/drawing/2014/main" id="{00000000-0008-0000-0000-0000CF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62" name="Text Box 394360">
          <a:extLst>
            <a:ext uri="{FF2B5EF4-FFF2-40B4-BE49-F238E27FC236}">
              <a16:creationId xmlns="" xmlns:a16="http://schemas.microsoft.com/office/drawing/2014/main" id="{00000000-0008-0000-0000-0000D0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63" name="Text Box 394744">
          <a:extLst>
            <a:ext uri="{FF2B5EF4-FFF2-40B4-BE49-F238E27FC236}">
              <a16:creationId xmlns="" xmlns:a16="http://schemas.microsoft.com/office/drawing/2014/main" id="{00000000-0008-0000-0000-0000D1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64" name="Text Box 394360">
          <a:extLst>
            <a:ext uri="{FF2B5EF4-FFF2-40B4-BE49-F238E27FC236}">
              <a16:creationId xmlns="" xmlns:a16="http://schemas.microsoft.com/office/drawing/2014/main" id="{00000000-0008-0000-0000-0000D2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65" name="Text Box 394744">
          <a:extLst>
            <a:ext uri="{FF2B5EF4-FFF2-40B4-BE49-F238E27FC236}">
              <a16:creationId xmlns="" xmlns:a16="http://schemas.microsoft.com/office/drawing/2014/main" id="{00000000-0008-0000-0000-0000D3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66" name="Text Box 394360">
          <a:extLst>
            <a:ext uri="{FF2B5EF4-FFF2-40B4-BE49-F238E27FC236}">
              <a16:creationId xmlns="" xmlns:a16="http://schemas.microsoft.com/office/drawing/2014/main" id="{00000000-0008-0000-0000-0000D4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67" name="Text Box 394744">
          <a:extLst>
            <a:ext uri="{FF2B5EF4-FFF2-40B4-BE49-F238E27FC236}">
              <a16:creationId xmlns="" xmlns:a16="http://schemas.microsoft.com/office/drawing/2014/main" id="{00000000-0008-0000-0000-0000D5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68" name="Text Box 394360">
          <a:extLst>
            <a:ext uri="{FF2B5EF4-FFF2-40B4-BE49-F238E27FC236}">
              <a16:creationId xmlns="" xmlns:a16="http://schemas.microsoft.com/office/drawing/2014/main" id="{00000000-0008-0000-0000-0000D6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69" name="Text Box 394744">
          <a:extLst>
            <a:ext uri="{FF2B5EF4-FFF2-40B4-BE49-F238E27FC236}">
              <a16:creationId xmlns="" xmlns:a16="http://schemas.microsoft.com/office/drawing/2014/main" id="{00000000-0008-0000-0000-0000D7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70" name="Text Box 394360">
          <a:extLst>
            <a:ext uri="{FF2B5EF4-FFF2-40B4-BE49-F238E27FC236}">
              <a16:creationId xmlns="" xmlns:a16="http://schemas.microsoft.com/office/drawing/2014/main" id="{00000000-0008-0000-0000-0000D8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71" name="Text Box 394744">
          <a:extLst>
            <a:ext uri="{FF2B5EF4-FFF2-40B4-BE49-F238E27FC236}">
              <a16:creationId xmlns="" xmlns:a16="http://schemas.microsoft.com/office/drawing/2014/main" id="{00000000-0008-0000-0000-0000D9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72" name="Text Box 394360">
          <a:extLst>
            <a:ext uri="{FF2B5EF4-FFF2-40B4-BE49-F238E27FC236}">
              <a16:creationId xmlns="" xmlns:a16="http://schemas.microsoft.com/office/drawing/2014/main" id="{00000000-0008-0000-0000-0000DA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73" name="Text Box 394744">
          <a:extLst>
            <a:ext uri="{FF2B5EF4-FFF2-40B4-BE49-F238E27FC236}">
              <a16:creationId xmlns="" xmlns:a16="http://schemas.microsoft.com/office/drawing/2014/main" id="{00000000-0008-0000-0000-0000DB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74" name="Text Box 394360">
          <a:extLst>
            <a:ext uri="{FF2B5EF4-FFF2-40B4-BE49-F238E27FC236}">
              <a16:creationId xmlns="" xmlns:a16="http://schemas.microsoft.com/office/drawing/2014/main" id="{00000000-0008-0000-0000-0000DC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75" name="Text Box 394744">
          <a:extLst>
            <a:ext uri="{FF2B5EF4-FFF2-40B4-BE49-F238E27FC236}">
              <a16:creationId xmlns="" xmlns:a16="http://schemas.microsoft.com/office/drawing/2014/main" id="{00000000-0008-0000-0000-0000DD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76" name="Text Box 394360">
          <a:extLst>
            <a:ext uri="{FF2B5EF4-FFF2-40B4-BE49-F238E27FC236}">
              <a16:creationId xmlns="" xmlns:a16="http://schemas.microsoft.com/office/drawing/2014/main" id="{00000000-0008-0000-0000-0000DE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77" name="Text Box 394744">
          <a:extLst>
            <a:ext uri="{FF2B5EF4-FFF2-40B4-BE49-F238E27FC236}">
              <a16:creationId xmlns="" xmlns:a16="http://schemas.microsoft.com/office/drawing/2014/main" id="{00000000-0008-0000-0000-0000DF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78" name="Text Box 394360">
          <a:extLst>
            <a:ext uri="{FF2B5EF4-FFF2-40B4-BE49-F238E27FC236}">
              <a16:creationId xmlns="" xmlns:a16="http://schemas.microsoft.com/office/drawing/2014/main" id="{00000000-0008-0000-0000-0000E0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79" name="Text Box 394744">
          <a:extLst>
            <a:ext uri="{FF2B5EF4-FFF2-40B4-BE49-F238E27FC236}">
              <a16:creationId xmlns="" xmlns:a16="http://schemas.microsoft.com/office/drawing/2014/main" id="{00000000-0008-0000-0000-0000E1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80"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81"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82"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83"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84"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85"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86"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87"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88"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89"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90"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91"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92"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93"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94"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95"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96"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797"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98"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799"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00"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01"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02"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03"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804"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805"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806"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807"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808"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809"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10"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11"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12"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13"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14"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15"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16"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17"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18"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19"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20"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21"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22"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23"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24"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25"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26"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27"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28"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29"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30"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31"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32"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33"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34"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35"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36"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37"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38"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39"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40"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41"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42"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43"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44"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45"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46"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47"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48"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49"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50"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51"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52"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53"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54"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55"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56"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57"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58"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59"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60"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61"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62"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63"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64"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65"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66"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67"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68"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69"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70"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71"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72"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73"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74"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75"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76"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77"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78"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79"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80"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81"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82" name="Text Box 394744">
          <a:extLst>
            <a:ext uri="{FF2B5EF4-FFF2-40B4-BE49-F238E27FC236}">
              <a16:creationId xmlns="" xmlns:a16="http://schemas.microsoft.com/office/drawing/2014/main" id="{00000000-0008-0000-0000-000048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83" name="Text Box 394360">
          <a:extLst>
            <a:ext uri="{FF2B5EF4-FFF2-40B4-BE49-F238E27FC236}">
              <a16:creationId xmlns="" xmlns:a16="http://schemas.microsoft.com/office/drawing/2014/main" id="{00000000-0008-0000-0000-000049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84" name="Text Box 394744">
          <a:extLst>
            <a:ext uri="{FF2B5EF4-FFF2-40B4-BE49-F238E27FC236}">
              <a16:creationId xmlns="" xmlns:a16="http://schemas.microsoft.com/office/drawing/2014/main" id="{00000000-0008-0000-0000-00004A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85" name="Text Box 394360">
          <a:extLst>
            <a:ext uri="{FF2B5EF4-FFF2-40B4-BE49-F238E27FC236}">
              <a16:creationId xmlns="" xmlns:a16="http://schemas.microsoft.com/office/drawing/2014/main" id="{00000000-0008-0000-0000-00004B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86" name="Text Box 394744">
          <a:extLst>
            <a:ext uri="{FF2B5EF4-FFF2-40B4-BE49-F238E27FC236}">
              <a16:creationId xmlns="" xmlns:a16="http://schemas.microsoft.com/office/drawing/2014/main" id="{00000000-0008-0000-0000-00004C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87" name="Text Box 394360">
          <a:extLst>
            <a:ext uri="{FF2B5EF4-FFF2-40B4-BE49-F238E27FC236}">
              <a16:creationId xmlns="" xmlns:a16="http://schemas.microsoft.com/office/drawing/2014/main" id="{00000000-0008-0000-0000-00004D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88" name="Text Box 394744">
          <a:extLst>
            <a:ext uri="{FF2B5EF4-FFF2-40B4-BE49-F238E27FC236}">
              <a16:creationId xmlns="" xmlns:a16="http://schemas.microsoft.com/office/drawing/2014/main" id="{00000000-0008-0000-0000-00004E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89" name="Text Box 394360">
          <a:extLst>
            <a:ext uri="{FF2B5EF4-FFF2-40B4-BE49-F238E27FC236}">
              <a16:creationId xmlns="" xmlns:a16="http://schemas.microsoft.com/office/drawing/2014/main" id="{00000000-0008-0000-0000-00004F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90" name="Text Box 394744">
          <a:extLst>
            <a:ext uri="{FF2B5EF4-FFF2-40B4-BE49-F238E27FC236}">
              <a16:creationId xmlns="" xmlns:a16="http://schemas.microsoft.com/office/drawing/2014/main" id="{00000000-0008-0000-0000-000050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91" name="Text Box 394360">
          <a:extLst>
            <a:ext uri="{FF2B5EF4-FFF2-40B4-BE49-F238E27FC236}">
              <a16:creationId xmlns="" xmlns:a16="http://schemas.microsoft.com/office/drawing/2014/main" id="{00000000-0008-0000-0000-000051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92" name="Text Box 394744">
          <a:extLst>
            <a:ext uri="{FF2B5EF4-FFF2-40B4-BE49-F238E27FC236}">
              <a16:creationId xmlns="" xmlns:a16="http://schemas.microsoft.com/office/drawing/2014/main" id="{00000000-0008-0000-0000-000052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93" name="Text Box 394360">
          <a:extLst>
            <a:ext uri="{FF2B5EF4-FFF2-40B4-BE49-F238E27FC236}">
              <a16:creationId xmlns="" xmlns:a16="http://schemas.microsoft.com/office/drawing/2014/main" id="{00000000-0008-0000-0000-000053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94" name="Text Box 394744">
          <a:extLst>
            <a:ext uri="{FF2B5EF4-FFF2-40B4-BE49-F238E27FC236}">
              <a16:creationId xmlns="" xmlns:a16="http://schemas.microsoft.com/office/drawing/2014/main" id="{00000000-0008-0000-0000-000054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95" name="Text Box 394360">
          <a:extLst>
            <a:ext uri="{FF2B5EF4-FFF2-40B4-BE49-F238E27FC236}">
              <a16:creationId xmlns="" xmlns:a16="http://schemas.microsoft.com/office/drawing/2014/main" id="{00000000-0008-0000-0000-000055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96" name="Text Box 394744">
          <a:extLst>
            <a:ext uri="{FF2B5EF4-FFF2-40B4-BE49-F238E27FC236}">
              <a16:creationId xmlns="" xmlns:a16="http://schemas.microsoft.com/office/drawing/2014/main" id="{00000000-0008-0000-0000-000056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97" name="Text Box 394360">
          <a:extLst>
            <a:ext uri="{FF2B5EF4-FFF2-40B4-BE49-F238E27FC236}">
              <a16:creationId xmlns="" xmlns:a16="http://schemas.microsoft.com/office/drawing/2014/main" id="{00000000-0008-0000-0000-000057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898" name="Text Box 394744">
          <a:extLst>
            <a:ext uri="{FF2B5EF4-FFF2-40B4-BE49-F238E27FC236}">
              <a16:creationId xmlns="" xmlns:a16="http://schemas.microsoft.com/office/drawing/2014/main" id="{00000000-0008-0000-0000-000058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899" name="Text Box 394360">
          <a:extLst>
            <a:ext uri="{FF2B5EF4-FFF2-40B4-BE49-F238E27FC236}">
              <a16:creationId xmlns="" xmlns:a16="http://schemas.microsoft.com/office/drawing/2014/main" id="{00000000-0008-0000-0000-000059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00" name="Text Box 394744">
          <a:extLst>
            <a:ext uri="{FF2B5EF4-FFF2-40B4-BE49-F238E27FC236}">
              <a16:creationId xmlns="" xmlns:a16="http://schemas.microsoft.com/office/drawing/2014/main" id="{00000000-0008-0000-0000-00005A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01" name="Text Box 394360">
          <a:extLst>
            <a:ext uri="{FF2B5EF4-FFF2-40B4-BE49-F238E27FC236}">
              <a16:creationId xmlns="" xmlns:a16="http://schemas.microsoft.com/office/drawing/2014/main" id="{00000000-0008-0000-0000-00005B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02" name="Text Box 394744">
          <a:extLst>
            <a:ext uri="{FF2B5EF4-FFF2-40B4-BE49-F238E27FC236}">
              <a16:creationId xmlns="" xmlns:a16="http://schemas.microsoft.com/office/drawing/2014/main" id="{00000000-0008-0000-0000-00005C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03" name="Text Box 394360">
          <a:extLst>
            <a:ext uri="{FF2B5EF4-FFF2-40B4-BE49-F238E27FC236}">
              <a16:creationId xmlns="" xmlns:a16="http://schemas.microsoft.com/office/drawing/2014/main" id="{00000000-0008-0000-0000-00005D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04" name="Text Box 394744">
          <a:extLst>
            <a:ext uri="{FF2B5EF4-FFF2-40B4-BE49-F238E27FC236}">
              <a16:creationId xmlns="" xmlns:a16="http://schemas.microsoft.com/office/drawing/2014/main" id="{00000000-0008-0000-0000-00005E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05"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06"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07"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08"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09"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10"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11"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12"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13"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14"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15"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16"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17"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18"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19"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20"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21"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22"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23"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24"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25"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26"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27"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28"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929" name="Text Box 394360">
          <a:extLst>
            <a:ext uri="{FF2B5EF4-FFF2-40B4-BE49-F238E27FC236}">
              <a16:creationId xmlns="" xmlns:a16="http://schemas.microsoft.com/office/drawing/2014/main" id="{00000000-0008-0000-0000-00007708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930" name="Text Box 394744">
          <a:extLst>
            <a:ext uri="{FF2B5EF4-FFF2-40B4-BE49-F238E27FC236}">
              <a16:creationId xmlns="" xmlns:a16="http://schemas.microsoft.com/office/drawing/2014/main" id="{00000000-0008-0000-0000-00007808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931" name="Text Box 394360">
          <a:extLst>
            <a:ext uri="{FF2B5EF4-FFF2-40B4-BE49-F238E27FC236}">
              <a16:creationId xmlns="" xmlns:a16="http://schemas.microsoft.com/office/drawing/2014/main" id="{00000000-0008-0000-0000-00007908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932" name="Text Box 394744">
          <a:extLst>
            <a:ext uri="{FF2B5EF4-FFF2-40B4-BE49-F238E27FC236}">
              <a16:creationId xmlns="" xmlns:a16="http://schemas.microsoft.com/office/drawing/2014/main" id="{00000000-0008-0000-0000-00007A08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933" name="Text Box 394360">
          <a:extLst>
            <a:ext uri="{FF2B5EF4-FFF2-40B4-BE49-F238E27FC236}">
              <a16:creationId xmlns="" xmlns:a16="http://schemas.microsoft.com/office/drawing/2014/main" id="{00000000-0008-0000-0000-00007B08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3934" name="Text Box 394744">
          <a:extLst>
            <a:ext uri="{FF2B5EF4-FFF2-40B4-BE49-F238E27FC236}">
              <a16:creationId xmlns="" xmlns:a16="http://schemas.microsoft.com/office/drawing/2014/main" id="{00000000-0008-0000-0000-00007C08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35" name="Text Box 394360">
          <a:extLst>
            <a:ext uri="{FF2B5EF4-FFF2-40B4-BE49-F238E27FC236}">
              <a16:creationId xmlns="" xmlns:a16="http://schemas.microsoft.com/office/drawing/2014/main" id="{00000000-0008-0000-0000-00007D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36" name="Text Box 394744">
          <a:extLst>
            <a:ext uri="{FF2B5EF4-FFF2-40B4-BE49-F238E27FC236}">
              <a16:creationId xmlns="" xmlns:a16="http://schemas.microsoft.com/office/drawing/2014/main" id="{00000000-0008-0000-0000-00007E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37" name="Text Box 394360">
          <a:extLst>
            <a:ext uri="{FF2B5EF4-FFF2-40B4-BE49-F238E27FC236}">
              <a16:creationId xmlns="" xmlns:a16="http://schemas.microsoft.com/office/drawing/2014/main" id="{00000000-0008-0000-0000-00007F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38" name="Text Box 394744">
          <a:extLst>
            <a:ext uri="{FF2B5EF4-FFF2-40B4-BE49-F238E27FC236}">
              <a16:creationId xmlns="" xmlns:a16="http://schemas.microsoft.com/office/drawing/2014/main" id="{00000000-0008-0000-0000-000080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39" name="Text Box 394360">
          <a:extLst>
            <a:ext uri="{FF2B5EF4-FFF2-40B4-BE49-F238E27FC236}">
              <a16:creationId xmlns="" xmlns:a16="http://schemas.microsoft.com/office/drawing/2014/main" id="{00000000-0008-0000-0000-000081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40" name="Text Box 394744">
          <a:extLst>
            <a:ext uri="{FF2B5EF4-FFF2-40B4-BE49-F238E27FC236}">
              <a16:creationId xmlns="" xmlns:a16="http://schemas.microsoft.com/office/drawing/2014/main" id="{00000000-0008-0000-0000-000082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41" name="Text Box 394360">
          <a:extLst>
            <a:ext uri="{FF2B5EF4-FFF2-40B4-BE49-F238E27FC236}">
              <a16:creationId xmlns="" xmlns:a16="http://schemas.microsoft.com/office/drawing/2014/main" id="{00000000-0008-0000-0000-000083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42" name="Text Box 394744">
          <a:extLst>
            <a:ext uri="{FF2B5EF4-FFF2-40B4-BE49-F238E27FC236}">
              <a16:creationId xmlns="" xmlns:a16="http://schemas.microsoft.com/office/drawing/2014/main" id="{00000000-0008-0000-0000-000084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43" name="Text Box 394360">
          <a:extLst>
            <a:ext uri="{FF2B5EF4-FFF2-40B4-BE49-F238E27FC236}">
              <a16:creationId xmlns="" xmlns:a16="http://schemas.microsoft.com/office/drawing/2014/main" id="{00000000-0008-0000-0000-000085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44" name="Text Box 394744">
          <a:extLst>
            <a:ext uri="{FF2B5EF4-FFF2-40B4-BE49-F238E27FC236}">
              <a16:creationId xmlns="" xmlns:a16="http://schemas.microsoft.com/office/drawing/2014/main" id="{00000000-0008-0000-0000-000086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45" name="Text Box 394360">
          <a:extLst>
            <a:ext uri="{FF2B5EF4-FFF2-40B4-BE49-F238E27FC236}">
              <a16:creationId xmlns="" xmlns:a16="http://schemas.microsoft.com/office/drawing/2014/main" id="{00000000-0008-0000-0000-000087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46" name="Text Box 394744">
          <a:extLst>
            <a:ext uri="{FF2B5EF4-FFF2-40B4-BE49-F238E27FC236}">
              <a16:creationId xmlns="" xmlns:a16="http://schemas.microsoft.com/office/drawing/2014/main" id="{00000000-0008-0000-0000-000088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47" name="Text Box 394360">
          <a:extLst>
            <a:ext uri="{FF2B5EF4-FFF2-40B4-BE49-F238E27FC236}">
              <a16:creationId xmlns="" xmlns:a16="http://schemas.microsoft.com/office/drawing/2014/main" id="{00000000-0008-0000-0000-000089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48" name="Text Box 394744">
          <a:extLst>
            <a:ext uri="{FF2B5EF4-FFF2-40B4-BE49-F238E27FC236}">
              <a16:creationId xmlns="" xmlns:a16="http://schemas.microsoft.com/office/drawing/2014/main" id="{00000000-0008-0000-0000-00008A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49" name="Text Box 394360">
          <a:extLst>
            <a:ext uri="{FF2B5EF4-FFF2-40B4-BE49-F238E27FC236}">
              <a16:creationId xmlns="" xmlns:a16="http://schemas.microsoft.com/office/drawing/2014/main" id="{00000000-0008-0000-0000-00008B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50" name="Text Box 394744">
          <a:extLst>
            <a:ext uri="{FF2B5EF4-FFF2-40B4-BE49-F238E27FC236}">
              <a16:creationId xmlns="" xmlns:a16="http://schemas.microsoft.com/office/drawing/2014/main" id="{00000000-0008-0000-0000-00008C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51" name="Text Box 394360">
          <a:extLst>
            <a:ext uri="{FF2B5EF4-FFF2-40B4-BE49-F238E27FC236}">
              <a16:creationId xmlns="" xmlns:a16="http://schemas.microsoft.com/office/drawing/2014/main" id="{00000000-0008-0000-0000-00008D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52" name="Text Box 394744">
          <a:extLst>
            <a:ext uri="{FF2B5EF4-FFF2-40B4-BE49-F238E27FC236}">
              <a16:creationId xmlns="" xmlns:a16="http://schemas.microsoft.com/office/drawing/2014/main" id="{00000000-0008-0000-0000-00008E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53" name="Text Box 394360">
          <a:extLst>
            <a:ext uri="{FF2B5EF4-FFF2-40B4-BE49-F238E27FC236}">
              <a16:creationId xmlns="" xmlns:a16="http://schemas.microsoft.com/office/drawing/2014/main" id="{00000000-0008-0000-0000-00008F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54" name="Text Box 394744">
          <a:extLst>
            <a:ext uri="{FF2B5EF4-FFF2-40B4-BE49-F238E27FC236}">
              <a16:creationId xmlns="" xmlns:a16="http://schemas.microsoft.com/office/drawing/2014/main" id="{00000000-0008-0000-0000-000090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55" name="Text Box 394360">
          <a:extLst>
            <a:ext uri="{FF2B5EF4-FFF2-40B4-BE49-F238E27FC236}">
              <a16:creationId xmlns="" xmlns:a16="http://schemas.microsoft.com/office/drawing/2014/main" id="{00000000-0008-0000-0000-000091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56" name="Text Box 394744">
          <a:extLst>
            <a:ext uri="{FF2B5EF4-FFF2-40B4-BE49-F238E27FC236}">
              <a16:creationId xmlns="" xmlns:a16="http://schemas.microsoft.com/office/drawing/2014/main" id="{00000000-0008-0000-0000-000092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57" name="Text Box 394360">
          <a:extLst>
            <a:ext uri="{FF2B5EF4-FFF2-40B4-BE49-F238E27FC236}">
              <a16:creationId xmlns="" xmlns:a16="http://schemas.microsoft.com/office/drawing/2014/main" id="{00000000-0008-0000-0000-000093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58" name="Text Box 394744">
          <a:extLst>
            <a:ext uri="{FF2B5EF4-FFF2-40B4-BE49-F238E27FC236}">
              <a16:creationId xmlns="" xmlns:a16="http://schemas.microsoft.com/office/drawing/2014/main" id="{00000000-0008-0000-0000-000094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59" name="Text Box 394360">
          <a:extLst>
            <a:ext uri="{FF2B5EF4-FFF2-40B4-BE49-F238E27FC236}">
              <a16:creationId xmlns="" xmlns:a16="http://schemas.microsoft.com/office/drawing/2014/main" id="{00000000-0008-0000-0000-000095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60" name="Text Box 394744">
          <a:extLst>
            <a:ext uri="{FF2B5EF4-FFF2-40B4-BE49-F238E27FC236}">
              <a16:creationId xmlns="" xmlns:a16="http://schemas.microsoft.com/office/drawing/2014/main" id="{00000000-0008-0000-0000-000096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61" name="Text Box 394360">
          <a:extLst>
            <a:ext uri="{FF2B5EF4-FFF2-40B4-BE49-F238E27FC236}">
              <a16:creationId xmlns="" xmlns:a16="http://schemas.microsoft.com/office/drawing/2014/main" id="{00000000-0008-0000-0000-000097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62" name="Text Box 394744">
          <a:extLst>
            <a:ext uri="{FF2B5EF4-FFF2-40B4-BE49-F238E27FC236}">
              <a16:creationId xmlns="" xmlns:a16="http://schemas.microsoft.com/office/drawing/2014/main" id="{00000000-0008-0000-0000-000098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63" name="Text Box 394360">
          <a:extLst>
            <a:ext uri="{FF2B5EF4-FFF2-40B4-BE49-F238E27FC236}">
              <a16:creationId xmlns="" xmlns:a16="http://schemas.microsoft.com/office/drawing/2014/main" id="{00000000-0008-0000-0000-000099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64" name="Text Box 394744">
          <a:extLst>
            <a:ext uri="{FF2B5EF4-FFF2-40B4-BE49-F238E27FC236}">
              <a16:creationId xmlns="" xmlns:a16="http://schemas.microsoft.com/office/drawing/2014/main" id="{00000000-0008-0000-0000-00009A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65" name="Text Box 394360">
          <a:extLst>
            <a:ext uri="{FF2B5EF4-FFF2-40B4-BE49-F238E27FC236}">
              <a16:creationId xmlns="" xmlns:a16="http://schemas.microsoft.com/office/drawing/2014/main" id="{00000000-0008-0000-0000-00009B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66" name="Text Box 394744">
          <a:extLst>
            <a:ext uri="{FF2B5EF4-FFF2-40B4-BE49-F238E27FC236}">
              <a16:creationId xmlns="" xmlns:a16="http://schemas.microsoft.com/office/drawing/2014/main" id="{00000000-0008-0000-0000-00009C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67" name="Text Box 394360">
          <a:extLst>
            <a:ext uri="{FF2B5EF4-FFF2-40B4-BE49-F238E27FC236}">
              <a16:creationId xmlns="" xmlns:a16="http://schemas.microsoft.com/office/drawing/2014/main" id="{00000000-0008-0000-0000-00009D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68" name="Text Box 394744">
          <a:extLst>
            <a:ext uri="{FF2B5EF4-FFF2-40B4-BE49-F238E27FC236}">
              <a16:creationId xmlns="" xmlns:a16="http://schemas.microsoft.com/office/drawing/2014/main" id="{00000000-0008-0000-0000-00009E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69" name="Text Box 394360">
          <a:extLst>
            <a:ext uri="{FF2B5EF4-FFF2-40B4-BE49-F238E27FC236}">
              <a16:creationId xmlns="" xmlns:a16="http://schemas.microsoft.com/office/drawing/2014/main" id="{00000000-0008-0000-0000-00009F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70" name="Text Box 394744">
          <a:extLst>
            <a:ext uri="{FF2B5EF4-FFF2-40B4-BE49-F238E27FC236}">
              <a16:creationId xmlns="" xmlns:a16="http://schemas.microsoft.com/office/drawing/2014/main" id="{00000000-0008-0000-0000-0000A0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71" name="Text Box 394360">
          <a:extLst>
            <a:ext uri="{FF2B5EF4-FFF2-40B4-BE49-F238E27FC236}">
              <a16:creationId xmlns="" xmlns:a16="http://schemas.microsoft.com/office/drawing/2014/main" id="{00000000-0008-0000-0000-0000A1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72" name="Text Box 394744">
          <a:extLst>
            <a:ext uri="{FF2B5EF4-FFF2-40B4-BE49-F238E27FC236}">
              <a16:creationId xmlns="" xmlns:a16="http://schemas.microsoft.com/office/drawing/2014/main" id="{00000000-0008-0000-0000-0000A2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73" name="Text Box 394360">
          <a:extLst>
            <a:ext uri="{FF2B5EF4-FFF2-40B4-BE49-F238E27FC236}">
              <a16:creationId xmlns="" xmlns:a16="http://schemas.microsoft.com/office/drawing/2014/main" id="{00000000-0008-0000-0000-0000A3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74" name="Text Box 394744">
          <a:extLst>
            <a:ext uri="{FF2B5EF4-FFF2-40B4-BE49-F238E27FC236}">
              <a16:creationId xmlns="" xmlns:a16="http://schemas.microsoft.com/office/drawing/2014/main" id="{00000000-0008-0000-0000-0000A4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75" name="Text Box 394360">
          <a:extLst>
            <a:ext uri="{FF2B5EF4-FFF2-40B4-BE49-F238E27FC236}">
              <a16:creationId xmlns="" xmlns:a16="http://schemas.microsoft.com/office/drawing/2014/main" id="{00000000-0008-0000-0000-0000A5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76" name="Text Box 394744">
          <a:extLst>
            <a:ext uri="{FF2B5EF4-FFF2-40B4-BE49-F238E27FC236}">
              <a16:creationId xmlns="" xmlns:a16="http://schemas.microsoft.com/office/drawing/2014/main" id="{00000000-0008-0000-0000-0000A6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77" name="Text Box 394360">
          <a:extLst>
            <a:ext uri="{FF2B5EF4-FFF2-40B4-BE49-F238E27FC236}">
              <a16:creationId xmlns="" xmlns:a16="http://schemas.microsoft.com/office/drawing/2014/main" id="{00000000-0008-0000-0000-0000A7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78" name="Text Box 394744">
          <a:extLst>
            <a:ext uri="{FF2B5EF4-FFF2-40B4-BE49-F238E27FC236}">
              <a16:creationId xmlns="" xmlns:a16="http://schemas.microsoft.com/office/drawing/2014/main" id="{00000000-0008-0000-0000-0000A8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79" name="Text Box 394360">
          <a:extLst>
            <a:ext uri="{FF2B5EF4-FFF2-40B4-BE49-F238E27FC236}">
              <a16:creationId xmlns="" xmlns:a16="http://schemas.microsoft.com/office/drawing/2014/main" id="{00000000-0008-0000-0000-0000A9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80" name="Text Box 394744">
          <a:extLst>
            <a:ext uri="{FF2B5EF4-FFF2-40B4-BE49-F238E27FC236}">
              <a16:creationId xmlns="" xmlns:a16="http://schemas.microsoft.com/office/drawing/2014/main" id="{00000000-0008-0000-0000-0000AA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81" name="Text Box 394360">
          <a:extLst>
            <a:ext uri="{FF2B5EF4-FFF2-40B4-BE49-F238E27FC236}">
              <a16:creationId xmlns="" xmlns:a16="http://schemas.microsoft.com/office/drawing/2014/main" id="{00000000-0008-0000-0000-0000AB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82" name="Text Box 394744">
          <a:extLst>
            <a:ext uri="{FF2B5EF4-FFF2-40B4-BE49-F238E27FC236}">
              <a16:creationId xmlns="" xmlns:a16="http://schemas.microsoft.com/office/drawing/2014/main" id="{00000000-0008-0000-0000-0000AC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83" name="Text Box 394360">
          <a:extLst>
            <a:ext uri="{FF2B5EF4-FFF2-40B4-BE49-F238E27FC236}">
              <a16:creationId xmlns="" xmlns:a16="http://schemas.microsoft.com/office/drawing/2014/main" id="{00000000-0008-0000-0000-0000AD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84" name="Text Box 394744">
          <a:extLst>
            <a:ext uri="{FF2B5EF4-FFF2-40B4-BE49-F238E27FC236}">
              <a16:creationId xmlns="" xmlns:a16="http://schemas.microsoft.com/office/drawing/2014/main" id="{00000000-0008-0000-0000-0000AE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85" name="Text Box 394360">
          <a:extLst>
            <a:ext uri="{FF2B5EF4-FFF2-40B4-BE49-F238E27FC236}">
              <a16:creationId xmlns="" xmlns:a16="http://schemas.microsoft.com/office/drawing/2014/main" id="{00000000-0008-0000-0000-0000AF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86" name="Text Box 394744">
          <a:extLst>
            <a:ext uri="{FF2B5EF4-FFF2-40B4-BE49-F238E27FC236}">
              <a16:creationId xmlns="" xmlns:a16="http://schemas.microsoft.com/office/drawing/2014/main" id="{00000000-0008-0000-0000-0000B0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87" name="Text Box 394360">
          <a:extLst>
            <a:ext uri="{FF2B5EF4-FFF2-40B4-BE49-F238E27FC236}">
              <a16:creationId xmlns="" xmlns:a16="http://schemas.microsoft.com/office/drawing/2014/main" id="{00000000-0008-0000-0000-0000B1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88" name="Text Box 394744">
          <a:extLst>
            <a:ext uri="{FF2B5EF4-FFF2-40B4-BE49-F238E27FC236}">
              <a16:creationId xmlns="" xmlns:a16="http://schemas.microsoft.com/office/drawing/2014/main" id="{00000000-0008-0000-0000-0000B2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89" name="Text Box 394360">
          <a:extLst>
            <a:ext uri="{FF2B5EF4-FFF2-40B4-BE49-F238E27FC236}">
              <a16:creationId xmlns="" xmlns:a16="http://schemas.microsoft.com/office/drawing/2014/main" id="{00000000-0008-0000-0000-0000B3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90" name="Text Box 394744">
          <a:extLst>
            <a:ext uri="{FF2B5EF4-FFF2-40B4-BE49-F238E27FC236}">
              <a16:creationId xmlns="" xmlns:a16="http://schemas.microsoft.com/office/drawing/2014/main" id="{00000000-0008-0000-0000-0000B4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91" name="Text Box 394360">
          <a:extLst>
            <a:ext uri="{FF2B5EF4-FFF2-40B4-BE49-F238E27FC236}">
              <a16:creationId xmlns="" xmlns:a16="http://schemas.microsoft.com/office/drawing/2014/main" id="{00000000-0008-0000-0000-0000B5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92" name="Text Box 394744">
          <a:extLst>
            <a:ext uri="{FF2B5EF4-FFF2-40B4-BE49-F238E27FC236}">
              <a16:creationId xmlns="" xmlns:a16="http://schemas.microsoft.com/office/drawing/2014/main" id="{00000000-0008-0000-0000-0000B6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93" name="Text Box 394360">
          <a:extLst>
            <a:ext uri="{FF2B5EF4-FFF2-40B4-BE49-F238E27FC236}">
              <a16:creationId xmlns="" xmlns:a16="http://schemas.microsoft.com/office/drawing/2014/main" id="{00000000-0008-0000-0000-0000B7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3994" name="Text Box 394744">
          <a:extLst>
            <a:ext uri="{FF2B5EF4-FFF2-40B4-BE49-F238E27FC236}">
              <a16:creationId xmlns="" xmlns:a16="http://schemas.microsoft.com/office/drawing/2014/main" id="{00000000-0008-0000-0000-0000B8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95" name="Text Box 394360">
          <a:extLst>
            <a:ext uri="{FF2B5EF4-FFF2-40B4-BE49-F238E27FC236}">
              <a16:creationId xmlns="" xmlns:a16="http://schemas.microsoft.com/office/drawing/2014/main" id="{00000000-0008-0000-0000-0000B9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96" name="Text Box 394744">
          <a:extLst>
            <a:ext uri="{FF2B5EF4-FFF2-40B4-BE49-F238E27FC236}">
              <a16:creationId xmlns="" xmlns:a16="http://schemas.microsoft.com/office/drawing/2014/main" id="{00000000-0008-0000-0000-0000BA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97" name="Text Box 394360">
          <a:extLst>
            <a:ext uri="{FF2B5EF4-FFF2-40B4-BE49-F238E27FC236}">
              <a16:creationId xmlns="" xmlns:a16="http://schemas.microsoft.com/office/drawing/2014/main" id="{00000000-0008-0000-0000-0000BB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98" name="Text Box 394744">
          <a:extLst>
            <a:ext uri="{FF2B5EF4-FFF2-40B4-BE49-F238E27FC236}">
              <a16:creationId xmlns="" xmlns:a16="http://schemas.microsoft.com/office/drawing/2014/main" id="{00000000-0008-0000-0000-0000BC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3999" name="Text Box 394360">
          <a:extLst>
            <a:ext uri="{FF2B5EF4-FFF2-40B4-BE49-F238E27FC236}">
              <a16:creationId xmlns="" xmlns:a16="http://schemas.microsoft.com/office/drawing/2014/main" id="{00000000-0008-0000-0000-0000BD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00" name="Text Box 394744">
          <a:extLst>
            <a:ext uri="{FF2B5EF4-FFF2-40B4-BE49-F238E27FC236}">
              <a16:creationId xmlns="" xmlns:a16="http://schemas.microsoft.com/office/drawing/2014/main" id="{00000000-0008-0000-0000-0000BE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01" name="Text Box 394360">
          <a:extLst>
            <a:ext uri="{FF2B5EF4-FFF2-40B4-BE49-F238E27FC236}">
              <a16:creationId xmlns="" xmlns:a16="http://schemas.microsoft.com/office/drawing/2014/main" id="{00000000-0008-0000-0000-0000BF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02" name="Text Box 394744">
          <a:extLst>
            <a:ext uri="{FF2B5EF4-FFF2-40B4-BE49-F238E27FC236}">
              <a16:creationId xmlns="" xmlns:a16="http://schemas.microsoft.com/office/drawing/2014/main" id="{00000000-0008-0000-0000-0000C0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03" name="Text Box 394360">
          <a:extLst>
            <a:ext uri="{FF2B5EF4-FFF2-40B4-BE49-F238E27FC236}">
              <a16:creationId xmlns="" xmlns:a16="http://schemas.microsoft.com/office/drawing/2014/main" id="{00000000-0008-0000-0000-0000C1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04" name="Text Box 394744">
          <a:extLst>
            <a:ext uri="{FF2B5EF4-FFF2-40B4-BE49-F238E27FC236}">
              <a16:creationId xmlns="" xmlns:a16="http://schemas.microsoft.com/office/drawing/2014/main" id="{00000000-0008-0000-0000-0000C2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05" name="Text Box 394360">
          <a:extLst>
            <a:ext uri="{FF2B5EF4-FFF2-40B4-BE49-F238E27FC236}">
              <a16:creationId xmlns="" xmlns:a16="http://schemas.microsoft.com/office/drawing/2014/main" id="{00000000-0008-0000-0000-0000C3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06" name="Text Box 394744">
          <a:extLst>
            <a:ext uri="{FF2B5EF4-FFF2-40B4-BE49-F238E27FC236}">
              <a16:creationId xmlns="" xmlns:a16="http://schemas.microsoft.com/office/drawing/2014/main" id="{00000000-0008-0000-0000-0000C4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007" name="Text Box 394360">
          <a:extLst>
            <a:ext uri="{FF2B5EF4-FFF2-40B4-BE49-F238E27FC236}">
              <a16:creationId xmlns="" xmlns:a16="http://schemas.microsoft.com/office/drawing/2014/main" id="{00000000-0008-0000-0000-0000C508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008" name="Text Box 394744">
          <a:extLst>
            <a:ext uri="{FF2B5EF4-FFF2-40B4-BE49-F238E27FC236}">
              <a16:creationId xmlns="" xmlns:a16="http://schemas.microsoft.com/office/drawing/2014/main" id="{00000000-0008-0000-0000-0000C608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009" name="Text Box 394360">
          <a:extLst>
            <a:ext uri="{FF2B5EF4-FFF2-40B4-BE49-F238E27FC236}">
              <a16:creationId xmlns="" xmlns:a16="http://schemas.microsoft.com/office/drawing/2014/main" id="{00000000-0008-0000-0000-0000C708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010" name="Text Box 394744">
          <a:extLst>
            <a:ext uri="{FF2B5EF4-FFF2-40B4-BE49-F238E27FC236}">
              <a16:creationId xmlns="" xmlns:a16="http://schemas.microsoft.com/office/drawing/2014/main" id="{00000000-0008-0000-0000-0000C808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011" name="Text Box 394360">
          <a:extLst>
            <a:ext uri="{FF2B5EF4-FFF2-40B4-BE49-F238E27FC236}">
              <a16:creationId xmlns="" xmlns:a16="http://schemas.microsoft.com/office/drawing/2014/main" id="{00000000-0008-0000-0000-0000C908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012" name="Text Box 394744">
          <a:extLst>
            <a:ext uri="{FF2B5EF4-FFF2-40B4-BE49-F238E27FC236}">
              <a16:creationId xmlns="" xmlns:a16="http://schemas.microsoft.com/office/drawing/2014/main" id="{00000000-0008-0000-0000-0000CA08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13" name="Text Box 394360">
          <a:extLst>
            <a:ext uri="{FF2B5EF4-FFF2-40B4-BE49-F238E27FC236}">
              <a16:creationId xmlns="" xmlns:a16="http://schemas.microsoft.com/office/drawing/2014/main" id="{00000000-0008-0000-0000-0000CB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14" name="Text Box 394744">
          <a:extLst>
            <a:ext uri="{FF2B5EF4-FFF2-40B4-BE49-F238E27FC236}">
              <a16:creationId xmlns="" xmlns:a16="http://schemas.microsoft.com/office/drawing/2014/main" id="{00000000-0008-0000-0000-0000CC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15" name="Text Box 394360">
          <a:extLst>
            <a:ext uri="{FF2B5EF4-FFF2-40B4-BE49-F238E27FC236}">
              <a16:creationId xmlns="" xmlns:a16="http://schemas.microsoft.com/office/drawing/2014/main" id="{00000000-0008-0000-0000-0000CD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16" name="Text Box 394744">
          <a:extLst>
            <a:ext uri="{FF2B5EF4-FFF2-40B4-BE49-F238E27FC236}">
              <a16:creationId xmlns="" xmlns:a16="http://schemas.microsoft.com/office/drawing/2014/main" id="{00000000-0008-0000-0000-0000CE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17" name="Text Box 394360">
          <a:extLst>
            <a:ext uri="{FF2B5EF4-FFF2-40B4-BE49-F238E27FC236}">
              <a16:creationId xmlns="" xmlns:a16="http://schemas.microsoft.com/office/drawing/2014/main" id="{00000000-0008-0000-0000-0000CF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18" name="Text Box 394744">
          <a:extLst>
            <a:ext uri="{FF2B5EF4-FFF2-40B4-BE49-F238E27FC236}">
              <a16:creationId xmlns="" xmlns:a16="http://schemas.microsoft.com/office/drawing/2014/main" id="{00000000-0008-0000-0000-0000D0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19" name="Text Box 394360">
          <a:extLst>
            <a:ext uri="{FF2B5EF4-FFF2-40B4-BE49-F238E27FC236}">
              <a16:creationId xmlns="" xmlns:a16="http://schemas.microsoft.com/office/drawing/2014/main" id="{00000000-0008-0000-0000-0000D1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20" name="Text Box 394744">
          <a:extLst>
            <a:ext uri="{FF2B5EF4-FFF2-40B4-BE49-F238E27FC236}">
              <a16:creationId xmlns="" xmlns:a16="http://schemas.microsoft.com/office/drawing/2014/main" id="{00000000-0008-0000-0000-0000D2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21" name="Text Box 394360">
          <a:extLst>
            <a:ext uri="{FF2B5EF4-FFF2-40B4-BE49-F238E27FC236}">
              <a16:creationId xmlns="" xmlns:a16="http://schemas.microsoft.com/office/drawing/2014/main" id="{00000000-0008-0000-0000-0000D3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22" name="Text Box 394744">
          <a:extLst>
            <a:ext uri="{FF2B5EF4-FFF2-40B4-BE49-F238E27FC236}">
              <a16:creationId xmlns="" xmlns:a16="http://schemas.microsoft.com/office/drawing/2014/main" id="{00000000-0008-0000-0000-0000D4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23" name="Text Box 394360">
          <a:extLst>
            <a:ext uri="{FF2B5EF4-FFF2-40B4-BE49-F238E27FC236}">
              <a16:creationId xmlns="" xmlns:a16="http://schemas.microsoft.com/office/drawing/2014/main" id="{00000000-0008-0000-0000-0000D5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24" name="Text Box 394744">
          <a:extLst>
            <a:ext uri="{FF2B5EF4-FFF2-40B4-BE49-F238E27FC236}">
              <a16:creationId xmlns="" xmlns:a16="http://schemas.microsoft.com/office/drawing/2014/main" id="{00000000-0008-0000-0000-0000D6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25" name="Text Box 394360">
          <a:extLst>
            <a:ext uri="{FF2B5EF4-FFF2-40B4-BE49-F238E27FC236}">
              <a16:creationId xmlns="" xmlns:a16="http://schemas.microsoft.com/office/drawing/2014/main" id="{00000000-0008-0000-0000-0000D7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26" name="Text Box 394744">
          <a:extLst>
            <a:ext uri="{FF2B5EF4-FFF2-40B4-BE49-F238E27FC236}">
              <a16:creationId xmlns="" xmlns:a16="http://schemas.microsoft.com/office/drawing/2014/main" id="{00000000-0008-0000-0000-0000D8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27" name="Text Box 394360">
          <a:extLst>
            <a:ext uri="{FF2B5EF4-FFF2-40B4-BE49-F238E27FC236}">
              <a16:creationId xmlns="" xmlns:a16="http://schemas.microsoft.com/office/drawing/2014/main" id="{00000000-0008-0000-0000-0000D9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28" name="Text Box 394744">
          <a:extLst>
            <a:ext uri="{FF2B5EF4-FFF2-40B4-BE49-F238E27FC236}">
              <a16:creationId xmlns="" xmlns:a16="http://schemas.microsoft.com/office/drawing/2014/main" id="{00000000-0008-0000-0000-0000DA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29" name="Text Box 394360">
          <a:extLst>
            <a:ext uri="{FF2B5EF4-FFF2-40B4-BE49-F238E27FC236}">
              <a16:creationId xmlns="" xmlns:a16="http://schemas.microsoft.com/office/drawing/2014/main" id="{00000000-0008-0000-0000-0000DB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30" name="Text Box 394744">
          <a:extLst>
            <a:ext uri="{FF2B5EF4-FFF2-40B4-BE49-F238E27FC236}">
              <a16:creationId xmlns="" xmlns:a16="http://schemas.microsoft.com/office/drawing/2014/main" id="{00000000-0008-0000-0000-0000DC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31" name="Text Box 394360">
          <a:extLst>
            <a:ext uri="{FF2B5EF4-FFF2-40B4-BE49-F238E27FC236}">
              <a16:creationId xmlns="" xmlns:a16="http://schemas.microsoft.com/office/drawing/2014/main" id="{00000000-0008-0000-0000-0000DD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32" name="Text Box 394744">
          <a:extLst>
            <a:ext uri="{FF2B5EF4-FFF2-40B4-BE49-F238E27FC236}">
              <a16:creationId xmlns="" xmlns:a16="http://schemas.microsoft.com/office/drawing/2014/main" id="{00000000-0008-0000-0000-0000DE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33" name="Text Box 394360">
          <a:extLst>
            <a:ext uri="{FF2B5EF4-FFF2-40B4-BE49-F238E27FC236}">
              <a16:creationId xmlns="" xmlns:a16="http://schemas.microsoft.com/office/drawing/2014/main" id="{00000000-0008-0000-0000-0000DF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34" name="Text Box 394744">
          <a:extLst>
            <a:ext uri="{FF2B5EF4-FFF2-40B4-BE49-F238E27FC236}">
              <a16:creationId xmlns="" xmlns:a16="http://schemas.microsoft.com/office/drawing/2014/main" id="{00000000-0008-0000-0000-0000E0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35" name="Text Box 394360">
          <a:extLst>
            <a:ext uri="{FF2B5EF4-FFF2-40B4-BE49-F238E27FC236}">
              <a16:creationId xmlns="" xmlns:a16="http://schemas.microsoft.com/office/drawing/2014/main" id="{00000000-0008-0000-0000-0000E1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36" name="Text Box 394744">
          <a:extLst>
            <a:ext uri="{FF2B5EF4-FFF2-40B4-BE49-F238E27FC236}">
              <a16:creationId xmlns="" xmlns:a16="http://schemas.microsoft.com/office/drawing/2014/main" id="{00000000-0008-0000-0000-0000E2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37" name="Text Box 394360">
          <a:extLst>
            <a:ext uri="{FF2B5EF4-FFF2-40B4-BE49-F238E27FC236}">
              <a16:creationId xmlns="" xmlns:a16="http://schemas.microsoft.com/office/drawing/2014/main" id="{00000000-0008-0000-0000-0000E3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38" name="Text Box 394744">
          <a:extLst>
            <a:ext uri="{FF2B5EF4-FFF2-40B4-BE49-F238E27FC236}">
              <a16:creationId xmlns="" xmlns:a16="http://schemas.microsoft.com/office/drawing/2014/main" id="{00000000-0008-0000-0000-0000E4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39" name="Text Box 394360">
          <a:extLst>
            <a:ext uri="{FF2B5EF4-FFF2-40B4-BE49-F238E27FC236}">
              <a16:creationId xmlns="" xmlns:a16="http://schemas.microsoft.com/office/drawing/2014/main" id="{00000000-0008-0000-0000-0000E5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40" name="Text Box 394744">
          <a:extLst>
            <a:ext uri="{FF2B5EF4-FFF2-40B4-BE49-F238E27FC236}">
              <a16:creationId xmlns="" xmlns:a16="http://schemas.microsoft.com/office/drawing/2014/main" id="{00000000-0008-0000-0000-0000E6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41" name="Text Box 394360">
          <a:extLst>
            <a:ext uri="{FF2B5EF4-FFF2-40B4-BE49-F238E27FC236}">
              <a16:creationId xmlns="" xmlns:a16="http://schemas.microsoft.com/office/drawing/2014/main" id="{00000000-0008-0000-0000-0000E7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42" name="Text Box 394744">
          <a:extLst>
            <a:ext uri="{FF2B5EF4-FFF2-40B4-BE49-F238E27FC236}">
              <a16:creationId xmlns="" xmlns:a16="http://schemas.microsoft.com/office/drawing/2014/main" id="{00000000-0008-0000-0000-0000E8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43" name="Text Box 394360">
          <a:extLst>
            <a:ext uri="{FF2B5EF4-FFF2-40B4-BE49-F238E27FC236}">
              <a16:creationId xmlns="" xmlns:a16="http://schemas.microsoft.com/office/drawing/2014/main" id="{00000000-0008-0000-0000-0000E9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44" name="Text Box 394744">
          <a:extLst>
            <a:ext uri="{FF2B5EF4-FFF2-40B4-BE49-F238E27FC236}">
              <a16:creationId xmlns="" xmlns:a16="http://schemas.microsoft.com/office/drawing/2014/main" id="{00000000-0008-0000-0000-0000EA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45" name="Text Box 394360">
          <a:extLst>
            <a:ext uri="{FF2B5EF4-FFF2-40B4-BE49-F238E27FC236}">
              <a16:creationId xmlns="" xmlns:a16="http://schemas.microsoft.com/office/drawing/2014/main" id="{00000000-0008-0000-0000-0000EB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46" name="Text Box 394744">
          <a:extLst>
            <a:ext uri="{FF2B5EF4-FFF2-40B4-BE49-F238E27FC236}">
              <a16:creationId xmlns="" xmlns:a16="http://schemas.microsoft.com/office/drawing/2014/main" id="{00000000-0008-0000-0000-0000EC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47" name="Text Box 394360">
          <a:extLst>
            <a:ext uri="{FF2B5EF4-FFF2-40B4-BE49-F238E27FC236}">
              <a16:creationId xmlns="" xmlns:a16="http://schemas.microsoft.com/office/drawing/2014/main" id="{00000000-0008-0000-0000-0000ED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48" name="Text Box 394744">
          <a:extLst>
            <a:ext uri="{FF2B5EF4-FFF2-40B4-BE49-F238E27FC236}">
              <a16:creationId xmlns="" xmlns:a16="http://schemas.microsoft.com/office/drawing/2014/main" id="{00000000-0008-0000-0000-0000EE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49" name="Text Box 394360">
          <a:extLst>
            <a:ext uri="{FF2B5EF4-FFF2-40B4-BE49-F238E27FC236}">
              <a16:creationId xmlns="" xmlns:a16="http://schemas.microsoft.com/office/drawing/2014/main" id="{00000000-0008-0000-0000-0000EF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50" name="Text Box 394744">
          <a:extLst>
            <a:ext uri="{FF2B5EF4-FFF2-40B4-BE49-F238E27FC236}">
              <a16:creationId xmlns="" xmlns:a16="http://schemas.microsoft.com/office/drawing/2014/main" id="{00000000-0008-0000-0000-0000F0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51" name="Text Box 394360">
          <a:extLst>
            <a:ext uri="{FF2B5EF4-FFF2-40B4-BE49-F238E27FC236}">
              <a16:creationId xmlns="" xmlns:a16="http://schemas.microsoft.com/office/drawing/2014/main" id="{00000000-0008-0000-0000-0000F1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52" name="Text Box 394744">
          <a:extLst>
            <a:ext uri="{FF2B5EF4-FFF2-40B4-BE49-F238E27FC236}">
              <a16:creationId xmlns="" xmlns:a16="http://schemas.microsoft.com/office/drawing/2014/main" id="{00000000-0008-0000-0000-0000F2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53" name="Text Box 394360">
          <a:extLst>
            <a:ext uri="{FF2B5EF4-FFF2-40B4-BE49-F238E27FC236}">
              <a16:creationId xmlns="" xmlns:a16="http://schemas.microsoft.com/office/drawing/2014/main" id="{00000000-0008-0000-0000-0000F3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54" name="Text Box 394744">
          <a:extLst>
            <a:ext uri="{FF2B5EF4-FFF2-40B4-BE49-F238E27FC236}">
              <a16:creationId xmlns="" xmlns:a16="http://schemas.microsoft.com/office/drawing/2014/main" id="{00000000-0008-0000-0000-0000F4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55" name="Text Box 394360">
          <a:extLst>
            <a:ext uri="{FF2B5EF4-FFF2-40B4-BE49-F238E27FC236}">
              <a16:creationId xmlns="" xmlns:a16="http://schemas.microsoft.com/office/drawing/2014/main" id="{00000000-0008-0000-0000-0000F5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56" name="Text Box 394744">
          <a:extLst>
            <a:ext uri="{FF2B5EF4-FFF2-40B4-BE49-F238E27FC236}">
              <a16:creationId xmlns="" xmlns:a16="http://schemas.microsoft.com/office/drawing/2014/main" id="{00000000-0008-0000-0000-0000F6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57" name="Text Box 394360">
          <a:extLst>
            <a:ext uri="{FF2B5EF4-FFF2-40B4-BE49-F238E27FC236}">
              <a16:creationId xmlns="" xmlns:a16="http://schemas.microsoft.com/office/drawing/2014/main" id="{00000000-0008-0000-0000-0000F7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58" name="Text Box 394744">
          <a:extLst>
            <a:ext uri="{FF2B5EF4-FFF2-40B4-BE49-F238E27FC236}">
              <a16:creationId xmlns="" xmlns:a16="http://schemas.microsoft.com/office/drawing/2014/main" id="{00000000-0008-0000-0000-0000F8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59" name="Text Box 394360">
          <a:extLst>
            <a:ext uri="{FF2B5EF4-FFF2-40B4-BE49-F238E27FC236}">
              <a16:creationId xmlns="" xmlns:a16="http://schemas.microsoft.com/office/drawing/2014/main" id="{00000000-0008-0000-0000-0000F9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60" name="Text Box 394744">
          <a:extLst>
            <a:ext uri="{FF2B5EF4-FFF2-40B4-BE49-F238E27FC236}">
              <a16:creationId xmlns="" xmlns:a16="http://schemas.microsoft.com/office/drawing/2014/main" id="{00000000-0008-0000-0000-0000FA08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61" name="Text Box 394360">
          <a:extLst>
            <a:ext uri="{FF2B5EF4-FFF2-40B4-BE49-F238E27FC236}">
              <a16:creationId xmlns="" xmlns:a16="http://schemas.microsoft.com/office/drawing/2014/main" id="{00000000-0008-0000-0000-0000FB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62" name="Text Box 394744">
          <a:extLst>
            <a:ext uri="{FF2B5EF4-FFF2-40B4-BE49-F238E27FC236}">
              <a16:creationId xmlns="" xmlns:a16="http://schemas.microsoft.com/office/drawing/2014/main" id="{00000000-0008-0000-0000-0000FC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63" name="Text Box 394360">
          <a:extLst>
            <a:ext uri="{FF2B5EF4-FFF2-40B4-BE49-F238E27FC236}">
              <a16:creationId xmlns="" xmlns:a16="http://schemas.microsoft.com/office/drawing/2014/main" id="{00000000-0008-0000-0000-0000FD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64" name="Text Box 394744">
          <a:extLst>
            <a:ext uri="{FF2B5EF4-FFF2-40B4-BE49-F238E27FC236}">
              <a16:creationId xmlns="" xmlns:a16="http://schemas.microsoft.com/office/drawing/2014/main" id="{00000000-0008-0000-0000-0000FE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65" name="Text Box 394360">
          <a:extLst>
            <a:ext uri="{FF2B5EF4-FFF2-40B4-BE49-F238E27FC236}">
              <a16:creationId xmlns="" xmlns:a16="http://schemas.microsoft.com/office/drawing/2014/main" id="{00000000-0008-0000-0000-0000FF08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66" name="Text Box 394744">
          <a:extLst>
            <a:ext uri="{FF2B5EF4-FFF2-40B4-BE49-F238E27FC236}">
              <a16:creationId xmlns="" xmlns:a16="http://schemas.microsoft.com/office/drawing/2014/main" id="{00000000-0008-0000-0000-000000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67" name="Text Box 394360">
          <a:extLst>
            <a:ext uri="{FF2B5EF4-FFF2-40B4-BE49-F238E27FC236}">
              <a16:creationId xmlns="" xmlns:a16="http://schemas.microsoft.com/office/drawing/2014/main" id="{00000000-0008-0000-0000-000001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68" name="Text Box 394744">
          <a:extLst>
            <a:ext uri="{FF2B5EF4-FFF2-40B4-BE49-F238E27FC236}">
              <a16:creationId xmlns="" xmlns:a16="http://schemas.microsoft.com/office/drawing/2014/main" id="{00000000-0008-0000-0000-000002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69" name="Text Box 394360">
          <a:extLst>
            <a:ext uri="{FF2B5EF4-FFF2-40B4-BE49-F238E27FC236}">
              <a16:creationId xmlns="" xmlns:a16="http://schemas.microsoft.com/office/drawing/2014/main" id="{00000000-0008-0000-0000-000003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70" name="Text Box 394744">
          <a:extLst>
            <a:ext uri="{FF2B5EF4-FFF2-40B4-BE49-F238E27FC236}">
              <a16:creationId xmlns="" xmlns:a16="http://schemas.microsoft.com/office/drawing/2014/main" id="{00000000-0008-0000-0000-000004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71" name="Text Box 394360">
          <a:extLst>
            <a:ext uri="{FF2B5EF4-FFF2-40B4-BE49-F238E27FC236}">
              <a16:creationId xmlns="" xmlns:a16="http://schemas.microsoft.com/office/drawing/2014/main" id="{00000000-0008-0000-0000-000005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72" name="Text Box 394744">
          <a:extLst>
            <a:ext uri="{FF2B5EF4-FFF2-40B4-BE49-F238E27FC236}">
              <a16:creationId xmlns="" xmlns:a16="http://schemas.microsoft.com/office/drawing/2014/main" id="{00000000-0008-0000-0000-000006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73" name="Text Box 394360">
          <a:extLst>
            <a:ext uri="{FF2B5EF4-FFF2-40B4-BE49-F238E27FC236}">
              <a16:creationId xmlns="" xmlns:a16="http://schemas.microsoft.com/office/drawing/2014/main" id="{00000000-0008-0000-0000-000007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74" name="Text Box 394744">
          <a:extLst>
            <a:ext uri="{FF2B5EF4-FFF2-40B4-BE49-F238E27FC236}">
              <a16:creationId xmlns="" xmlns:a16="http://schemas.microsoft.com/office/drawing/2014/main" id="{00000000-0008-0000-0000-000008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75" name="Text Box 394360">
          <a:extLst>
            <a:ext uri="{FF2B5EF4-FFF2-40B4-BE49-F238E27FC236}">
              <a16:creationId xmlns="" xmlns:a16="http://schemas.microsoft.com/office/drawing/2014/main" id="{00000000-0008-0000-0000-000009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76" name="Text Box 394744">
          <a:extLst>
            <a:ext uri="{FF2B5EF4-FFF2-40B4-BE49-F238E27FC236}">
              <a16:creationId xmlns="" xmlns:a16="http://schemas.microsoft.com/office/drawing/2014/main" id="{00000000-0008-0000-0000-00000A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77" name="Text Box 394360">
          <a:extLst>
            <a:ext uri="{FF2B5EF4-FFF2-40B4-BE49-F238E27FC236}">
              <a16:creationId xmlns="" xmlns:a16="http://schemas.microsoft.com/office/drawing/2014/main" id="{00000000-0008-0000-0000-00000B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78" name="Text Box 394744">
          <a:extLst>
            <a:ext uri="{FF2B5EF4-FFF2-40B4-BE49-F238E27FC236}">
              <a16:creationId xmlns="" xmlns:a16="http://schemas.microsoft.com/office/drawing/2014/main" id="{00000000-0008-0000-0000-00000C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79" name="Text Box 394360">
          <a:extLst>
            <a:ext uri="{FF2B5EF4-FFF2-40B4-BE49-F238E27FC236}">
              <a16:creationId xmlns="" xmlns:a16="http://schemas.microsoft.com/office/drawing/2014/main" id="{00000000-0008-0000-0000-00000D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80" name="Text Box 394744">
          <a:extLst>
            <a:ext uri="{FF2B5EF4-FFF2-40B4-BE49-F238E27FC236}">
              <a16:creationId xmlns="" xmlns:a16="http://schemas.microsoft.com/office/drawing/2014/main" id="{00000000-0008-0000-0000-00000E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81" name="Text Box 394360">
          <a:extLst>
            <a:ext uri="{FF2B5EF4-FFF2-40B4-BE49-F238E27FC236}">
              <a16:creationId xmlns="" xmlns:a16="http://schemas.microsoft.com/office/drawing/2014/main" id="{00000000-0008-0000-0000-00000F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82" name="Text Box 394744">
          <a:extLst>
            <a:ext uri="{FF2B5EF4-FFF2-40B4-BE49-F238E27FC236}">
              <a16:creationId xmlns="" xmlns:a16="http://schemas.microsoft.com/office/drawing/2014/main" id="{00000000-0008-0000-0000-000010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83" name="Text Box 394360">
          <a:extLst>
            <a:ext uri="{FF2B5EF4-FFF2-40B4-BE49-F238E27FC236}">
              <a16:creationId xmlns="" xmlns:a16="http://schemas.microsoft.com/office/drawing/2014/main" id="{00000000-0008-0000-0000-000011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84" name="Text Box 394744">
          <a:extLst>
            <a:ext uri="{FF2B5EF4-FFF2-40B4-BE49-F238E27FC236}">
              <a16:creationId xmlns="" xmlns:a16="http://schemas.microsoft.com/office/drawing/2014/main" id="{00000000-0008-0000-0000-000012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85" name="Text Box 394360">
          <a:extLst>
            <a:ext uri="{FF2B5EF4-FFF2-40B4-BE49-F238E27FC236}">
              <a16:creationId xmlns="" xmlns:a16="http://schemas.microsoft.com/office/drawing/2014/main" id="{00000000-0008-0000-0000-000013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86" name="Text Box 394744">
          <a:extLst>
            <a:ext uri="{FF2B5EF4-FFF2-40B4-BE49-F238E27FC236}">
              <a16:creationId xmlns="" xmlns:a16="http://schemas.microsoft.com/office/drawing/2014/main" id="{00000000-0008-0000-0000-000014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87" name="Text Box 394360">
          <a:extLst>
            <a:ext uri="{FF2B5EF4-FFF2-40B4-BE49-F238E27FC236}">
              <a16:creationId xmlns="" xmlns:a16="http://schemas.microsoft.com/office/drawing/2014/main" id="{00000000-0008-0000-0000-000015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88" name="Text Box 394744">
          <a:extLst>
            <a:ext uri="{FF2B5EF4-FFF2-40B4-BE49-F238E27FC236}">
              <a16:creationId xmlns="" xmlns:a16="http://schemas.microsoft.com/office/drawing/2014/main" id="{00000000-0008-0000-0000-000016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89" name="Text Box 394360">
          <a:extLst>
            <a:ext uri="{FF2B5EF4-FFF2-40B4-BE49-F238E27FC236}">
              <a16:creationId xmlns="" xmlns:a16="http://schemas.microsoft.com/office/drawing/2014/main" id="{00000000-0008-0000-0000-000017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90" name="Text Box 394744">
          <a:extLst>
            <a:ext uri="{FF2B5EF4-FFF2-40B4-BE49-F238E27FC236}">
              <a16:creationId xmlns="" xmlns:a16="http://schemas.microsoft.com/office/drawing/2014/main" id="{00000000-0008-0000-0000-000018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91" name="Text Box 394360">
          <a:extLst>
            <a:ext uri="{FF2B5EF4-FFF2-40B4-BE49-F238E27FC236}">
              <a16:creationId xmlns="" xmlns:a16="http://schemas.microsoft.com/office/drawing/2014/main" id="{00000000-0008-0000-0000-000019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92" name="Text Box 394744">
          <a:extLst>
            <a:ext uri="{FF2B5EF4-FFF2-40B4-BE49-F238E27FC236}">
              <a16:creationId xmlns="" xmlns:a16="http://schemas.microsoft.com/office/drawing/2014/main" id="{00000000-0008-0000-0000-00001A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93" name="Text Box 394360">
          <a:extLst>
            <a:ext uri="{FF2B5EF4-FFF2-40B4-BE49-F238E27FC236}">
              <a16:creationId xmlns="" xmlns:a16="http://schemas.microsoft.com/office/drawing/2014/main" id="{00000000-0008-0000-0000-00001B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94" name="Text Box 394744">
          <a:extLst>
            <a:ext uri="{FF2B5EF4-FFF2-40B4-BE49-F238E27FC236}">
              <a16:creationId xmlns="" xmlns:a16="http://schemas.microsoft.com/office/drawing/2014/main" id="{00000000-0008-0000-0000-00001C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95" name="Text Box 394360">
          <a:extLst>
            <a:ext uri="{FF2B5EF4-FFF2-40B4-BE49-F238E27FC236}">
              <a16:creationId xmlns="" xmlns:a16="http://schemas.microsoft.com/office/drawing/2014/main" id="{00000000-0008-0000-0000-00001D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096" name="Text Box 394744">
          <a:extLst>
            <a:ext uri="{FF2B5EF4-FFF2-40B4-BE49-F238E27FC236}">
              <a16:creationId xmlns="" xmlns:a16="http://schemas.microsoft.com/office/drawing/2014/main" id="{00000000-0008-0000-0000-00001E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97" name="Text Box 394360">
          <a:extLst>
            <a:ext uri="{FF2B5EF4-FFF2-40B4-BE49-F238E27FC236}">
              <a16:creationId xmlns="" xmlns:a16="http://schemas.microsoft.com/office/drawing/2014/main" id="{00000000-0008-0000-0000-00001F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98" name="Text Box 394744">
          <a:extLst>
            <a:ext uri="{FF2B5EF4-FFF2-40B4-BE49-F238E27FC236}">
              <a16:creationId xmlns="" xmlns:a16="http://schemas.microsoft.com/office/drawing/2014/main" id="{00000000-0008-0000-0000-000020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099" name="Text Box 394360">
          <a:extLst>
            <a:ext uri="{FF2B5EF4-FFF2-40B4-BE49-F238E27FC236}">
              <a16:creationId xmlns="" xmlns:a16="http://schemas.microsoft.com/office/drawing/2014/main" id="{00000000-0008-0000-0000-000021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00" name="Text Box 394744">
          <a:extLst>
            <a:ext uri="{FF2B5EF4-FFF2-40B4-BE49-F238E27FC236}">
              <a16:creationId xmlns="" xmlns:a16="http://schemas.microsoft.com/office/drawing/2014/main" id="{00000000-0008-0000-0000-000022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01" name="Text Box 394360">
          <a:extLst>
            <a:ext uri="{FF2B5EF4-FFF2-40B4-BE49-F238E27FC236}">
              <a16:creationId xmlns="" xmlns:a16="http://schemas.microsoft.com/office/drawing/2014/main" id="{00000000-0008-0000-0000-000023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02" name="Text Box 394744">
          <a:extLst>
            <a:ext uri="{FF2B5EF4-FFF2-40B4-BE49-F238E27FC236}">
              <a16:creationId xmlns="" xmlns:a16="http://schemas.microsoft.com/office/drawing/2014/main" id="{00000000-0008-0000-0000-000024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03" name="Text Box 394360">
          <a:extLst>
            <a:ext uri="{FF2B5EF4-FFF2-40B4-BE49-F238E27FC236}">
              <a16:creationId xmlns="" xmlns:a16="http://schemas.microsoft.com/office/drawing/2014/main" id="{00000000-0008-0000-0000-000025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04" name="Text Box 394744">
          <a:extLst>
            <a:ext uri="{FF2B5EF4-FFF2-40B4-BE49-F238E27FC236}">
              <a16:creationId xmlns="" xmlns:a16="http://schemas.microsoft.com/office/drawing/2014/main" id="{00000000-0008-0000-0000-000026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05" name="Text Box 394360">
          <a:extLst>
            <a:ext uri="{FF2B5EF4-FFF2-40B4-BE49-F238E27FC236}">
              <a16:creationId xmlns="" xmlns:a16="http://schemas.microsoft.com/office/drawing/2014/main" id="{00000000-0008-0000-0000-000027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06" name="Text Box 394744">
          <a:extLst>
            <a:ext uri="{FF2B5EF4-FFF2-40B4-BE49-F238E27FC236}">
              <a16:creationId xmlns="" xmlns:a16="http://schemas.microsoft.com/office/drawing/2014/main" id="{00000000-0008-0000-0000-000028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07" name="Text Box 394360">
          <a:extLst>
            <a:ext uri="{FF2B5EF4-FFF2-40B4-BE49-F238E27FC236}">
              <a16:creationId xmlns="" xmlns:a16="http://schemas.microsoft.com/office/drawing/2014/main" id="{00000000-0008-0000-0000-000029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08" name="Text Box 394744">
          <a:extLst>
            <a:ext uri="{FF2B5EF4-FFF2-40B4-BE49-F238E27FC236}">
              <a16:creationId xmlns="" xmlns:a16="http://schemas.microsoft.com/office/drawing/2014/main" id="{00000000-0008-0000-0000-00002A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109" name="Text Box 394360">
          <a:extLst>
            <a:ext uri="{FF2B5EF4-FFF2-40B4-BE49-F238E27FC236}">
              <a16:creationId xmlns="" xmlns:a16="http://schemas.microsoft.com/office/drawing/2014/main" id="{00000000-0008-0000-0000-00002B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110" name="Text Box 394744">
          <a:extLst>
            <a:ext uri="{FF2B5EF4-FFF2-40B4-BE49-F238E27FC236}">
              <a16:creationId xmlns="" xmlns:a16="http://schemas.microsoft.com/office/drawing/2014/main" id="{00000000-0008-0000-0000-00002C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111" name="Text Box 394360">
          <a:extLst>
            <a:ext uri="{FF2B5EF4-FFF2-40B4-BE49-F238E27FC236}">
              <a16:creationId xmlns="" xmlns:a16="http://schemas.microsoft.com/office/drawing/2014/main" id="{00000000-0008-0000-0000-00002D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112" name="Text Box 394744">
          <a:extLst>
            <a:ext uri="{FF2B5EF4-FFF2-40B4-BE49-F238E27FC236}">
              <a16:creationId xmlns="" xmlns:a16="http://schemas.microsoft.com/office/drawing/2014/main" id="{00000000-0008-0000-0000-00002E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113" name="Text Box 394360">
          <a:extLst>
            <a:ext uri="{FF2B5EF4-FFF2-40B4-BE49-F238E27FC236}">
              <a16:creationId xmlns="" xmlns:a16="http://schemas.microsoft.com/office/drawing/2014/main" id="{00000000-0008-0000-0000-00002F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114" name="Text Box 394744">
          <a:extLst>
            <a:ext uri="{FF2B5EF4-FFF2-40B4-BE49-F238E27FC236}">
              <a16:creationId xmlns="" xmlns:a16="http://schemas.microsoft.com/office/drawing/2014/main" id="{00000000-0008-0000-0000-000030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15" name="Text Box 394360">
          <a:extLst>
            <a:ext uri="{FF2B5EF4-FFF2-40B4-BE49-F238E27FC236}">
              <a16:creationId xmlns="" xmlns:a16="http://schemas.microsoft.com/office/drawing/2014/main" id="{00000000-0008-0000-0000-000031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16" name="Text Box 394744">
          <a:extLst>
            <a:ext uri="{FF2B5EF4-FFF2-40B4-BE49-F238E27FC236}">
              <a16:creationId xmlns="" xmlns:a16="http://schemas.microsoft.com/office/drawing/2014/main" id="{00000000-0008-0000-0000-000032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17" name="Text Box 394360">
          <a:extLst>
            <a:ext uri="{FF2B5EF4-FFF2-40B4-BE49-F238E27FC236}">
              <a16:creationId xmlns="" xmlns:a16="http://schemas.microsoft.com/office/drawing/2014/main" id="{00000000-0008-0000-0000-000033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18" name="Text Box 394744">
          <a:extLst>
            <a:ext uri="{FF2B5EF4-FFF2-40B4-BE49-F238E27FC236}">
              <a16:creationId xmlns="" xmlns:a16="http://schemas.microsoft.com/office/drawing/2014/main" id="{00000000-0008-0000-0000-000034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19" name="Text Box 394360">
          <a:extLst>
            <a:ext uri="{FF2B5EF4-FFF2-40B4-BE49-F238E27FC236}">
              <a16:creationId xmlns="" xmlns:a16="http://schemas.microsoft.com/office/drawing/2014/main" id="{00000000-0008-0000-0000-000035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20" name="Text Box 394744">
          <a:extLst>
            <a:ext uri="{FF2B5EF4-FFF2-40B4-BE49-F238E27FC236}">
              <a16:creationId xmlns="" xmlns:a16="http://schemas.microsoft.com/office/drawing/2014/main" id="{00000000-0008-0000-0000-000036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21" name="Text Box 394360">
          <a:extLst>
            <a:ext uri="{FF2B5EF4-FFF2-40B4-BE49-F238E27FC236}">
              <a16:creationId xmlns="" xmlns:a16="http://schemas.microsoft.com/office/drawing/2014/main" id="{00000000-0008-0000-0000-000037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22" name="Text Box 394744">
          <a:extLst>
            <a:ext uri="{FF2B5EF4-FFF2-40B4-BE49-F238E27FC236}">
              <a16:creationId xmlns="" xmlns:a16="http://schemas.microsoft.com/office/drawing/2014/main" id="{00000000-0008-0000-0000-000038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23" name="Text Box 394360">
          <a:extLst>
            <a:ext uri="{FF2B5EF4-FFF2-40B4-BE49-F238E27FC236}">
              <a16:creationId xmlns="" xmlns:a16="http://schemas.microsoft.com/office/drawing/2014/main" id="{00000000-0008-0000-0000-000039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24" name="Text Box 394744">
          <a:extLst>
            <a:ext uri="{FF2B5EF4-FFF2-40B4-BE49-F238E27FC236}">
              <a16:creationId xmlns="" xmlns:a16="http://schemas.microsoft.com/office/drawing/2014/main" id="{00000000-0008-0000-0000-00003A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25" name="Text Box 394360">
          <a:extLst>
            <a:ext uri="{FF2B5EF4-FFF2-40B4-BE49-F238E27FC236}">
              <a16:creationId xmlns="" xmlns:a16="http://schemas.microsoft.com/office/drawing/2014/main" id="{00000000-0008-0000-0000-00003B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26" name="Text Box 394744">
          <a:extLst>
            <a:ext uri="{FF2B5EF4-FFF2-40B4-BE49-F238E27FC236}">
              <a16:creationId xmlns="" xmlns:a16="http://schemas.microsoft.com/office/drawing/2014/main" id="{00000000-0008-0000-0000-00003C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27" name="Text Box 394360">
          <a:extLst>
            <a:ext uri="{FF2B5EF4-FFF2-40B4-BE49-F238E27FC236}">
              <a16:creationId xmlns="" xmlns:a16="http://schemas.microsoft.com/office/drawing/2014/main" id="{00000000-0008-0000-0000-00003D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28" name="Text Box 394744">
          <a:extLst>
            <a:ext uri="{FF2B5EF4-FFF2-40B4-BE49-F238E27FC236}">
              <a16:creationId xmlns="" xmlns:a16="http://schemas.microsoft.com/office/drawing/2014/main" id="{00000000-0008-0000-0000-00003E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29" name="Text Box 394360">
          <a:extLst>
            <a:ext uri="{FF2B5EF4-FFF2-40B4-BE49-F238E27FC236}">
              <a16:creationId xmlns="" xmlns:a16="http://schemas.microsoft.com/office/drawing/2014/main" id="{00000000-0008-0000-0000-00003F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30" name="Text Box 394744">
          <a:extLst>
            <a:ext uri="{FF2B5EF4-FFF2-40B4-BE49-F238E27FC236}">
              <a16:creationId xmlns="" xmlns:a16="http://schemas.microsoft.com/office/drawing/2014/main" id="{00000000-0008-0000-0000-000040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31" name="Text Box 394360">
          <a:extLst>
            <a:ext uri="{FF2B5EF4-FFF2-40B4-BE49-F238E27FC236}">
              <a16:creationId xmlns="" xmlns:a16="http://schemas.microsoft.com/office/drawing/2014/main" id="{00000000-0008-0000-0000-000041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32" name="Text Box 394744">
          <a:extLst>
            <a:ext uri="{FF2B5EF4-FFF2-40B4-BE49-F238E27FC236}">
              <a16:creationId xmlns="" xmlns:a16="http://schemas.microsoft.com/office/drawing/2014/main" id="{00000000-0008-0000-0000-000042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33" name="Text Box 394360">
          <a:extLst>
            <a:ext uri="{FF2B5EF4-FFF2-40B4-BE49-F238E27FC236}">
              <a16:creationId xmlns="" xmlns:a16="http://schemas.microsoft.com/office/drawing/2014/main" id="{00000000-0008-0000-0000-000043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34" name="Text Box 394744">
          <a:extLst>
            <a:ext uri="{FF2B5EF4-FFF2-40B4-BE49-F238E27FC236}">
              <a16:creationId xmlns="" xmlns:a16="http://schemas.microsoft.com/office/drawing/2014/main" id="{00000000-0008-0000-0000-000044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35" name="Text Box 394360">
          <a:extLst>
            <a:ext uri="{FF2B5EF4-FFF2-40B4-BE49-F238E27FC236}">
              <a16:creationId xmlns="" xmlns:a16="http://schemas.microsoft.com/office/drawing/2014/main" id="{00000000-0008-0000-0000-000045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36" name="Text Box 394744">
          <a:extLst>
            <a:ext uri="{FF2B5EF4-FFF2-40B4-BE49-F238E27FC236}">
              <a16:creationId xmlns="" xmlns:a16="http://schemas.microsoft.com/office/drawing/2014/main" id="{00000000-0008-0000-0000-000046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37" name="Text Box 394360">
          <a:extLst>
            <a:ext uri="{FF2B5EF4-FFF2-40B4-BE49-F238E27FC236}">
              <a16:creationId xmlns="" xmlns:a16="http://schemas.microsoft.com/office/drawing/2014/main" id="{00000000-0008-0000-0000-000047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38" name="Text Box 394744">
          <a:extLst>
            <a:ext uri="{FF2B5EF4-FFF2-40B4-BE49-F238E27FC236}">
              <a16:creationId xmlns="" xmlns:a16="http://schemas.microsoft.com/office/drawing/2014/main" id="{00000000-0008-0000-0000-000048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39" name="Text Box 394360">
          <a:extLst>
            <a:ext uri="{FF2B5EF4-FFF2-40B4-BE49-F238E27FC236}">
              <a16:creationId xmlns="" xmlns:a16="http://schemas.microsoft.com/office/drawing/2014/main" id="{00000000-0008-0000-0000-000049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40" name="Text Box 394744">
          <a:extLst>
            <a:ext uri="{FF2B5EF4-FFF2-40B4-BE49-F238E27FC236}">
              <a16:creationId xmlns="" xmlns:a16="http://schemas.microsoft.com/office/drawing/2014/main" id="{00000000-0008-0000-0000-00004A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41" name="Text Box 394360">
          <a:extLst>
            <a:ext uri="{FF2B5EF4-FFF2-40B4-BE49-F238E27FC236}">
              <a16:creationId xmlns="" xmlns:a16="http://schemas.microsoft.com/office/drawing/2014/main" id="{00000000-0008-0000-0000-00004B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42" name="Text Box 394744">
          <a:extLst>
            <a:ext uri="{FF2B5EF4-FFF2-40B4-BE49-F238E27FC236}">
              <a16:creationId xmlns="" xmlns:a16="http://schemas.microsoft.com/office/drawing/2014/main" id="{00000000-0008-0000-0000-00004C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43" name="Text Box 394360">
          <a:extLst>
            <a:ext uri="{FF2B5EF4-FFF2-40B4-BE49-F238E27FC236}">
              <a16:creationId xmlns="" xmlns:a16="http://schemas.microsoft.com/office/drawing/2014/main" id="{00000000-0008-0000-0000-00004D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44" name="Text Box 394744">
          <a:extLst>
            <a:ext uri="{FF2B5EF4-FFF2-40B4-BE49-F238E27FC236}">
              <a16:creationId xmlns="" xmlns:a16="http://schemas.microsoft.com/office/drawing/2014/main" id="{00000000-0008-0000-0000-00004E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45" name="Text Box 394360">
          <a:extLst>
            <a:ext uri="{FF2B5EF4-FFF2-40B4-BE49-F238E27FC236}">
              <a16:creationId xmlns="" xmlns:a16="http://schemas.microsoft.com/office/drawing/2014/main" id="{00000000-0008-0000-0000-00004F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46" name="Text Box 394744">
          <a:extLst>
            <a:ext uri="{FF2B5EF4-FFF2-40B4-BE49-F238E27FC236}">
              <a16:creationId xmlns="" xmlns:a16="http://schemas.microsoft.com/office/drawing/2014/main" id="{00000000-0008-0000-0000-000050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47" name="Text Box 394360">
          <a:extLst>
            <a:ext uri="{FF2B5EF4-FFF2-40B4-BE49-F238E27FC236}">
              <a16:creationId xmlns="" xmlns:a16="http://schemas.microsoft.com/office/drawing/2014/main" id="{00000000-0008-0000-0000-000051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48" name="Text Box 394744">
          <a:extLst>
            <a:ext uri="{FF2B5EF4-FFF2-40B4-BE49-F238E27FC236}">
              <a16:creationId xmlns="" xmlns:a16="http://schemas.microsoft.com/office/drawing/2014/main" id="{00000000-0008-0000-0000-000052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49" name="Text Box 394360">
          <a:extLst>
            <a:ext uri="{FF2B5EF4-FFF2-40B4-BE49-F238E27FC236}">
              <a16:creationId xmlns="" xmlns:a16="http://schemas.microsoft.com/office/drawing/2014/main" id="{00000000-0008-0000-0000-000053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50" name="Text Box 394744">
          <a:extLst>
            <a:ext uri="{FF2B5EF4-FFF2-40B4-BE49-F238E27FC236}">
              <a16:creationId xmlns="" xmlns:a16="http://schemas.microsoft.com/office/drawing/2014/main" id="{00000000-0008-0000-0000-000054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51" name="Text Box 394360">
          <a:extLst>
            <a:ext uri="{FF2B5EF4-FFF2-40B4-BE49-F238E27FC236}">
              <a16:creationId xmlns="" xmlns:a16="http://schemas.microsoft.com/office/drawing/2014/main" id="{00000000-0008-0000-0000-000055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52" name="Text Box 394744">
          <a:extLst>
            <a:ext uri="{FF2B5EF4-FFF2-40B4-BE49-F238E27FC236}">
              <a16:creationId xmlns="" xmlns:a16="http://schemas.microsoft.com/office/drawing/2014/main" id="{00000000-0008-0000-0000-000056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53" name="Text Box 394360">
          <a:extLst>
            <a:ext uri="{FF2B5EF4-FFF2-40B4-BE49-F238E27FC236}">
              <a16:creationId xmlns="" xmlns:a16="http://schemas.microsoft.com/office/drawing/2014/main" id="{00000000-0008-0000-0000-000057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54" name="Text Box 394744">
          <a:extLst>
            <a:ext uri="{FF2B5EF4-FFF2-40B4-BE49-F238E27FC236}">
              <a16:creationId xmlns="" xmlns:a16="http://schemas.microsoft.com/office/drawing/2014/main" id="{00000000-0008-0000-0000-000058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55" name="Text Box 394360">
          <a:extLst>
            <a:ext uri="{FF2B5EF4-FFF2-40B4-BE49-F238E27FC236}">
              <a16:creationId xmlns="" xmlns:a16="http://schemas.microsoft.com/office/drawing/2014/main" id="{00000000-0008-0000-0000-000059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56" name="Text Box 394744">
          <a:extLst>
            <a:ext uri="{FF2B5EF4-FFF2-40B4-BE49-F238E27FC236}">
              <a16:creationId xmlns="" xmlns:a16="http://schemas.microsoft.com/office/drawing/2014/main" id="{00000000-0008-0000-0000-00005A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57" name="Text Box 394360">
          <a:extLst>
            <a:ext uri="{FF2B5EF4-FFF2-40B4-BE49-F238E27FC236}">
              <a16:creationId xmlns="" xmlns:a16="http://schemas.microsoft.com/office/drawing/2014/main" id="{00000000-0008-0000-0000-00005B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58" name="Text Box 394744">
          <a:extLst>
            <a:ext uri="{FF2B5EF4-FFF2-40B4-BE49-F238E27FC236}">
              <a16:creationId xmlns="" xmlns:a16="http://schemas.microsoft.com/office/drawing/2014/main" id="{00000000-0008-0000-0000-00005C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59" name="Text Box 394360">
          <a:extLst>
            <a:ext uri="{FF2B5EF4-FFF2-40B4-BE49-F238E27FC236}">
              <a16:creationId xmlns="" xmlns:a16="http://schemas.microsoft.com/office/drawing/2014/main" id="{00000000-0008-0000-0000-00005D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60" name="Text Box 394744">
          <a:extLst>
            <a:ext uri="{FF2B5EF4-FFF2-40B4-BE49-F238E27FC236}">
              <a16:creationId xmlns="" xmlns:a16="http://schemas.microsoft.com/office/drawing/2014/main" id="{00000000-0008-0000-0000-00005E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61" name="Text Box 394360">
          <a:extLst>
            <a:ext uri="{FF2B5EF4-FFF2-40B4-BE49-F238E27FC236}">
              <a16:creationId xmlns="" xmlns:a16="http://schemas.microsoft.com/office/drawing/2014/main" id="{00000000-0008-0000-0000-00005F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62" name="Text Box 394744">
          <a:extLst>
            <a:ext uri="{FF2B5EF4-FFF2-40B4-BE49-F238E27FC236}">
              <a16:creationId xmlns="" xmlns:a16="http://schemas.microsoft.com/office/drawing/2014/main" id="{00000000-0008-0000-0000-000060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63" name="Text Box 394360">
          <a:extLst>
            <a:ext uri="{FF2B5EF4-FFF2-40B4-BE49-F238E27FC236}">
              <a16:creationId xmlns="" xmlns:a16="http://schemas.microsoft.com/office/drawing/2014/main" id="{00000000-0008-0000-0000-000061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64" name="Text Box 394744">
          <a:extLst>
            <a:ext uri="{FF2B5EF4-FFF2-40B4-BE49-F238E27FC236}">
              <a16:creationId xmlns="" xmlns:a16="http://schemas.microsoft.com/office/drawing/2014/main" id="{00000000-0008-0000-0000-000062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65" name="Text Box 394360">
          <a:extLst>
            <a:ext uri="{FF2B5EF4-FFF2-40B4-BE49-F238E27FC236}">
              <a16:creationId xmlns="" xmlns:a16="http://schemas.microsoft.com/office/drawing/2014/main" id="{00000000-0008-0000-0000-000063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66" name="Text Box 394744">
          <a:extLst>
            <a:ext uri="{FF2B5EF4-FFF2-40B4-BE49-F238E27FC236}">
              <a16:creationId xmlns="" xmlns:a16="http://schemas.microsoft.com/office/drawing/2014/main" id="{00000000-0008-0000-0000-000064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67" name="Text Box 394360">
          <a:extLst>
            <a:ext uri="{FF2B5EF4-FFF2-40B4-BE49-F238E27FC236}">
              <a16:creationId xmlns="" xmlns:a16="http://schemas.microsoft.com/office/drawing/2014/main" id="{00000000-0008-0000-0000-000065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68" name="Text Box 394744">
          <a:extLst>
            <a:ext uri="{FF2B5EF4-FFF2-40B4-BE49-F238E27FC236}">
              <a16:creationId xmlns="" xmlns:a16="http://schemas.microsoft.com/office/drawing/2014/main" id="{00000000-0008-0000-0000-000066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69" name="Text Box 394360">
          <a:extLst>
            <a:ext uri="{FF2B5EF4-FFF2-40B4-BE49-F238E27FC236}">
              <a16:creationId xmlns="" xmlns:a16="http://schemas.microsoft.com/office/drawing/2014/main" id="{00000000-0008-0000-0000-000067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70" name="Text Box 394744">
          <a:extLst>
            <a:ext uri="{FF2B5EF4-FFF2-40B4-BE49-F238E27FC236}">
              <a16:creationId xmlns="" xmlns:a16="http://schemas.microsoft.com/office/drawing/2014/main" id="{00000000-0008-0000-0000-000068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71" name="Text Box 394360">
          <a:extLst>
            <a:ext uri="{FF2B5EF4-FFF2-40B4-BE49-F238E27FC236}">
              <a16:creationId xmlns="" xmlns:a16="http://schemas.microsoft.com/office/drawing/2014/main" id="{00000000-0008-0000-0000-000069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72" name="Text Box 394744">
          <a:extLst>
            <a:ext uri="{FF2B5EF4-FFF2-40B4-BE49-F238E27FC236}">
              <a16:creationId xmlns="" xmlns:a16="http://schemas.microsoft.com/office/drawing/2014/main" id="{00000000-0008-0000-0000-00006A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73" name="Text Box 394360">
          <a:extLst>
            <a:ext uri="{FF2B5EF4-FFF2-40B4-BE49-F238E27FC236}">
              <a16:creationId xmlns="" xmlns:a16="http://schemas.microsoft.com/office/drawing/2014/main" id="{00000000-0008-0000-0000-00006B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74" name="Text Box 394744">
          <a:extLst>
            <a:ext uri="{FF2B5EF4-FFF2-40B4-BE49-F238E27FC236}">
              <a16:creationId xmlns="" xmlns:a16="http://schemas.microsoft.com/office/drawing/2014/main" id="{00000000-0008-0000-0000-00006C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75" name="Text Box 394360">
          <a:extLst>
            <a:ext uri="{FF2B5EF4-FFF2-40B4-BE49-F238E27FC236}">
              <a16:creationId xmlns="" xmlns:a16="http://schemas.microsoft.com/office/drawing/2014/main" id="{00000000-0008-0000-0000-00006D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76" name="Text Box 394744">
          <a:extLst>
            <a:ext uri="{FF2B5EF4-FFF2-40B4-BE49-F238E27FC236}">
              <a16:creationId xmlns="" xmlns:a16="http://schemas.microsoft.com/office/drawing/2014/main" id="{00000000-0008-0000-0000-00006E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77" name="Text Box 394360">
          <a:extLst>
            <a:ext uri="{FF2B5EF4-FFF2-40B4-BE49-F238E27FC236}">
              <a16:creationId xmlns="" xmlns:a16="http://schemas.microsoft.com/office/drawing/2014/main" id="{00000000-0008-0000-0000-00006F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78" name="Text Box 394744">
          <a:extLst>
            <a:ext uri="{FF2B5EF4-FFF2-40B4-BE49-F238E27FC236}">
              <a16:creationId xmlns="" xmlns:a16="http://schemas.microsoft.com/office/drawing/2014/main" id="{00000000-0008-0000-0000-000070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79" name="Text Box 394360">
          <a:extLst>
            <a:ext uri="{FF2B5EF4-FFF2-40B4-BE49-F238E27FC236}">
              <a16:creationId xmlns="" xmlns:a16="http://schemas.microsoft.com/office/drawing/2014/main" id="{00000000-0008-0000-0000-000071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80" name="Text Box 394744">
          <a:extLst>
            <a:ext uri="{FF2B5EF4-FFF2-40B4-BE49-F238E27FC236}">
              <a16:creationId xmlns="" xmlns:a16="http://schemas.microsoft.com/office/drawing/2014/main" id="{00000000-0008-0000-0000-000072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81" name="Text Box 394360">
          <a:extLst>
            <a:ext uri="{FF2B5EF4-FFF2-40B4-BE49-F238E27FC236}">
              <a16:creationId xmlns="" xmlns:a16="http://schemas.microsoft.com/office/drawing/2014/main" id="{00000000-0008-0000-0000-000073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82" name="Text Box 394744">
          <a:extLst>
            <a:ext uri="{FF2B5EF4-FFF2-40B4-BE49-F238E27FC236}">
              <a16:creationId xmlns="" xmlns:a16="http://schemas.microsoft.com/office/drawing/2014/main" id="{00000000-0008-0000-0000-000074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83" name="Text Box 394360">
          <a:extLst>
            <a:ext uri="{FF2B5EF4-FFF2-40B4-BE49-F238E27FC236}">
              <a16:creationId xmlns="" xmlns:a16="http://schemas.microsoft.com/office/drawing/2014/main" id="{00000000-0008-0000-0000-000075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84" name="Text Box 394744">
          <a:extLst>
            <a:ext uri="{FF2B5EF4-FFF2-40B4-BE49-F238E27FC236}">
              <a16:creationId xmlns="" xmlns:a16="http://schemas.microsoft.com/office/drawing/2014/main" id="{00000000-0008-0000-0000-000076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85" name="Text Box 394360">
          <a:extLst>
            <a:ext uri="{FF2B5EF4-FFF2-40B4-BE49-F238E27FC236}">
              <a16:creationId xmlns="" xmlns:a16="http://schemas.microsoft.com/office/drawing/2014/main" id="{00000000-0008-0000-0000-000077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86" name="Text Box 394744">
          <a:extLst>
            <a:ext uri="{FF2B5EF4-FFF2-40B4-BE49-F238E27FC236}">
              <a16:creationId xmlns="" xmlns:a16="http://schemas.microsoft.com/office/drawing/2014/main" id="{00000000-0008-0000-0000-000078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87" name="Text Box 394744">
          <a:extLst>
            <a:ext uri="{FF2B5EF4-FFF2-40B4-BE49-F238E27FC236}">
              <a16:creationId xmlns="" xmlns:a16="http://schemas.microsoft.com/office/drawing/2014/main" id="{00000000-0008-0000-0000-000079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88" name="Text Box 394360">
          <a:extLst>
            <a:ext uri="{FF2B5EF4-FFF2-40B4-BE49-F238E27FC236}">
              <a16:creationId xmlns="" xmlns:a16="http://schemas.microsoft.com/office/drawing/2014/main" id="{00000000-0008-0000-0000-00007A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89" name="Text Box 394744">
          <a:extLst>
            <a:ext uri="{FF2B5EF4-FFF2-40B4-BE49-F238E27FC236}">
              <a16:creationId xmlns="" xmlns:a16="http://schemas.microsoft.com/office/drawing/2014/main" id="{00000000-0008-0000-0000-00007B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90" name="Text Box 394360">
          <a:extLst>
            <a:ext uri="{FF2B5EF4-FFF2-40B4-BE49-F238E27FC236}">
              <a16:creationId xmlns="" xmlns:a16="http://schemas.microsoft.com/office/drawing/2014/main" id="{00000000-0008-0000-0000-00007C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91" name="Text Box 394744">
          <a:extLst>
            <a:ext uri="{FF2B5EF4-FFF2-40B4-BE49-F238E27FC236}">
              <a16:creationId xmlns="" xmlns:a16="http://schemas.microsoft.com/office/drawing/2014/main" id="{00000000-0008-0000-0000-00007D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92" name="Text Box 394360">
          <a:extLst>
            <a:ext uri="{FF2B5EF4-FFF2-40B4-BE49-F238E27FC236}">
              <a16:creationId xmlns="" xmlns:a16="http://schemas.microsoft.com/office/drawing/2014/main" id="{00000000-0008-0000-0000-00007E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93" name="Text Box 394744">
          <a:extLst>
            <a:ext uri="{FF2B5EF4-FFF2-40B4-BE49-F238E27FC236}">
              <a16:creationId xmlns="" xmlns:a16="http://schemas.microsoft.com/office/drawing/2014/main" id="{00000000-0008-0000-0000-00007F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94" name="Text Box 394360">
          <a:extLst>
            <a:ext uri="{FF2B5EF4-FFF2-40B4-BE49-F238E27FC236}">
              <a16:creationId xmlns="" xmlns:a16="http://schemas.microsoft.com/office/drawing/2014/main" id="{00000000-0008-0000-0000-000080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95" name="Text Box 394744">
          <a:extLst>
            <a:ext uri="{FF2B5EF4-FFF2-40B4-BE49-F238E27FC236}">
              <a16:creationId xmlns="" xmlns:a16="http://schemas.microsoft.com/office/drawing/2014/main" id="{00000000-0008-0000-0000-000081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96" name="Text Box 394360">
          <a:extLst>
            <a:ext uri="{FF2B5EF4-FFF2-40B4-BE49-F238E27FC236}">
              <a16:creationId xmlns="" xmlns:a16="http://schemas.microsoft.com/office/drawing/2014/main" id="{00000000-0008-0000-0000-000082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197" name="Text Box 394744">
          <a:extLst>
            <a:ext uri="{FF2B5EF4-FFF2-40B4-BE49-F238E27FC236}">
              <a16:creationId xmlns="" xmlns:a16="http://schemas.microsoft.com/office/drawing/2014/main" id="{00000000-0008-0000-0000-000083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98" name="Text Box 394360">
          <a:extLst>
            <a:ext uri="{FF2B5EF4-FFF2-40B4-BE49-F238E27FC236}">
              <a16:creationId xmlns="" xmlns:a16="http://schemas.microsoft.com/office/drawing/2014/main" id="{00000000-0008-0000-0000-000084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199" name="Text Box 394744">
          <a:extLst>
            <a:ext uri="{FF2B5EF4-FFF2-40B4-BE49-F238E27FC236}">
              <a16:creationId xmlns="" xmlns:a16="http://schemas.microsoft.com/office/drawing/2014/main" id="{00000000-0008-0000-0000-000085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00" name="Text Box 394360">
          <a:extLst>
            <a:ext uri="{FF2B5EF4-FFF2-40B4-BE49-F238E27FC236}">
              <a16:creationId xmlns="" xmlns:a16="http://schemas.microsoft.com/office/drawing/2014/main" id="{00000000-0008-0000-0000-000086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01" name="Text Box 394744">
          <a:extLst>
            <a:ext uri="{FF2B5EF4-FFF2-40B4-BE49-F238E27FC236}">
              <a16:creationId xmlns="" xmlns:a16="http://schemas.microsoft.com/office/drawing/2014/main" id="{00000000-0008-0000-0000-000087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02" name="Text Box 394360">
          <a:extLst>
            <a:ext uri="{FF2B5EF4-FFF2-40B4-BE49-F238E27FC236}">
              <a16:creationId xmlns="" xmlns:a16="http://schemas.microsoft.com/office/drawing/2014/main" id="{00000000-0008-0000-0000-000088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03" name="Text Box 394744">
          <a:extLst>
            <a:ext uri="{FF2B5EF4-FFF2-40B4-BE49-F238E27FC236}">
              <a16:creationId xmlns="" xmlns:a16="http://schemas.microsoft.com/office/drawing/2014/main" id="{00000000-0008-0000-0000-000089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04" name="Text Box 394360">
          <a:extLst>
            <a:ext uri="{FF2B5EF4-FFF2-40B4-BE49-F238E27FC236}">
              <a16:creationId xmlns="" xmlns:a16="http://schemas.microsoft.com/office/drawing/2014/main" id="{00000000-0008-0000-0000-00008A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05" name="Text Box 394744">
          <a:extLst>
            <a:ext uri="{FF2B5EF4-FFF2-40B4-BE49-F238E27FC236}">
              <a16:creationId xmlns="" xmlns:a16="http://schemas.microsoft.com/office/drawing/2014/main" id="{00000000-0008-0000-0000-00008B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06" name="Text Box 394360">
          <a:extLst>
            <a:ext uri="{FF2B5EF4-FFF2-40B4-BE49-F238E27FC236}">
              <a16:creationId xmlns="" xmlns:a16="http://schemas.microsoft.com/office/drawing/2014/main" id="{00000000-0008-0000-0000-00008C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07" name="Text Box 394744">
          <a:extLst>
            <a:ext uri="{FF2B5EF4-FFF2-40B4-BE49-F238E27FC236}">
              <a16:creationId xmlns="" xmlns:a16="http://schemas.microsoft.com/office/drawing/2014/main" id="{00000000-0008-0000-0000-00008D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08" name="Text Box 394360">
          <a:extLst>
            <a:ext uri="{FF2B5EF4-FFF2-40B4-BE49-F238E27FC236}">
              <a16:creationId xmlns="" xmlns:a16="http://schemas.microsoft.com/office/drawing/2014/main" id="{00000000-0008-0000-0000-00008E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09" name="Text Box 394744">
          <a:extLst>
            <a:ext uri="{FF2B5EF4-FFF2-40B4-BE49-F238E27FC236}">
              <a16:creationId xmlns="" xmlns:a16="http://schemas.microsoft.com/office/drawing/2014/main" id="{00000000-0008-0000-0000-00008F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10" name="Text Box 394360">
          <a:extLst>
            <a:ext uri="{FF2B5EF4-FFF2-40B4-BE49-F238E27FC236}">
              <a16:creationId xmlns="" xmlns:a16="http://schemas.microsoft.com/office/drawing/2014/main" id="{00000000-0008-0000-0000-000090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11" name="Text Box 394744">
          <a:extLst>
            <a:ext uri="{FF2B5EF4-FFF2-40B4-BE49-F238E27FC236}">
              <a16:creationId xmlns="" xmlns:a16="http://schemas.microsoft.com/office/drawing/2014/main" id="{00000000-0008-0000-0000-000091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12" name="Text Box 394360">
          <a:extLst>
            <a:ext uri="{FF2B5EF4-FFF2-40B4-BE49-F238E27FC236}">
              <a16:creationId xmlns="" xmlns:a16="http://schemas.microsoft.com/office/drawing/2014/main" id="{00000000-0008-0000-0000-000092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13" name="Text Box 394744">
          <a:extLst>
            <a:ext uri="{FF2B5EF4-FFF2-40B4-BE49-F238E27FC236}">
              <a16:creationId xmlns="" xmlns:a16="http://schemas.microsoft.com/office/drawing/2014/main" id="{00000000-0008-0000-0000-000093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14" name="Text Box 394360">
          <a:extLst>
            <a:ext uri="{FF2B5EF4-FFF2-40B4-BE49-F238E27FC236}">
              <a16:creationId xmlns="" xmlns:a16="http://schemas.microsoft.com/office/drawing/2014/main" id="{00000000-0008-0000-0000-000094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15" name="Text Box 394744">
          <a:extLst>
            <a:ext uri="{FF2B5EF4-FFF2-40B4-BE49-F238E27FC236}">
              <a16:creationId xmlns="" xmlns:a16="http://schemas.microsoft.com/office/drawing/2014/main" id="{00000000-0008-0000-0000-000095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16" name="Text Box 394360">
          <a:extLst>
            <a:ext uri="{FF2B5EF4-FFF2-40B4-BE49-F238E27FC236}">
              <a16:creationId xmlns="" xmlns:a16="http://schemas.microsoft.com/office/drawing/2014/main" id="{00000000-0008-0000-0000-000096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17" name="Text Box 394744">
          <a:extLst>
            <a:ext uri="{FF2B5EF4-FFF2-40B4-BE49-F238E27FC236}">
              <a16:creationId xmlns="" xmlns:a16="http://schemas.microsoft.com/office/drawing/2014/main" id="{00000000-0008-0000-0000-000097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18" name="Text Box 394360">
          <a:extLst>
            <a:ext uri="{FF2B5EF4-FFF2-40B4-BE49-F238E27FC236}">
              <a16:creationId xmlns="" xmlns:a16="http://schemas.microsoft.com/office/drawing/2014/main" id="{00000000-0008-0000-0000-000098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19" name="Text Box 394744">
          <a:extLst>
            <a:ext uri="{FF2B5EF4-FFF2-40B4-BE49-F238E27FC236}">
              <a16:creationId xmlns="" xmlns:a16="http://schemas.microsoft.com/office/drawing/2014/main" id="{00000000-0008-0000-0000-000099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20" name="Text Box 394360">
          <a:extLst>
            <a:ext uri="{FF2B5EF4-FFF2-40B4-BE49-F238E27FC236}">
              <a16:creationId xmlns="" xmlns:a16="http://schemas.microsoft.com/office/drawing/2014/main" id="{00000000-0008-0000-0000-00009A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21" name="Text Box 394744">
          <a:extLst>
            <a:ext uri="{FF2B5EF4-FFF2-40B4-BE49-F238E27FC236}">
              <a16:creationId xmlns="" xmlns:a16="http://schemas.microsoft.com/office/drawing/2014/main" id="{00000000-0008-0000-0000-00009B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22" name="Text Box 394360">
          <a:extLst>
            <a:ext uri="{FF2B5EF4-FFF2-40B4-BE49-F238E27FC236}">
              <a16:creationId xmlns="" xmlns:a16="http://schemas.microsoft.com/office/drawing/2014/main" id="{00000000-0008-0000-0000-00009C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23" name="Text Box 394744">
          <a:extLst>
            <a:ext uri="{FF2B5EF4-FFF2-40B4-BE49-F238E27FC236}">
              <a16:creationId xmlns="" xmlns:a16="http://schemas.microsoft.com/office/drawing/2014/main" id="{00000000-0008-0000-0000-00009D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24" name="Text Box 394360">
          <a:extLst>
            <a:ext uri="{FF2B5EF4-FFF2-40B4-BE49-F238E27FC236}">
              <a16:creationId xmlns="" xmlns:a16="http://schemas.microsoft.com/office/drawing/2014/main" id="{00000000-0008-0000-0000-00009E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25" name="Text Box 394744">
          <a:extLst>
            <a:ext uri="{FF2B5EF4-FFF2-40B4-BE49-F238E27FC236}">
              <a16:creationId xmlns="" xmlns:a16="http://schemas.microsoft.com/office/drawing/2014/main" id="{00000000-0008-0000-0000-00009F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26" name="Text Box 394360">
          <a:extLst>
            <a:ext uri="{FF2B5EF4-FFF2-40B4-BE49-F238E27FC236}">
              <a16:creationId xmlns="" xmlns:a16="http://schemas.microsoft.com/office/drawing/2014/main" id="{00000000-0008-0000-0000-0000A0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27" name="Text Box 394744">
          <a:extLst>
            <a:ext uri="{FF2B5EF4-FFF2-40B4-BE49-F238E27FC236}">
              <a16:creationId xmlns="" xmlns:a16="http://schemas.microsoft.com/office/drawing/2014/main" id="{00000000-0008-0000-0000-0000A1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28" name="Text Box 394360">
          <a:extLst>
            <a:ext uri="{FF2B5EF4-FFF2-40B4-BE49-F238E27FC236}">
              <a16:creationId xmlns="" xmlns:a16="http://schemas.microsoft.com/office/drawing/2014/main" id="{00000000-0008-0000-0000-0000A2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29" name="Text Box 394744">
          <a:extLst>
            <a:ext uri="{FF2B5EF4-FFF2-40B4-BE49-F238E27FC236}">
              <a16:creationId xmlns="" xmlns:a16="http://schemas.microsoft.com/office/drawing/2014/main" id="{00000000-0008-0000-0000-0000A3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30" name="Text Box 394360">
          <a:extLst>
            <a:ext uri="{FF2B5EF4-FFF2-40B4-BE49-F238E27FC236}">
              <a16:creationId xmlns="" xmlns:a16="http://schemas.microsoft.com/office/drawing/2014/main" id="{00000000-0008-0000-0000-0000A4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31" name="Text Box 394744">
          <a:extLst>
            <a:ext uri="{FF2B5EF4-FFF2-40B4-BE49-F238E27FC236}">
              <a16:creationId xmlns="" xmlns:a16="http://schemas.microsoft.com/office/drawing/2014/main" id="{00000000-0008-0000-0000-0000A5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32" name="Text Box 394360">
          <a:extLst>
            <a:ext uri="{FF2B5EF4-FFF2-40B4-BE49-F238E27FC236}">
              <a16:creationId xmlns="" xmlns:a16="http://schemas.microsoft.com/office/drawing/2014/main" id="{00000000-0008-0000-0000-0000A6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33" name="Text Box 394744">
          <a:extLst>
            <a:ext uri="{FF2B5EF4-FFF2-40B4-BE49-F238E27FC236}">
              <a16:creationId xmlns="" xmlns:a16="http://schemas.microsoft.com/office/drawing/2014/main" id="{00000000-0008-0000-0000-0000A7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234" name="Text Box 394360">
          <a:extLst>
            <a:ext uri="{FF2B5EF4-FFF2-40B4-BE49-F238E27FC236}">
              <a16:creationId xmlns="" xmlns:a16="http://schemas.microsoft.com/office/drawing/2014/main" id="{00000000-0008-0000-0000-0000A8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235" name="Text Box 394744">
          <a:extLst>
            <a:ext uri="{FF2B5EF4-FFF2-40B4-BE49-F238E27FC236}">
              <a16:creationId xmlns="" xmlns:a16="http://schemas.microsoft.com/office/drawing/2014/main" id="{00000000-0008-0000-0000-0000A9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236" name="Text Box 394360">
          <a:extLst>
            <a:ext uri="{FF2B5EF4-FFF2-40B4-BE49-F238E27FC236}">
              <a16:creationId xmlns="" xmlns:a16="http://schemas.microsoft.com/office/drawing/2014/main" id="{00000000-0008-0000-0000-0000AA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237" name="Text Box 394744">
          <a:extLst>
            <a:ext uri="{FF2B5EF4-FFF2-40B4-BE49-F238E27FC236}">
              <a16:creationId xmlns="" xmlns:a16="http://schemas.microsoft.com/office/drawing/2014/main" id="{00000000-0008-0000-0000-0000AB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238" name="Text Box 394360">
          <a:extLst>
            <a:ext uri="{FF2B5EF4-FFF2-40B4-BE49-F238E27FC236}">
              <a16:creationId xmlns="" xmlns:a16="http://schemas.microsoft.com/office/drawing/2014/main" id="{00000000-0008-0000-0000-0000AC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239" name="Text Box 394744">
          <a:extLst>
            <a:ext uri="{FF2B5EF4-FFF2-40B4-BE49-F238E27FC236}">
              <a16:creationId xmlns="" xmlns:a16="http://schemas.microsoft.com/office/drawing/2014/main" id="{00000000-0008-0000-0000-0000AD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40" name="Text Box 394360">
          <a:extLst>
            <a:ext uri="{FF2B5EF4-FFF2-40B4-BE49-F238E27FC236}">
              <a16:creationId xmlns="" xmlns:a16="http://schemas.microsoft.com/office/drawing/2014/main" id="{00000000-0008-0000-0000-0000AE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41" name="Text Box 394744">
          <a:extLst>
            <a:ext uri="{FF2B5EF4-FFF2-40B4-BE49-F238E27FC236}">
              <a16:creationId xmlns="" xmlns:a16="http://schemas.microsoft.com/office/drawing/2014/main" id="{00000000-0008-0000-0000-0000AF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42" name="Text Box 394360">
          <a:extLst>
            <a:ext uri="{FF2B5EF4-FFF2-40B4-BE49-F238E27FC236}">
              <a16:creationId xmlns="" xmlns:a16="http://schemas.microsoft.com/office/drawing/2014/main" id="{00000000-0008-0000-0000-0000B0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43" name="Text Box 394744">
          <a:extLst>
            <a:ext uri="{FF2B5EF4-FFF2-40B4-BE49-F238E27FC236}">
              <a16:creationId xmlns="" xmlns:a16="http://schemas.microsoft.com/office/drawing/2014/main" id="{00000000-0008-0000-0000-0000B1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44" name="Text Box 394360">
          <a:extLst>
            <a:ext uri="{FF2B5EF4-FFF2-40B4-BE49-F238E27FC236}">
              <a16:creationId xmlns="" xmlns:a16="http://schemas.microsoft.com/office/drawing/2014/main" id="{00000000-0008-0000-0000-0000B2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45" name="Text Box 394744">
          <a:extLst>
            <a:ext uri="{FF2B5EF4-FFF2-40B4-BE49-F238E27FC236}">
              <a16:creationId xmlns="" xmlns:a16="http://schemas.microsoft.com/office/drawing/2014/main" id="{00000000-0008-0000-0000-0000B3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46" name="Text Box 394360">
          <a:extLst>
            <a:ext uri="{FF2B5EF4-FFF2-40B4-BE49-F238E27FC236}">
              <a16:creationId xmlns="" xmlns:a16="http://schemas.microsoft.com/office/drawing/2014/main" id="{00000000-0008-0000-0000-0000B4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47" name="Text Box 394744">
          <a:extLst>
            <a:ext uri="{FF2B5EF4-FFF2-40B4-BE49-F238E27FC236}">
              <a16:creationId xmlns="" xmlns:a16="http://schemas.microsoft.com/office/drawing/2014/main" id="{00000000-0008-0000-0000-0000B5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48" name="Text Box 394360">
          <a:extLst>
            <a:ext uri="{FF2B5EF4-FFF2-40B4-BE49-F238E27FC236}">
              <a16:creationId xmlns="" xmlns:a16="http://schemas.microsoft.com/office/drawing/2014/main" id="{00000000-0008-0000-0000-0000B6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49" name="Text Box 394744">
          <a:extLst>
            <a:ext uri="{FF2B5EF4-FFF2-40B4-BE49-F238E27FC236}">
              <a16:creationId xmlns="" xmlns:a16="http://schemas.microsoft.com/office/drawing/2014/main" id="{00000000-0008-0000-0000-0000B7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50" name="Text Box 394360">
          <a:extLst>
            <a:ext uri="{FF2B5EF4-FFF2-40B4-BE49-F238E27FC236}">
              <a16:creationId xmlns="" xmlns:a16="http://schemas.microsoft.com/office/drawing/2014/main" id="{00000000-0008-0000-0000-0000B8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51" name="Text Box 394744">
          <a:extLst>
            <a:ext uri="{FF2B5EF4-FFF2-40B4-BE49-F238E27FC236}">
              <a16:creationId xmlns="" xmlns:a16="http://schemas.microsoft.com/office/drawing/2014/main" id="{00000000-0008-0000-0000-0000B9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52" name="Text Box 394360">
          <a:extLst>
            <a:ext uri="{FF2B5EF4-FFF2-40B4-BE49-F238E27FC236}">
              <a16:creationId xmlns="" xmlns:a16="http://schemas.microsoft.com/office/drawing/2014/main" id="{00000000-0008-0000-0000-0000BA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53" name="Text Box 394744">
          <a:extLst>
            <a:ext uri="{FF2B5EF4-FFF2-40B4-BE49-F238E27FC236}">
              <a16:creationId xmlns="" xmlns:a16="http://schemas.microsoft.com/office/drawing/2014/main" id="{00000000-0008-0000-0000-0000BB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54" name="Text Box 394360">
          <a:extLst>
            <a:ext uri="{FF2B5EF4-FFF2-40B4-BE49-F238E27FC236}">
              <a16:creationId xmlns="" xmlns:a16="http://schemas.microsoft.com/office/drawing/2014/main" id="{00000000-0008-0000-0000-0000BC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55" name="Text Box 394744">
          <a:extLst>
            <a:ext uri="{FF2B5EF4-FFF2-40B4-BE49-F238E27FC236}">
              <a16:creationId xmlns="" xmlns:a16="http://schemas.microsoft.com/office/drawing/2014/main" id="{00000000-0008-0000-0000-0000BD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56" name="Text Box 394360">
          <a:extLst>
            <a:ext uri="{FF2B5EF4-FFF2-40B4-BE49-F238E27FC236}">
              <a16:creationId xmlns="" xmlns:a16="http://schemas.microsoft.com/office/drawing/2014/main" id="{00000000-0008-0000-0000-0000BE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57" name="Text Box 394744">
          <a:extLst>
            <a:ext uri="{FF2B5EF4-FFF2-40B4-BE49-F238E27FC236}">
              <a16:creationId xmlns="" xmlns:a16="http://schemas.microsoft.com/office/drawing/2014/main" id="{00000000-0008-0000-0000-0000BF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58" name="Text Box 394360">
          <a:extLst>
            <a:ext uri="{FF2B5EF4-FFF2-40B4-BE49-F238E27FC236}">
              <a16:creationId xmlns="" xmlns:a16="http://schemas.microsoft.com/office/drawing/2014/main" id="{00000000-0008-0000-0000-0000C0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59" name="Text Box 394744">
          <a:extLst>
            <a:ext uri="{FF2B5EF4-FFF2-40B4-BE49-F238E27FC236}">
              <a16:creationId xmlns="" xmlns:a16="http://schemas.microsoft.com/office/drawing/2014/main" id="{00000000-0008-0000-0000-0000C1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60" name="Text Box 394360">
          <a:extLst>
            <a:ext uri="{FF2B5EF4-FFF2-40B4-BE49-F238E27FC236}">
              <a16:creationId xmlns="" xmlns:a16="http://schemas.microsoft.com/office/drawing/2014/main" id="{00000000-0008-0000-0000-0000C2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61" name="Text Box 394744">
          <a:extLst>
            <a:ext uri="{FF2B5EF4-FFF2-40B4-BE49-F238E27FC236}">
              <a16:creationId xmlns="" xmlns:a16="http://schemas.microsoft.com/office/drawing/2014/main" id="{00000000-0008-0000-0000-0000C3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62" name="Text Box 394360">
          <a:extLst>
            <a:ext uri="{FF2B5EF4-FFF2-40B4-BE49-F238E27FC236}">
              <a16:creationId xmlns="" xmlns:a16="http://schemas.microsoft.com/office/drawing/2014/main" id="{00000000-0008-0000-0000-0000C4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63" name="Text Box 394744">
          <a:extLst>
            <a:ext uri="{FF2B5EF4-FFF2-40B4-BE49-F238E27FC236}">
              <a16:creationId xmlns="" xmlns:a16="http://schemas.microsoft.com/office/drawing/2014/main" id="{00000000-0008-0000-0000-0000C5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64" name="Text Box 394360">
          <a:extLst>
            <a:ext uri="{FF2B5EF4-FFF2-40B4-BE49-F238E27FC236}">
              <a16:creationId xmlns="" xmlns:a16="http://schemas.microsoft.com/office/drawing/2014/main" id="{00000000-0008-0000-0000-0000C6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65" name="Text Box 394744">
          <a:extLst>
            <a:ext uri="{FF2B5EF4-FFF2-40B4-BE49-F238E27FC236}">
              <a16:creationId xmlns="" xmlns:a16="http://schemas.microsoft.com/office/drawing/2014/main" id="{00000000-0008-0000-0000-0000C7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66" name="Text Box 394360">
          <a:extLst>
            <a:ext uri="{FF2B5EF4-FFF2-40B4-BE49-F238E27FC236}">
              <a16:creationId xmlns="" xmlns:a16="http://schemas.microsoft.com/office/drawing/2014/main" id="{00000000-0008-0000-0000-0000C8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67" name="Text Box 394744">
          <a:extLst>
            <a:ext uri="{FF2B5EF4-FFF2-40B4-BE49-F238E27FC236}">
              <a16:creationId xmlns="" xmlns:a16="http://schemas.microsoft.com/office/drawing/2014/main" id="{00000000-0008-0000-0000-0000C9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68" name="Text Box 394360">
          <a:extLst>
            <a:ext uri="{FF2B5EF4-FFF2-40B4-BE49-F238E27FC236}">
              <a16:creationId xmlns="" xmlns:a16="http://schemas.microsoft.com/office/drawing/2014/main" id="{00000000-0008-0000-0000-0000CA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69" name="Text Box 394744">
          <a:extLst>
            <a:ext uri="{FF2B5EF4-FFF2-40B4-BE49-F238E27FC236}">
              <a16:creationId xmlns="" xmlns:a16="http://schemas.microsoft.com/office/drawing/2014/main" id="{00000000-0008-0000-0000-0000CB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70" name="Text Box 394360">
          <a:extLst>
            <a:ext uri="{FF2B5EF4-FFF2-40B4-BE49-F238E27FC236}">
              <a16:creationId xmlns="" xmlns:a16="http://schemas.microsoft.com/office/drawing/2014/main" id="{00000000-0008-0000-0000-0000CC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71" name="Text Box 394744">
          <a:extLst>
            <a:ext uri="{FF2B5EF4-FFF2-40B4-BE49-F238E27FC236}">
              <a16:creationId xmlns="" xmlns:a16="http://schemas.microsoft.com/office/drawing/2014/main" id="{00000000-0008-0000-0000-0000CD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72" name="Text Box 394360">
          <a:extLst>
            <a:ext uri="{FF2B5EF4-FFF2-40B4-BE49-F238E27FC236}">
              <a16:creationId xmlns="" xmlns:a16="http://schemas.microsoft.com/office/drawing/2014/main" id="{00000000-0008-0000-0000-0000CE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73" name="Text Box 394744">
          <a:extLst>
            <a:ext uri="{FF2B5EF4-FFF2-40B4-BE49-F238E27FC236}">
              <a16:creationId xmlns="" xmlns:a16="http://schemas.microsoft.com/office/drawing/2014/main" id="{00000000-0008-0000-0000-0000CF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74" name="Text Box 394360">
          <a:extLst>
            <a:ext uri="{FF2B5EF4-FFF2-40B4-BE49-F238E27FC236}">
              <a16:creationId xmlns="" xmlns:a16="http://schemas.microsoft.com/office/drawing/2014/main" id="{00000000-0008-0000-0000-0000D0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75" name="Text Box 394744">
          <a:extLst>
            <a:ext uri="{FF2B5EF4-FFF2-40B4-BE49-F238E27FC236}">
              <a16:creationId xmlns="" xmlns:a16="http://schemas.microsoft.com/office/drawing/2014/main" id="{00000000-0008-0000-0000-0000D1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76" name="Text Box 394360">
          <a:extLst>
            <a:ext uri="{FF2B5EF4-FFF2-40B4-BE49-F238E27FC236}">
              <a16:creationId xmlns="" xmlns:a16="http://schemas.microsoft.com/office/drawing/2014/main" id="{00000000-0008-0000-0000-0000D2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77" name="Text Box 394744">
          <a:extLst>
            <a:ext uri="{FF2B5EF4-FFF2-40B4-BE49-F238E27FC236}">
              <a16:creationId xmlns="" xmlns:a16="http://schemas.microsoft.com/office/drawing/2014/main" id="{00000000-0008-0000-0000-0000D3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78" name="Text Box 394360">
          <a:extLst>
            <a:ext uri="{FF2B5EF4-FFF2-40B4-BE49-F238E27FC236}">
              <a16:creationId xmlns="" xmlns:a16="http://schemas.microsoft.com/office/drawing/2014/main" id="{00000000-0008-0000-0000-0000D4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79" name="Text Box 394744">
          <a:extLst>
            <a:ext uri="{FF2B5EF4-FFF2-40B4-BE49-F238E27FC236}">
              <a16:creationId xmlns="" xmlns:a16="http://schemas.microsoft.com/office/drawing/2014/main" id="{00000000-0008-0000-0000-0000D5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80" name="Text Box 394360">
          <a:extLst>
            <a:ext uri="{FF2B5EF4-FFF2-40B4-BE49-F238E27FC236}">
              <a16:creationId xmlns="" xmlns:a16="http://schemas.microsoft.com/office/drawing/2014/main" id="{00000000-0008-0000-0000-0000D6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81" name="Text Box 394744">
          <a:extLst>
            <a:ext uri="{FF2B5EF4-FFF2-40B4-BE49-F238E27FC236}">
              <a16:creationId xmlns="" xmlns:a16="http://schemas.microsoft.com/office/drawing/2014/main" id="{00000000-0008-0000-0000-0000D7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82" name="Text Box 394360">
          <a:extLst>
            <a:ext uri="{FF2B5EF4-FFF2-40B4-BE49-F238E27FC236}">
              <a16:creationId xmlns="" xmlns:a16="http://schemas.microsoft.com/office/drawing/2014/main" id="{00000000-0008-0000-0000-0000D8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83" name="Text Box 394744">
          <a:extLst>
            <a:ext uri="{FF2B5EF4-FFF2-40B4-BE49-F238E27FC236}">
              <a16:creationId xmlns="" xmlns:a16="http://schemas.microsoft.com/office/drawing/2014/main" id="{00000000-0008-0000-0000-0000D9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84" name="Text Box 394360">
          <a:extLst>
            <a:ext uri="{FF2B5EF4-FFF2-40B4-BE49-F238E27FC236}">
              <a16:creationId xmlns="" xmlns:a16="http://schemas.microsoft.com/office/drawing/2014/main" id="{00000000-0008-0000-0000-0000DA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85" name="Text Box 394744">
          <a:extLst>
            <a:ext uri="{FF2B5EF4-FFF2-40B4-BE49-F238E27FC236}">
              <a16:creationId xmlns="" xmlns:a16="http://schemas.microsoft.com/office/drawing/2014/main" id="{00000000-0008-0000-0000-0000DB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86" name="Text Box 394360">
          <a:extLst>
            <a:ext uri="{FF2B5EF4-FFF2-40B4-BE49-F238E27FC236}">
              <a16:creationId xmlns="" xmlns:a16="http://schemas.microsoft.com/office/drawing/2014/main" id="{00000000-0008-0000-0000-0000DC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87" name="Text Box 394744">
          <a:extLst>
            <a:ext uri="{FF2B5EF4-FFF2-40B4-BE49-F238E27FC236}">
              <a16:creationId xmlns="" xmlns:a16="http://schemas.microsoft.com/office/drawing/2014/main" id="{00000000-0008-0000-0000-0000DD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88" name="Text Box 394360">
          <a:extLst>
            <a:ext uri="{FF2B5EF4-FFF2-40B4-BE49-F238E27FC236}">
              <a16:creationId xmlns="" xmlns:a16="http://schemas.microsoft.com/office/drawing/2014/main" id="{00000000-0008-0000-0000-0000DE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89" name="Text Box 394744">
          <a:extLst>
            <a:ext uri="{FF2B5EF4-FFF2-40B4-BE49-F238E27FC236}">
              <a16:creationId xmlns="" xmlns:a16="http://schemas.microsoft.com/office/drawing/2014/main" id="{00000000-0008-0000-0000-0000DF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90" name="Text Box 394360">
          <a:extLst>
            <a:ext uri="{FF2B5EF4-FFF2-40B4-BE49-F238E27FC236}">
              <a16:creationId xmlns="" xmlns:a16="http://schemas.microsoft.com/office/drawing/2014/main" id="{00000000-0008-0000-0000-0000E0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91" name="Text Box 394744">
          <a:extLst>
            <a:ext uri="{FF2B5EF4-FFF2-40B4-BE49-F238E27FC236}">
              <a16:creationId xmlns="" xmlns:a16="http://schemas.microsoft.com/office/drawing/2014/main" id="{00000000-0008-0000-0000-0000E1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92" name="Text Box 394360">
          <a:extLst>
            <a:ext uri="{FF2B5EF4-FFF2-40B4-BE49-F238E27FC236}">
              <a16:creationId xmlns="" xmlns:a16="http://schemas.microsoft.com/office/drawing/2014/main" id="{00000000-0008-0000-0000-0000E2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293" name="Text Box 394744">
          <a:extLst>
            <a:ext uri="{FF2B5EF4-FFF2-40B4-BE49-F238E27FC236}">
              <a16:creationId xmlns="" xmlns:a16="http://schemas.microsoft.com/office/drawing/2014/main" id="{00000000-0008-0000-0000-0000E3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94" name="Text Box 394360">
          <a:extLst>
            <a:ext uri="{FF2B5EF4-FFF2-40B4-BE49-F238E27FC236}">
              <a16:creationId xmlns="" xmlns:a16="http://schemas.microsoft.com/office/drawing/2014/main" id="{00000000-0008-0000-0000-0000E4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95" name="Text Box 394744">
          <a:extLst>
            <a:ext uri="{FF2B5EF4-FFF2-40B4-BE49-F238E27FC236}">
              <a16:creationId xmlns="" xmlns:a16="http://schemas.microsoft.com/office/drawing/2014/main" id="{00000000-0008-0000-0000-0000E5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96" name="Text Box 394360">
          <a:extLst>
            <a:ext uri="{FF2B5EF4-FFF2-40B4-BE49-F238E27FC236}">
              <a16:creationId xmlns="" xmlns:a16="http://schemas.microsoft.com/office/drawing/2014/main" id="{00000000-0008-0000-0000-0000E6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97" name="Text Box 394744">
          <a:extLst>
            <a:ext uri="{FF2B5EF4-FFF2-40B4-BE49-F238E27FC236}">
              <a16:creationId xmlns="" xmlns:a16="http://schemas.microsoft.com/office/drawing/2014/main" id="{00000000-0008-0000-0000-0000E7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98" name="Text Box 394360">
          <a:extLst>
            <a:ext uri="{FF2B5EF4-FFF2-40B4-BE49-F238E27FC236}">
              <a16:creationId xmlns="" xmlns:a16="http://schemas.microsoft.com/office/drawing/2014/main" id="{00000000-0008-0000-0000-0000E8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299" name="Text Box 394744">
          <a:extLst>
            <a:ext uri="{FF2B5EF4-FFF2-40B4-BE49-F238E27FC236}">
              <a16:creationId xmlns="" xmlns:a16="http://schemas.microsoft.com/office/drawing/2014/main" id="{00000000-0008-0000-0000-0000E9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00" name="Text Box 394360">
          <a:extLst>
            <a:ext uri="{FF2B5EF4-FFF2-40B4-BE49-F238E27FC236}">
              <a16:creationId xmlns="" xmlns:a16="http://schemas.microsoft.com/office/drawing/2014/main" id="{00000000-0008-0000-0000-0000EA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01" name="Text Box 394744">
          <a:extLst>
            <a:ext uri="{FF2B5EF4-FFF2-40B4-BE49-F238E27FC236}">
              <a16:creationId xmlns="" xmlns:a16="http://schemas.microsoft.com/office/drawing/2014/main" id="{00000000-0008-0000-0000-0000EB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02" name="Text Box 394360">
          <a:extLst>
            <a:ext uri="{FF2B5EF4-FFF2-40B4-BE49-F238E27FC236}">
              <a16:creationId xmlns="" xmlns:a16="http://schemas.microsoft.com/office/drawing/2014/main" id="{00000000-0008-0000-0000-0000EC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03" name="Text Box 394744">
          <a:extLst>
            <a:ext uri="{FF2B5EF4-FFF2-40B4-BE49-F238E27FC236}">
              <a16:creationId xmlns="" xmlns:a16="http://schemas.microsoft.com/office/drawing/2014/main" id="{00000000-0008-0000-0000-0000ED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04" name="Text Box 394360">
          <a:extLst>
            <a:ext uri="{FF2B5EF4-FFF2-40B4-BE49-F238E27FC236}">
              <a16:creationId xmlns="" xmlns:a16="http://schemas.microsoft.com/office/drawing/2014/main" id="{00000000-0008-0000-0000-0000EE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05" name="Text Box 394744">
          <a:extLst>
            <a:ext uri="{FF2B5EF4-FFF2-40B4-BE49-F238E27FC236}">
              <a16:creationId xmlns="" xmlns:a16="http://schemas.microsoft.com/office/drawing/2014/main" id="{00000000-0008-0000-0000-0000EF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06" name="Text Box 394360">
          <a:extLst>
            <a:ext uri="{FF2B5EF4-FFF2-40B4-BE49-F238E27FC236}">
              <a16:creationId xmlns="" xmlns:a16="http://schemas.microsoft.com/office/drawing/2014/main" id="{00000000-0008-0000-0000-0000F0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07" name="Text Box 394744">
          <a:extLst>
            <a:ext uri="{FF2B5EF4-FFF2-40B4-BE49-F238E27FC236}">
              <a16:creationId xmlns="" xmlns:a16="http://schemas.microsoft.com/office/drawing/2014/main" id="{00000000-0008-0000-0000-0000F1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08" name="Text Box 394360">
          <a:extLst>
            <a:ext uri="{FF2B5EF4-FFF2-40B4-BE49-F238E27FC236}">
              <a16:creationId xmlns="" xmlns:a16="http://schemas.microsoft.com/office/drawing/2014/main" id="{00000000-0008-0000-0000-0000F2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09" name="Text Box 394744">
          <a:extLst>
            <a:ext uri="{FF2B5EF4-FFF2-40B4-BE49-F238E27FC236}">
              <a16:creationId xmlns="" xmlns:a16="http://schemas.microsoft.com/office/drawing/2014/main" id="{00000000-0008-0000-0000-0000F3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10" name="Text Box 394360">
          <a:extLst>
            <a:ext uri="{FF2B5EF4-FFF2-40B4-BE49-F238E27FC236}">
              <a16:creationId xmlns="" xmlns:a16="http://schemas.microsoft.com/office/drawing/2014/main" id="{00000000-0008-0000-0000-0000F4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11" name="Text Box 394744">
          <a:extLst>
            <a:ext uri="{FF2B5EF4-FFF2-40B4-BE49-F238E27FC236}">
              <a16:creationId xmlns="" xmlns:a16="http://schemas.microsoft.com/office/drawing/2014/main" id="{00000000-0008-0000-0000-0000F509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312" name="Text Box 394360">
          <a:extLst>
            <a:ext uri="{FF2B5EF4-FFF2-40B4-BE49-F238E27FC236}">
              <a16:creationId xmlns="" xmlns:a16="http://schemas.microsoft.com/office/drawing/2014/main" id="{00000000-0008-0000-0000-0000F6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313" name="Text Box 394744">
          <a:extLst>
            <a:ext uri="{FF2B5EF4-FFF2-40B4-BE49-F238E27FC236}">
              <a16:creationId xmlns="" xmlns:a16="http://schemas.microsoft.com/office/drawing/2014/main" id="{00000000-0008-0000-0000-0000F7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314" name="Text Box 394360">
          <a:extLst>
            <a:ext uri="{FF2B5EF4-FFF2-40B4-BE49-F238E27FC236}">
              <a16:creationId xmlns="" xmlns:a16="http://schemas.microsoft.com/office/drawing/2014/main" id="{00000000-0008-0000-0000-0000F8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315" name="Text Box 394744">
          <a:extLst>
            <a:ext uri="{FF2B5EF4-FFF2-40B4-BE49-F238E27FC236}">
              <a16:creationId xmlns="" xmlns:a16="http://schemas.microsoft.com/office/drawing/2014/main" id="{00000000-0008-0000-0000-0000F9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316" name="Text Box 394360">
          <a:extLst>
            <a:ext uri="{FF2B5EF4-FFF2-40B4-BE49-F238E27FC236}">
              <a16:creationId xmlns="" xmlns:a16="http://schemas.microsoft.com/office/drawing/2014/main" id="{00000000-0008-0000-0000-0000FA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317" name="Text Box 394744">
          <a:extLst>
            <a:ext uri="{FF2B5EF4-FFF2-40B4-BE49-F238E27FC236}">
              <a16:creationId xmlns="" xmlns:a16="http://schemas.microsoft.com/office/drawing/2014/main" id="{00000000-0008-0000-0000-0000FB09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18" name="Text Box 394360">
          <a:extLst>
            <a:ext uri="{FF2B5EF4-FFF2-40B4-BE49-F238E27FC236}">
              <a16:creationId xmlns="" xmlns:a16="http://schemas.microsoft.com/office/drawing/2014/main" id="{00000000-0008-0000-0000-0000FC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19" name="Text Box 394744">
          <a:extLst>
            <a:ext uri="{FF2B5EF4-FFF2-40B4-BE49-F238E27FC236}">
              <a16:creationId xmlns="" xmlns:a16="http://schemas.microsoft.com/office/drawing/2014/main" id="{00000000-0008-0000-0000-0000FD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20" name="Text Box 394360">
          <a:extLst>
            <a:ext uri="{FF2B5EF4-FFF2-40B4-BE49-F238E27FC236}">
              <a16:creationId xmlns="" xmlns:a16="http://schemas.microsoft.com/office/drawing/2014/main" id="{00000000-0008-0000-0000-0000FE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21" name="Text Box 394744">
          <a:extLst>
            <a:ext uri="{FF2B5EF4-FFF2-40B4-BE49-F238E27FC236}">
              <a16:creationId xmlns="" xmlns:a16="http://schemas.microsoft.com/office/drawing/2014/main" id="{00000000-0008-0000-0000-0000FF09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22" name="Text Box 394360">
          <a:extLst>
            <a:ext uri="{FF2B5EF4-FFF2-40B4-BE49-F238E27FC236}">
              <a16:creationId xmlns="" xmlns:a16="http://schemas.microsoft.com/office/drawing/2014/main" id="{00000000-0008-0000-0000-000000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23" name="Text Box 394744">
          <a:extLst>
            <a:ext uri="{FF2B5EF4-FFF2-40B4-BE49-F238E27FC236}">
              <a16:creationId xmlns="" xmlns:a16="http://schemas.microsoft.com/office/drawing/2014/main" id="{00000000-0008-0000-0000-000001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24" name="Text Box 394360">
          <a:extLst>
            <a:ext uri="{FF2B5EF4-FFF2-40B4-BE49-F238E27FC236}">
              <a16:creationId xmlns="" xmlns:a16="http://schemas.microsoft.com/office/drawing/2014/main" id="{00000000-0008-0000-0000-000002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25" name="Text Box 394744">
          <a:extLst>
            <a:ext uri="{FF2B5EF4-FFF2-40B4-BE49-F238E27FC236}">
              <a16:creationId xmlns="" xmlns:a16="http://schemas.microsoft.com/office/drawing/2014/main" id="{00000000-0008-0000-0000-000003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26" name="Text Box 394360">
          <a:extLst>
            <a:ext uri="{FF2B5EF4-FFF2-40B4-BE49-F238E27FC236}">
              <a16:creationId xmlns="" xmlns:a16="http://schemas.microsoft.com/office/drawing/2014/main" id="{00000000-0008-0000-0000-000004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27" name="Text Box 394744">
          <a:extLst>
            <a:ext uri="{FF2B5EF4-FFF2-40B4-BE49-F238E27FC236}">
              <a16:creationId xmlns="" xmlns:a16="http://schemas.microsoft.com/office/drawing/2014/main" id="{00000000-0008-0000-0000-000005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28" name="Text Box 394360">
          <a:extLst>
            <a:ext uri="{FF2B5EF4-FFF2-40B4-BE49-F238E27FC236}">
              <a16:creationId xmlns="" xmlns:a16="http://schemas.microsoft.com/office/drawing/2014/main" id="{00000000-0008-0000-0000-000006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29" name="Text Box 394744">
          <a:extLst>
            <a:ext uri="{FF2B5EF4-FFF2-40B4-BE49-F238E27FC236}">
              <a16:creationId xmlns="" xmlns:a16="http://schemas.microsoft.com/office/drawing/2014/main" id="{00000000-0008-0000-0000-000007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30" name="Text Box 394360">
          <a:extLst>
            <a:ext uri="{FF2B5EF4-FFF2-40B4-BE49-F238E27FC236}">
              <a16:creationId xmlns="" xmlns:a16="http://schemas.microsoft.com/office/drawing/2014/main" id="{00000000-0008-0000-0000-000008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31" name="Text Box 394744">
          <a:extLst>
            <a:ext uri="{FF2B5EF4-FFF2-40B4-BE49-F238E27FC236}">
              <a16:creationId xmlns="" xmlns:a16="http://schemas.microsoft.com/office/drawing/2014/main" id="{00000000-0008-0000-0000-000009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32" name="Text Box 394360">
          <a:extLst>
            <a:ext uri="{FF2B5EF4-FFF2-40B4-BE49-F238E27FC236}">
              <a16:creationId xmlns="" xmlns:a16="http://schemas.microsoft.com/office/drawing/2014/main" id="{00000000-0008-0000-0000-00000A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33" name="Text Box 394744">
          <a:extLst>
            <a:ext uri="{FF2B5EF4-FFF2-40B4-BE49-F238E27FC236}">
              <a16:creationId xmlns="" xmlns:a16="http://schemas.microsoft.com/office/drawing/2014/main" id="{00000000-0008-0000-0000-00000B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34" name="Text Box 394360">
          <a:extLst>
            <a:ext uri="{FF2B5EF4-FFF2-40B4-BE49-F238E27FC236}">
              <a16:creationId xmlns="" xmlns:a16="http://schemas.microsoft.com/office/drawing/2014/main" id="{00000000-0008-0000-0000-00000C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35" name="Text Box 394744">
          <a:extLst>
            <a:ext uri="{FF2B5EF4-FFF2-40B4-BE49-F238E27FC236}">
              <a16:creationId xmlns="" xmlns:a16="http://schemas.microsoft.com/office/drawing/2014/main" id="{00000000-0008-0000-0000-00000D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36" name="Text Box 394360">
          <a:extLst>
            <a:ext uri="{FF2B5EF4-FFF2-40B4-BE49-F238E27FC236}">
              <a16:creationId xmlns="" xmlns:a16="http://schemas.microsoft.com/office/drawing/2014/main" id="{00000000-0008-0000-0000-00000E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37" name="Text Box 394744">
          <a:extLst>
            <a:ext uri="{FF2B5EF4-FFF2-40B4-BE49-F238E27FC236}">
              <a16:creationId xmlns="" xmlns:a16="http://schemas.microsoft.com/office/drawing/2014/main" id="{00000000-0008-0000-0000-00000F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38" name="Text Box 394360">
          <a:extLst>
            <a:ext uri="{FF2B5EF4-FFF2-40B4-BE49-F238E27FC236}">
              <a16:creationId xmlns="" xmlns:a16="http://schemas.microsoft.com/office/drawing/2014/main" id="{00000000-0008-0000-0000-000010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39" name="Text Box 394744">
          <a:extLst>
            <a:ext uri="{FF2B5EF4-FFF2-40B4-BE49-F238E27FC236}">
              <a16:creationId xmlns="" xmlns:a16="http://schemas.microsoft.com/office/drawing/2014/main" id="{00000000-0008-0000-0000-000011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40" name="Text Box 394360">
          <a:extLst>
            <a:ext uri="{FF2B5EF4-FFF2-40B4-BE49-F238E27FC236}">
              <a16:creationId xmlns="" xmlns:a16="http://schemas.microsoft.com/office/drawing/2014/main" id="{00000000-0008-0000-0000-000012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41" name="Text Box 394744">
          <a:extLst>
            <a:ext uri="{FF2B5EF4-FFF2-40B4-BE49-F238E27FC236}">
              <a16:creationId xmlns="" xmlns:a16="http://schemas.microsoft.com/office/drawing/2014/main" id="{00000000-0008-0000-0000-000013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42" name="Text Box 394360">
          <a:extLst>
            <a:ext uri="{FF2B5EF4-FFF2-40B4-BE49-F238E27FC236}">
              <a16:creationId xmlns="" xmlns:a16="http://schemas.microsoft.com/office/drawing/2014/main" id="{00000000-0008-0000-0000-000014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43" name="Text Box 394744">
          <a:extLst>
            <a:ext uri="{FF2B5EF4-FFF2-40B4-BE49-F238E27FC236}">
              <a16:creationId xmlns="" xmlns:a16="http://schemas.microsoft.com/office/drawing/2014/main" id="{00000000-0008-0000-0000-000015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44" name="Text Box 394360">
          <a:extLst>
            <a:ext uri="{FF2B5EF4-FFF2-40B4-BE49-F238E27FC236}">
              <a16:creationId xmlns="" xmlns:a16="http://schemas.microsoft.com/office/drawing/2014/main" id="{00000000-0008-0000-0000-000016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45" name="Text Box 394744">
          <a:extLst>
            <a:ext uri="{FF2B5EF4-FFF2-40B4-BE49-F238E27FC236}">
              <a16:creationId xmlns="" xmlns:a16="http://schemas.microsoft.com/office/drawing/2014/main" id="{00000000-0008-0000-0000-000017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46" name="Text Box 394360">
          <a:extLst>
            <a:ext uri="{FF2B5EF4-FFF2-40B4-BE49-F238E27FC236}">
              <a16:creationId xmlns="" xmlns:a16="http://schemas.microsoft.com/office/drawing/2014/main" id="{00000000-0008-0000-0000-000018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47" name="Text Box 394744">
          <a:extLst>
            <a:ext uri="{FF2B5EF4-FFF2-40B4-BE49-F238E27FC236}">
              <a16:creationId xmlns="" xmlns:a16="http://schemas.microsoft.com/office/drawing/2014/main" id="{00000000-0008-0000-0000-000019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48" name="Text Box 394360">
          <a:extLst>
            <a:ext uri="{FF2B5EF4-FFF2-40B4-BE49-F238E27FC236}">
              <a16:creationId xmlns="" xmlns:a16="http://schemas.microsoft.com/office/drawing/2014/main" id="{00000000-0008-0000-0000-00001A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49" name="Text Box 394744">
          <a:extLst>
            <a:ext uri="{FF2B5EF4-FFF2-40B4-BE49-F238E27FC236}">
              <a16:creationId xmlns="" xmlns:a16="http://schemas.microsoft.com/office/drawing/2014/main" id="{00000000-0008-0000-0000-00001B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50" name="Text Box 394360">
          <a:extLst>
            <a:ext uri="{FF2B5EF4-FFF2-40B4-BE49-F238E27FC236}">
              <a16:creationId xmlns="" xmlns:a16="http://schemas.microsoft.com/office/drawing/2014/main" id="{00000000-0008-0000-0000-00001C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51" name="Text Box 394744">
          <a:extLst>
            <a:ext uri="{FF2B5EF4-FFF2-40B4-BE49-F238E27FC236}">
              <a16:creationId xmlns="" xmlns:a16="http://schemas.microsoft.com/office/drawing/2014/main" id="{00000000-0008-0000-0000-00001D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52" name="Text Box 394360">
          <a:extLst>
            <a:ext uri="{FF2B5EF4-FFF2-40B4-BE49-F238E27FC236}">
              <a16:creationId xmlns="" xmlns:a16="http://schemas.microsoft.com/office/drawing/2014/main" id="{00000000-0008-0000-0000-00001E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53" name="Text Box 394744">
          <a:extLst>
            <a:ext uri="{FF2B5EF4-FFF2-40B4-BE49-F238E27FC236}">
              <a16:creationId xmlns="" xmlns:a16="http://schemas.microsoft.com/office/drawing/2014/main" id="{00000000-0008-0000-0000-00001F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54" name="Text Box 394360">
          <a:extLst>
            <a:ext uri="{FF2B5EF4-FFF2-40B4-BE49-F238E27FC236}">
              <a16:creationId xmlns="" xmlns:a16="http://schemas.microsoft.com/office/drawing/2014/main" id="{00000000-0008-0000-0000-000020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55" name="Text Box 394744">
          <a:extLst>
            <a:ext uri="{FF2B5EF4-FFF2-40B4-BE49-F238E27FC236}">
              <a16:creationId xmlns="" xmlns:a16="http://schemas.microsoft.com/office/drawing/2014/main" id="{00000000-0008-0000-0000-000021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56" name="Text Box 394360">
          <a:extLst>
            <a:ext uri="{FF2B5EF4-FFF2-40B4-BE49-F238E27FC236}">
              <a16:creationId xmlns="" xmlns:a16="http://schemas.microsoft.com/office/drawing/2014/main" id="{00000000-0008-0000-0000-000022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57" name="Text Box 394744">
          <a:extLst>
            <a:ext uri="{FF2B5EF4-FFF2-40B4-BE49-F238E27FC236}">
              <a16:creationId xmlns="" xmlns:a16="http://schemas.microsoft.com/office/drawing/2014/main" id="{00000000-0008-0000-0000-000023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58" name="Text Box 394360">
          <a:extLst>
            <a:ext uri="{FF2B5EF4-FFF2-40B4-BE49-F238E27FC236}">
              <a16:creationId xmlns="" xmlns:a16="http://schemas.microsoft.com/office/drawing/2014/main" id="{00000000-0008-0000-0000-000024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59" name="Text Box 394744">
          <a:extLst>
            <a:ext uri="{FF2B5EF4-FFF2-40B4-BE49-F238E27FC236}">
              <a16:creationId xmlns="" xmlns:a16="http://schemas.microsoft.com/office/drawing/2014/main" id="{00000000-0008-0000-0000-000025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60" name="Text Box 394360">
          <a:extLst>
            <a:ext uri="{FF2B5EF4-FFF2-40B4-BE49-F238E27FC236}">
              <a16:creationId xmlns="" xmlns:a16="http://schemas.microsoft.com/office/drawing/2014/main" id="{00000000-0008-0000-0000-000026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61" name="Text Box 394744">
          <a:extLst>
            <a:ext uri="{FF2B5EF4-FFF2-40B4-BE49-F238E27FC236}">
              <a16:creationId xmlns="" xmlns:a16="http://schemas.microsoft.com/office/drawing/2014/main" id="{00000000-0008-0000-0000-000027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62" name="Text Box 394360">
          <a:extLst>
            <a:ext uri="{FF2B5EF4-FFF2-40B4-BE49-F238E27FC236}">
              <a16:creationId xmlns="" xmlns:a16="http://schemas.microsoft.com/office/drawing/2014/main" id="{00000000-0008-0000-0000-000028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63" name="Text Box 394744">
          <a:extLst>
            <a:ext uri="{FF2B5EF4-FFF2-40B4-BE49-F238E27FC236}">
              <a16:creationId xmlns="" xmlns:a16="http://schemas.microsoft.com/office/drawing/2014/main" id="{00000000-0008-0000-0000-000029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64" name="Text Box 394360">
          <a:extLst>
            <a:ext uri="{FF2B5EF4-FFF2-40B4-BE49-F238E27FC236}">
              <a16:creationId xmlns="" xmlns:a16="http://schemas.microsoft.com/office/drawing/2014/main" id="{00000000-0008-0000-0000-00002A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65" name="Text Box 394744">
          <a:extLst>
            <a:ext uri="{FF2B5EF4-FFF2-40B4-BE49-F238E27FC236}">
              <a16:creationId xmlns="" xmlns:a16="http://schemas.microsoft.com/office/drawing/2014/main" id="{00000000-0008-0000-0000-00002B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66" name="Text Box 394360">
          <a:extLst>
            <a:ext uri="{FF2B5EF4-FFF2-40B4-BE49-F238E27FC236}">
              <a16:creationId xmlns="" xmlns:a16="http://schemas.microsoft.com/office/drawing/2014/main" id="{00000000-0008-0000-0000-00002C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67" name="Text Box 394744">
          <a:extLst>
            <a:ext uri="{FF2B5EF4-FFF2-40B4-BE49-F238E27FC236}">
              <a16:creationId xmlns="" xmlns:a16="http://schemas.microsoft.com/office/drawing/2014/main" id="{00000000-0008-0000-0000-00002D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68" name="Text Box 394360">
          <a:extLst>
            <a:ext uri="{FF2B5EF4-FFF2-40B4-BE49-F238E27FC236}">
              <a16:creationId xmlns="" xmlns:a16="http://schemas.microsoft.com/office/drawing/2014/main" id="{00000000-0008-0000-0000-00002E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69" name="Text Box 394744">
          <a:extLst>
            <a:ext uri="{FF2B5EF4-FFF2-40B4-BE49-F238E27FC236}">
              <a16:creationId xmlns="" xmlns:a16="http://schemas.microsoft.com/office/drawing/2014/main" id="{00000000-0008-0000-0000-00002F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70" name="Text Box 394360">
          <a:extLst>
            <a:ext uri="{FF2B5EF4-FFF2-40B4-BE49-F238E27FC236}">
              <a16:creationId xmlns="" xmlns:a16="http://schemas.microsoft.com/office/drawing/2014/main" id="{00000000-0008-0000-0000-000030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71" name="Text Box 394744">
          <a:extLst>
            <a:ext uri="{FF2B5EF4-FFF2-40B4-BE49-F238E27FC236}">
              <a16:creationId xmlns="" xmlns:a16="http://schemas.microsoft.com/office/drawing/2014/main" id="{00000000-0008-0000-0000-000031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72" name="Text Box 394360">
          <a:extLst>
            <a:ext uri="{FF2B5EF4-FFF2-40B4-BE49-F238E27FC236}">
              <a16:creationId xmlns="" xmlns:a16="http://schemas.microsoft.com/office/drawing/2014/main" id="{00000000-0008-0000-0000-000032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73" name="Text Box 394744">
          <a:extLst>
            <a:ext uri="{FF2B5EF4-FFF2-40B4-BE49-F238E27FC236}">
              <a16:creationId xmlns="" xmlns:a16="http://schemas.microsoft.com/office/drawing/2014/main" id="{00000000-0008-0000-0000-000033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74" name="Text Box 394360">
          <a:extLst>
            <a:ext uri="{FF2B5EF4-FFF2-40B4-BE49-F238E27FC236}">
              <a16:creationId xmlns="" xmlns:a16="http://schemas.microsoft.com/office/drawing/2014/main" id="{00000000-0008-0000-0000-000034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75" name="Text Box 394744">
          <a:extLst>
            <a:ext uri="{FF2B5EF4-FFF2-40B4-BE49-F238E27FC236}">
              <a16:creationId xmlns="" xmlns:a16="http://schemas.microsoft.com/office/drawing/2014/main" id="{00000000-0008-0000-0000-000035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76" name="Text Box 394360">
          <a:extLst>
            <a:ext uri="{FF2B5EF4-FFF2-40B4-BE49-F238E27FC236}">
              <a16:creationId xmlns="" xmlns:a16="http://schemas.microsoft.com/office/drawing/2014/main" id="{00000000-0008-0000-0000-000036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77" name="Text Box 394744">
          <a:extLst>
            <a:ext uri="{FF2B5EF4-FFF2-40B4-BE49-F238E27FC236}">
              <a16:creationId xmlns="" xmlns:a16="http://schemas.microsoft.com/office/drawing/2014/main" id="{00000000-0008-0000-0000-000037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78" name="Text Box 394360">
          <a:extLst>
            <a:ext uri="{FF2B5EF4-FFF2-40B4-BE49-F238E27FC236}">
              <a16:creationId xmlns="" xmlns:a16="http://schemas.microsoft.com/office/drawing/2014/main" id="{00000000-0008-0000-0000-000038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79" name="Text Box 394744">
          <a:extLst>
            <a:ext uri="{FF2B5EF4-FFF2-40B4-BE49-F238E27FC236}">
              <a16:creationId xmlns="" xmlns:a16="http://schemas.microsoft.com/office/drawing/2014/main" id="{00000000-0008-0000-0000-000039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80" name="Text Box 394360">
          <a:extLst>
            <a:ext uri="{FF2B5EF4-FFF2-40B4-BE49-F238E27FC236}">
              <a16:creationId xmlns="" xmlns:a16="http://schemas.microsoft.com/office/drawing/2014/main" id="{00000000-0008-0000-0000-00003A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81" name="Text Box 394744">
          <a:extLst>
            <a:ext uri="{FF2B5EF4-FFF2-40B4-BE49-F238E27FC236}">
              <a16:creationId xmlns="" xmlns:a16="http://schemas.microsoft.com/office/drawing/2014/main" id="{00000000-0008-0000-0000-00003B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82" name="Text Box 394360">
          <a:extLst>
            <a:ext uri="{FF2B5EF4-FFF2-40B4-BE49-F238E27FC236}">
              <a16:creationId xmlns="" xmlns:a16="http://schemas.microsoft.com/office/drawing/2014/main" id="{00000000-0008-0000-0000-00003C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83" name="Text Box 394744">
          <a:extLst>
            <a:ext uri="{FF2B5EF4-FFF2-40B4-BE49-F238E27FC236}">
              <a16:creationId xmlns="" xmlns:a16="http://schemas.microsoft.com/office/drawing/2014/main" id="{00000000-0008-0000-0000-00003D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84" name="Text Box 394360">
          <a:extLst>
            <a:ext uri="{FF2B5EF4-FFF2-40B4-BE49-F238E27FC236}">
              <a16:creationId xmlns="" xmlns:a16="http://schemas.microsoft.com/office/drawing/2014/main" id="{00000000-0008-0000-0000-00003E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85" name="Text Box 394744">
          <a:extLst>
            <a:ext uri="{FF2B5EF4-FFF2-40B4-BE49-F238E27FC236}">
              <a16:creationId xmlns="" xmlns:a16="http://schemas.microsoft.com/office/drawing/2014/main" id="{00000000-0008-0000-0000-00003F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86" name="Text Box 394360">
          <a:extLst>
            <a:ext uri="{FF2B5EF4-FFF2-40B4-BE49-F238E27FC236}">
              <a16:creationId xmlns="" xmlns:a16="http://schemas.microsoft.com/office/drawing/2014/main" id="{00000000-0008-0000-0000-000040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87" name="Text Box 394744">
          <a:extLst>
            <a:ext uri="{FF2B5EF4-FFF2-40B4-BE49-F238E27FC236}">
              <a16:creationId xmlns="" xmlns:a16="http://schemas.microsoft.com/office/drawing/2014/main" id="{00000000-0008-0000-0000-000041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88" name="Text Box 394360">
          <a:extLst>
            <a:ext uri="{FF2B5EF4-FFF2-40B4-BE49-F238E27FC236}">
              <a16:creationId xmlns="" xmlns:a16="http://schemas.microsoft.com/office/drawing/2014/main" id="{00000000-0008-0000-0000-000042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89" name="Text Box 394744">
          <a:extLst>
            <a:ext uri="{FF2B5EF4-FFF2-40B4-BE49-F238E27FC236}">
              <a16:creationId xmlns="" xmlns:a16="http://schemas.microsoft.com/office/drawing/2014/main" id="{00000000-0008-0000-0000-000043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90" name="Text Box 394360">
          <a:extLst>
            <a:ext uri="{FF2B5EF4-FFF2-40B4-BE49-F238E27FC236}">
              <a16:creationId xmlns="" xmlns:a16="http://schemas.microsoft.com/office/drawing/2014/main" id="{00000000-0008-0000-0000-000044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91" name="Text Box 394744">
          <a:extLst>
            <a:ext uri="{FF2B5EF4-FFF2-40B4-BE49-F238E27FC236}">
              <a16:creationId xmlns="" xmlns:a16="http://schemas.microsoft.com/office/drawing/2014/main" id="{00000000-0008-0000-0000-000045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92" name="Text Box 394360">
          <a:extLst>
            <a:ext uri="{FF2B5EF4-FFF2-40B4-BE49-F238E27FC236}">
              <a16:creationId xmlns="" xmlns:a16="http://schemas.microsoft.com/office/drawing/2014/main" id="{00000000-0008-0000-0000-000046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93" name="Text Box 394744">
          <a:extLst>
            <a:ext uri="{FF2B5EF4-FFF2-40B4-BE49-F238E27FC236}">
              <a16:creationId xmlns="" xmlns:a16="http://schemas.microsoft.com/office/drawing/2014/main" id="{00000000-0008-0000-0000-000047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94" name="Text Box 394360">
          <a:extLst>
            <a:ext uri="{FF2B5EF4-FFF2-40B4-BE49-F238E27FC236}">
              <a16:creationId xmlns="" xmlns:a16="http://schemas.microsoft.com/office/drawing/2014/main" id="{00000000-0008-0000-0000-000048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395" name="Text Box 394744">
          <a:extLst>
            <a:ext uri="{FF2B5EF4-FFF2-40B4-BE49-F238E27FC236}">
              <a16:creationId xmlns="" xmlns:a16="http://schemas.microsoft.com/office/drawing/2014/main" id="{00000000-0008-0000-0000-000049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96" name="Text Box 394360">
          <a:extLst>
            <a:ext uri="{FF2B5EF4-FFF2-40B4-BE49-F238E27FC236}">
              <a16:creationId xmlns="" xmlns:a16="http://schemas.microsoft.com/office/drawing/2014/main" id="{00000000-0008-0000-0000-00004A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97" name="Text Box 394744">
          <a:extLst>
            <a:ext uri="{FF2B5EF4-FFF2-40B4-BE49-F238E27FC236}">
              <a16:creationId xmlns="" xmlns:a16="http://schemas.microsoft.com/office/drawing/2014/main" id="{00000000-0008-0000-0000-00004B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98" name="Text Box 394360">
          <a:extLst>
            <a:ext uri="{FF2B5EF4-FFF2-40B4-BE49-F238E27FC236}">
              <a16:creationId xmlns="" xmlns:a16="http://schemas.microsoft.com/office/drawing/2014/main" id="{00000000-0008-0000-0000-00004C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399" name="Text Box 394744">
          <a:extLst>
            <a:ext uri="{FF2B5EF4-FFF2-40B4-BE49-F238E27FC236}">
              <a16:creationId xmlns="" xmlns:a16="http://schemas.microsoft.com/office/drawing/2014/main" id="{00000000-0008-0000-0000-00004D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00" name="Text Box 394360">
          <a:extLst>
            <a:ext uri="{FF2B5EF4-FFF2-40B4-BE49-F238E27FC236}">
              <a16:creationId xmlns="" xmlns:a16="http://schemas.microsoft.com/office/drawing/2014/main" id="{00000000-0008-0000-0000-00004E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01" name="Text Box 394744">
          <a:extLst>
            <a:ext uri="{FF2B5EF4-FFF2-40B4-BE49-F238E27FC236}">
              <a16:creationId xmlns="" xmlns:a16="http://schemas.microsoft.com/office/drawing/2014/main" id="{00000000-0008-0000-0000-00004F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02" name="Text Box 394360">
          <a:extLst>
            <a:ext uri="{FF2B5EF4-FFF2-40B4-BE49-F238E27FC236}">
              <a16:creationId xmlns="" xmlns:a16="http://schemas.microsoft.com/office/drawing/2014/main" id="{00000000-0008-0000-0000-000050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03" name="Text Box 394744">
          <a:extLst>
            <a:ext uri="{FF2B5EF4-FFF2-40B4-BE49-F238E27FC236}">
              <a16:creationId xmlns="" xmlns:a16="http://schemas.microsoft.com/office/drawing/2014/main" id="{00000000-0008-0000-0000-000051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04" name="Text Box 394360">
          <a:extLst>
            <a:ext uri="{FF2B5EF4-FFF2-40B4-BE49-F238E27FC236}">
              <a16:creationId xmlns="" xmlns:a16="http://schemas.microsoft.com/office/drawing/2014/main" id="{00000000-0008-0000-0000-000052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05" name="Text Box 394744">
          <a:extLst>
            <a:ext uri="{FF2B5EF4-FFF2-40B4-BE49-F238E27FC236}">
              <a16:creationId xmlns="" xmlns:a16="http://schemas.microsoft.com/office/drawing/2014/main" id="{00000000-0008-0000-0000-000053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06" name="Text Box 394360">
          <a:extLst>
            <a:ext uri="{FF2B5EF4-FFF2-40B4-BE49-F238E27FC236}">
              <a16:creationId xmlns="" xmlns:a16="http://schemas.microsoft.com/office/drawing/2014/main" id="{00000000-0008-0000-0000-000054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07" name="Text Box 394744">
          <a:extLst>
            <a:ext uri="{FF2B5EF4-FFF2-40B4-BE49-F238E27FC236}">
              <a16:creationId xmlns="" xmlns:a16="http://schemas.microsoft.com/office/drawing/2014/main" id="{00000000-0008-0000-0000-000055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08" name="Text Box 394360">
          <a:extLst>
            <a:ext uri="{FF2B5EF4-FFF2-40B4-BE49-F238E27FC236}">
              <a16:creationId xmlns="" xmlns:a16="http://schemas.microsoft.com/office/drawing/2014/main" id="{00000000-0008-0000-0000-000056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09" name="Text Box 394744">
          <a:extLst>
            <a:ext uri="{FF2B5EF4-FFF2-40B4-BE49-F238E27FC236}">
              <a16:creationId xmlns="" xmlns:a16="http://schemas.microsoft.com/office/drawing/2014/main" id="{00000000-0008-0000-0000-000057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10" name="Text Box 394360">
          <a:extLst>
            <a:ext uri="{FF2B5EF4-FFF2-40B4-BE49-F238E27FC236}">
              <a16:creationId xmlns="" xmlns:a16="http://schemas.microsoft.com/office/drawing/2014/main" id="{00000000-0008-0000-0000-000058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11" name="Text Box 394744">
          <a:extLst>
            <a:ext uri="{FF2B5EF4-FFF2-40B4-BE49-F238E27FC236}">
              <a16:creationId xmlns="" xmlns:a16="http://schemas.microsoft.com/office/drawing/2014/main" id="{00000000-0008-0000-0000-000059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12" name="Text Box 394360">
          <a:extLst>
            <a:ext uri="{FF2B5EF4-FFF2-40B4-BE49-F238E27FC236}">
              <a16:creationId xmlns="" xmlns:a16="http://schemas.microsoft.com/office/drawing/2014/main" id="{00000000-0008-0000-0000-00005A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13" name="Text Box 394744">
          <a:extLst>
            <a:ext uri="{FF2B5EF4-FFF2-40B4-BE49-F238E27FC236}">
              <a16:creationId xmlns="" xmlns:a16="http://schemas.microsoft.com/office/drawing/2014/main" id="{00000000-0008-0000-0000-00005B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414" name="Text Box 394360">
          <a:extLst>
            <a:ext uri="{FF2B5EF4-FFF2-40B4-BE49-F238E27FC236}">
              <a16:creationId xmlns="" xmlns:a16="http://schemas.microsoft.com/office/drawing/2014/main" id="{00000000-0008-0000-0000-00005C0A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415" name="Text Box 394744">
          <a:extLst>
            <a:ext uri="{FF2B5EF4-FFF2-40B4-BE49-F238E27FC236}">
              <a16:creationId xmlns="" xmlns:a16="http://schemas.microsoft.com/office/drawing/2014/main" id="{00000000-0008-0000-0000-00005D0A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416" name="Text Box 394360">
          <a:extLst>
            <a:ext uri="{FF2B5EF4-FFF2-40B4-BE49-F238E27FC236}">
              <a16:creationId xmlns="" xmlns:a16="http://schemas.microsoft.com/office/drawing/2014/main" id="{00000000-0008-0000-0000-00005E0A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417" name="Text Box 394744">
          <a:extLst>
            <a:ext uri="{FF2B5EF4-FFF2-40B4-BE49-F238E27FC236}">
              <a16:creationId xmlns="" xmlns:a16="http://schemas.microsoft.com/office/drawing/2014/main" id="{00000000-0008-0000-0000-00005F0A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418" name="Text Box 394360">
          <a:extLst>
            <a:ext uri="{FF2B5EF4-FFF2-40B4-BE49-F238E27FC236}">
              <a16:creationId xmlns="" xmlns:a16="http://schemas.microsoft.com/office/drawing/2014/main" id="{00000000-0008-0000-0000-0000600A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419" name="Text Box 394744">
          <a:extLst>
            <a:ext uri="{FF2B5EF4-FFF2-40B4-BE49-F238E27FC236}">
              <a16:creationId xmlns="" xmlns:a16="http://schemas.microsoft.com/office/drawing/2014/main" id="{00000000-0008-0000-0000-0000610A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20" name="Text Box 394360">
          <a:extLst>
            <a:ext uri="{FF2B5EF4-FFF2-40B4-BE49-F238E27FC236}">
              <a16:creationId xmlns="" xmlns:a16="http://schemas.microsoft.com/office/drawing/2014/main" id="{00000000-0008-0000-0000-000062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21" name="Text Box 394744">
          <a:extLst>
            <a:ext uri="{FF2B5EF4-FFF2-40B4-BE49-F238E27FC236}">
              <a16:creationId xmlns="" xmlns:a16="http://schemas.microsoft.com/office/drawing/2014/main" id="{00000000-0008-0000-0000-000063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22" name="Text Box 394360">
          <a:extLst>
            <a:ext uri="{FF2B5EF4-FFF2-40B4-BE49-F238E27FC236}">
              <a16:creationId xmlns="" xmlns:a16="http://schemas.microsoft.com/office/drawing/2014/main" id="{00000000-0008-0000-0000-000064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23" name="Text Box 394744">
          <a:extLst>
            <a:ext uri="{FF2B5EF4-FFF2-40B4-BE49-F238E27FC236}">
              <a16:creationId xmlns="" xmlns:a16="http://schemas.microsoft.com/office/drawing/2014/main" id="{00000000-0008-0000-0000-000065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24" name="Text Box 394360">
          <a:extLst>
            <a:ext uri="{FF2B5EF4-FFF2-40B4-BE49-F238E27FC236}">
              <a16:creationId xmlns="" xmlns:a16="http://schemas.microsoft.com/office/drawing/2014/main" id="{00000000-0008-0000-0000-000066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25" name="Text Box 394744">
          <a:extLst>
            <a:ext uri="{FF2B5EF4-FFF2-40B4-BE49-F238E27FC236}">
              <a16:creationId xmlns="" xmlns:a16="http://schemas.microsoft.com/office/drawing/2014/main" id="{00000000-0008-0000-0000-000067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26" name="Text Box 394360">
          <a:extLst>
            <a:ext uri="{FF2B5EF4-FFF2-40B4-BE49-F238E27FC236}">
              <a16:creationId xmlns="" xmlns:a16="http://schemas.microsoft.com/office/drawing/2014/main" id="{00000000-0008-0000-0000-000068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27" name="Text Box 394744">
          <a:extLst>
            <a:ext uri="{FF2B5EF4-FFF2-40B4-BE49-F238E27FC236}">
              <a16:creationId xmlns="" xmlns:a16="http://schemas.microsoft.com/office/drawing/2014/main" id="{00000000-0008-0000-0000-000069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28" name="Text Box 394360">
          <a:extLst>
            <a:ext uri="{FF2B5EF4-FFF2-40B4-BE49-F238E27FC236}">
              <a16:creationId xmlns="" xmlns:a16="http://schemas.microsoft.com/office/drawing/2014/main" id="{00000000-0008-0000-0000-00006A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29" name="Text Box 394744">
          <a:extLst>
            <a:ext uri="{FF2B5EF4-FFF2-40B4-BE49-F238E27FC236}">
              <a16:creationId xmlns="" xmlns:a16="http://schemas.microsoft.com/office/drawing/2014/main" id="{00000000-0008-0000-0000-00006B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30" name="Text Box 394360">
          <a:extLst>
            <a:ext uri="{FF2B5EF4-FFF2-40B4-BE49-F238E27FC236}">
              <a16:creationId xmlns="" xmlns:a16="http://schemas.microsoft.com/office/drawing/2014/main" id="{00000000-0008-0000-0000-00006C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31" name="Text Box 394744">
          <a:extLst>
            <a:ext uri="{FF2B5EF4-FFF2-40B4-BE49-F238E27FC236}">
              <a16:creationId xmlns="" xmlns:a16="http://schemas.microsoft.com/office/drawing/2014/main" id="{00000000-0008-0000-0000-00006D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32" name="Text Box 394360">
          <a:extLst>
            <a:ext uri="{FF2B5EF4-FFF2-40B4-BE49-F238E27FC236}">
              <a16:creationId xmlns="" xmlns:a16="http://schemas.microsoft.com/office/drawing/2014/main" id="{00000000-0008-0000-0000-00006E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33" name="Text Box 394744">
          <a:extLst>
            <a:ext uri="{FF2B5EF4-FFF2-40B4-BE49-F238E27FC236}">
              <a16:creationId xmlns="" xmlns:a16="http://schemas.microsoft.com/office/drawing/2014/main" id="{00000000-0008-0000-0000-00006F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34" name="Text Box 394360">
          <a:extLst>
            <a:ext uri="{FF2B5EF4-FFF2-40B4-BE49-F238E27FC236}">
              <a16:creationId xmlns="" xmlns:a16="http://schemas.microsoft.com/office/drawing/2014/main" id="{00000000-0008-0000-0000-000070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35" name="Text Box 394744">
          <a:extLst>
            <a:ext uri="{FF2B5EF4-FFF2-40B4-BE49-F238E27FC236}">
              <a16:creationId xmlns="" xmlns:a16="http://schemas.microsoft.com/office/drawing/2014/main" id="{00000000-0008-0000-0000-000071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36" name="Text Box 394360">
          <a:extLst>
            <a:ext uri="{FF2B5EF4-FFF2-40B4-BE49-F238E27FC236}">
              <a16:creationId xmlns="" xmlns:a16="http://schemas.microsoft.com/office/drawing/2014/main" id="{00000000-0008-0000-0000-000072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37" name="Text Box 394744">
          <a:extLst>
            <a:ext uri="{FF2B5EF4-FFF2-40B4-BE49-F238E27FC236}">
              <a16:creationId xmlns="" xmlns:a16="http://schemas.microsoft.com/office/drawing/2014/main" id="{00000000-0008-0000-0000-000073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38" name="Text Box 394360">
          <a:extLst>
            <a:ext uri="{FF2B5EF4-FFF2-40B4-BE49-F238E27FC236}">
              <a16:creationId xmlns="" xmlns:a16="http://schemas.microsoft.com/office/drawing/2014/main" id="{00000000-0008-0000-0000-000074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39" name="Text Box 394744">
          <a:extLst>
            <a:ext uri="{FF2B5EF4-FFF2-40B4-BE49-F238E27FC236}">
              <a16:creationId xmlns="" xmlns:a16="http://schemas.microsoft.com/office/drawing/2014/main" id="{00000000-0008-0000-0000-000075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40" name="Text Box 394360">
          <a:extLst>
            <a:ext uri="{FF2B5EF4-FFF2-40B4-BE49-F238E27FC236}">
              <a16:creationId xmlns="" xmlns:a16="http://schemas.microsoft.com/office/drawing/2014/main" id="{00000000-0008-0000-0000-000076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41" name="Text Box 394744">
          <a:extLst>
            <a:ext uri="{FF2B5EF4-FFF2-40B4-BE49-F238E27FC236}">
              <a16:creationId xmlns="" xmlns:a16="http://schemas.microsoft.com/office/drawing/2014/main" id="{00000000-0008-0000-0000-000077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42" name="Text Box 394360">
          <a:extLst>
            <a:ext uri="{FF2B5EF4-FFF2-40B4-BE49-F238E27FC236}">
              <a16:creationId xmlns="" xmlns:a16="http://schemas.microsoft.com/office/drawing/2014/main" id="{00000000-0008-0000-0000-000078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43" name="Text Box 394744">
          <a:extLst>
            <a:ext uri="{FF2B5EF4-FFF2-40B4-BE49-F238E27FC236}">
              <a16:creationId xmlns="" xmlns:a16="http://schemas.microsoft.com/office/drawing/2014/main" id="{00000000-0008-0000-0000-000079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44" name="Text Box 394360">
          <a:extLst>
            <a:ext uri="{FF2B5EF4-FFF2-40B4-BE49-F238E27FC236}">
              <a16:creationId xmlns="" xmlns:a16="http://schemas.microsoft.com/office/drawing/2014/main" id="{00000000-0008-0000-0000-00007A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45" name="Text Box 394744">
          <a:extLst>
            <a:ext uri="{FF2B5EF4-FFF2-40B4-BE49-F238E27FC236}">
              <a16:creationId xmlns="" xmlns:a16="http://schemas.microsoft.com/office/drawing/2014/main" id="{00000000-0008-0000-0000-00007B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46" name="Text Box 394360">
          <a:extLst>
            <a:ext uri="{FF2B5EF4-FFF2-40B4-BE49-F238E27FC236}">
              <a16:creationId xmlns="" xmlns:a16="http://schemas.microsoft.com/office/drawing/2014/main" id="{00000000-0008-0000-0000-00007C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47" name="Text Box 394744">
          <a:extLst>
            <a:ext uri="{FF2B5EF4-FFF2-40B4-BE49-F238E27FC236}">
              <a16:creationId xmlns="" xmlns:a16="http://schemas.microsoft.com/office/drawing/2014/main" id="{00000000-0008-0000-0000-00007D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48" name="Text Box 394360">
          <a:extLst>
            <a:ext uri="{FF2B5EF4-FFF2-40B4-BE49-F238E27FC236}">
              <a16:creationId xmlns="" xmlns:a16="http://schemas.microsoft.com/office/drawing/2014/main" id="{00000000-0008-0000-0000-00007E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49" name="Text Box 394744">
          <a:extLst>
            <a:ext uri="{FF2B5EF4-FFF2-40B4-BE49-F238E27FC236}">
              <a16:creationId xmlns="" xmlns:a16="http://schemas.microsoft.com/office/drawing/2014/main" id="{00000000-0008-0000-0000-00007F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50" name="Text Box 394360">
          <a:extLst>
            <a:ext uri="{FF2B5EF4-FFF2-40B4-BE49-F238E27FC236}">
              <a16:creationId xmlns="" xmlns:a16="http://schemas.microsoft.com/office/drawing/2014/main" id="{00000000-0008-0000-0000-000080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51" name="Text Box 394744">
          <a:extLst>
            <a:ext uri="{FF2B5EF4-FFF2-40B4-BE49-F238E27FC236}">
              <a16:creationId xmlns="" xmlns:a16="http://schemas.microsoft.com/office/drawing/2014/main" id="{00000000-0008-0000-0000-000081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52" name="Text Box 394360">
          <a:extLst>
            <a:ext uri="{FF2B5EF4-FFF2-40B4-BE49-F238E27FC236}">
              <a16:creationId xmlns="" xmlns:a16="http://schemas.microsoft.com/office/drawing/2014/main" id="{00000000-0008-0000-0000-000082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53" name="Text Box 394744">
          <a:extLst>
            <a:ext uri="{FF2B5EF4-FFF2-40B4-BE49-F238E27FC236}">
              <a16:creationId xmlns="" xmlns:a16="http://schemas.microsoft.com/office/drawing/2014/main" id="{00000000-0008-0000-0000-000083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54" name="Text Box 394360">
          <a:extLst>
            <a:ext uri="{FF2B5EF4-FFF2-40B4-BE49-F238E27FC236}">
              <a16:creationId xmlns="" xmlns:a16="http://schemas.microsoft.com/office/drawing/2014/main" id="{00000000-0008-0000-0000-000084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55" name="Text Box 394744">
          <a:extLst>
            <a:ext uri="{FF2B5EF4-FFF2-40B4-BE49-F238E27FC236}">
              <a16:creationId xmlns="" xmlns:a16="http://schemas.microsoft.com/office/drawing/2014/main" id="{00000000-0008-0000-0000-000085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56" name="Text Box 394360">
          <a:extLst>
            <a:ext uri="{FF2B5EF4-FFF2-40B4-BE49-F238E27FC236}">
              <a16:creationId xmlns="" xmlns:a16="http://schemas.microsoft.com/office/drawing/2014/main" id="{00000000-0008-0000-0000-000086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57" name="Text Box 394744">
          <a:extLst>
            <a:ext uri="{FF2B5EF4-FFF2-40B4-BE49-F238E27FC236}">
              <a16:creationId xmlns="" xmlns:a16="http://schemas.microsoft.com/office/drawing/2014/main" id="{00000000-0008-0000-0000-000087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58" name="Text Box 394360">
          <a:extLst>
            <a:ext uri="{FF2B5EF4-FFF2-40B4-BE49-F238E27FC236}">
              <a16:creationId xmlns="" xmlns:a16="http://schemas.microsoft.com/office/drawing/2014/main" id="{00000000-0008-0000-0000-000088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59" name="Text Box 394744">
          <a:extLst>
            <a:ext uri="{FF2B5EF4-FFF2-40B4-BE49-F238E27FC236}">
              <a16:creationId xmlns="" xmlns:a16="http://schemas.microsoft.com/office/drawing/2014/main" id="{00000000-0008-0000-0000-000089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60" name="Text Box 394360">
          <a:extLst>
            <a:ext uri="{FF2B5EF4-FFF2-40B4-BE49-F238E27FC236}">
              <a16:creationId xmlns="" xmlns:a16="http://schemas.microsoft.com/office/drawing/2014/main" id="{00000000-0008-0000-0000-00008A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61" name="Text Box 394744">
          <a:extLst>
            <a:ext uri="{FF2B5EF4-FFF2-40B4-BE49-F238E27FC236}">
              <a16:creationId xmlns="" xmlns:a16="http://schemas.microsoft.com/office/drawing/2014/main" id="{00000000-0008-0000-0000-00008B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62" name="Text Box 394360">
          <a:extLst>
            <a:ext uri="{FF2B5EF4-FFF2-40B4-BE49-F238E27FC236}">
              <a16:creationId xmlns="" xmlns:a16="http://schemas.microsoft.com/office/drawing/2014/main" id="{00000000-0008-0000-0000-00008C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63" name="Text Box 394744">
          <a:extLst>
            <a:ext uri="{FF2B5EF4-FFF2-40B4-BE49-F238E27FC236}">
              <a16:creationId xmlns="" xmlns:a16="http://schemas.microsoft.com/office/drawing/2014/main" id="{00000000-0008-0000-0000-00008D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64" name="Text Box 394360">
          <a:extLst>
            <a:ext uri="{FF2B5EF4-FFF2-40B4-BE49-F238E27FC236}">
              <a16:creationId xmlns="" xmlns:a16="http://schemas.microsoft.com/office/drawing/2014/main" id="{00000000-0008-0000-0000-00008E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65" name="Text Box 394744">
          <a:extLst>
            <a:ext uri="{FF2B5EF4-FFF2-40B4-BE49-F238E27FC236}">
              <a16:creationId xmlns="" xmlns:a16="http://schemas.microsoft.com/office/drawing/2014/main" id="{00000000-0008-0000-0000-00008F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66" name="Text Box 394360">
          <a:extLst>
            <a:ext uri="{FF2B5EF4-FFF2-40B4-BE49-F238E27FC236}">
              <a16:creationId xmlns="" xmlns:a16="http://schemas.microsoft.com/office/drawing/2014/main" id="{00000000-0008-0000-0000-000090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67" name="Text Box 394744">
          <a:extLst>
            <a:ext uri="{FF2B5EF4-FFF2-40B4-BE49-F238E27FC236}">
              <a16:creationId xmlns="" xmlns:a16="http://schemas.microsoft.com/office/drawing/2014/main" id="{00000000-0008-0000-0000-000091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68" name="Text Box 394360">
          <a:extLst>
            <a:ext uri="{FF2B5EF4-FFF2-40B4-BE49-F238E27FC236}">
              <a16:creationId xmlns="" xmlns:a16="http://schemas.microsoft.com/office/drawing/2014/main" id="{00000000-0008-0000-0000-000092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69" name="Text Box 394744">
          <a:extLst>
            <a:ext uri="{FF2B5EF4-FFF2-40B4-BE49-F238E27FC236}">
              <a16:creationId xmlns="" xmlns:a16="http://schemas.microsoft.com/office/drawing/2014/main" id="{00000000-0008-0000-0000-000093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70" name="Text Box 394360">
          <a:extLst>
            <a:ext uri="{FF2B5EF4-FFF2-40B4-BE49-F238E27FC236}">
              <a16:creationId xmlns="" xmlns:a16="http://schemas.microsoft.com/office/drawing/2014/main" id="{00000000-0008-0000-0000-000094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71" name="Text Box 394744">
          <a:extLst>
            <a:ext uri="{FF2B5EF4-FFF2-40B4-BE49-F238E27FC236}">
              <a16:creationId xmlns="" xmlns:a16="http://schemas.microsoft.com/office/drawing/2014/main" id="{00000000-0008-0000-0000-000095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72" name="Text Box 394360">
          <a:extLst>
            <a:ext uri="{FF2B5EF4-FFF2-40B4-BE49-F238E27FC236}">
              <a16:creationId xmlns="" xmlns:a16="http://schemas.microsoft.com/office/drawing/2014/main" id="{00000000-0008-0000-0000-000096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73" name="Text Box 394744">
          <a:extLst>
            <a:ext uri="{FF2B5EF4-FFF2-40B4-BE49-F238E27FC236}">
              <a16:creationId xmlns="" xmlns:a16="http://schemas.microsoft.com/office/drawing/2014/main" id="{00000000-0008-0000-0000-000097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74" name="Text Box 394360">
          <a:extLst>
            <a:ext uri="{FF2B5EF4-FFF2-40B4-BE49-F238E27FC236}">
              <a16:creationId xmlns="" xmlns:a16="http://schemas.microsoft.com/office/drawing/2014/main" id="{00000000-0008-0000-0000-000098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75" name="Text Box 394744">
          <a:extLst>
            <a:ext uri="{FF2B5EF4-FFF2-40B4-BE49-F238E27FC236}">
              <a16:creationId xmlns="" xmlns:a16="http://schemas.microsoft.com/office/drawing/2014/main" id="{00000000-0008-0000-0000-000099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76" name="Text Box 394360">
          <a:extLst>
            <a:ext uri="{FF2B5EF4-FFF2-40B4-BE49-F238E27FC236}">
              <a16:creationId xmlns="" xmlns:a16="http://schemas.microsoft.com/office/drawing/2014/main" id="{00000000-0008-0000-0000-00009A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77" name="Text Box 394744">
          <a:extLst>
            <a:ext uri="{FF2B5EF4-FFF2-40B4-BE49-F238E27FC236}">
              <a16:creationId xmlns="" xmlns:a16="http://schemas.microsoft.com/office/drawing/2014/main" id="{00000000-0008-0000-0000-00009B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78" name="Text Box 394360">
          <a:extLst>
            <a:ext uri="{FF2B5EF4-FFF2-40B4-BE49-F238E27FC236}">
              <a16:creationId xmlns="" xmlns:a16="http://schemas.microsoft.com/office/drawing/2014/main" id="{00000000-0008-0000-0000-00009C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79" name="Text Box 394744">
          <a:extLst>
            <a:ext uri="{FF2B5EF4-FFF2-40B4-BE49-F238E27FC236}">
              <a16:creationId xmlns="" xmlns:a16="http://schemas.microsoft.com/office/drawing/2014/main" id="{00000000-0008-0000-0000-00009D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80" name="Text Box 394360">
          <a:extLst>
            <a:ext uri="{FF2B5EF4-FFF2-40B4-BE49-F238E27FC236}">
              <a16:creationId xmlns="" xmlns:a16="http://schemas.microsoft.com/office/drawing/2014/main" id="{00000000-0008-0000-0000-00009E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81" name="Text Box 394744">
          <a:extLst>
            <a:ext uri="{FF2B5EF4-FFF2-40B4-BE49-F238E27FC236}">
              <a16:creationId xmlns="" xmlns:a16="http://schemas.microsoft.com/office/drawing/2014/main" id="{00000000-0008-0000-0000-00009F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82" name="Text Box 394360">
          <a:extLst>
            <a:ext uri="{FF2B5EF4-FFF2-40B4-BE49-F238E27FC236}">
              <a16:creationId xmlns="" xmlns:a16="http://schemas.microsoft.com/office/drawing/2014/main" id="{00000000-0008-0000-0000-0000A0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83" name="Text Box 394744">
          <a:extLst>
            <a:ext uri="{FF2B5EF4-FFF2-40B4-BE49-F238E27FC236}">
              <a16:creationId xmlns="" xmlns:a16="http://schemas.microsoft.com/office/drawing/2014/main" id="{00000000-0008-0000-0000-0000A1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84" name="Text Box 394360">
          <a:extLst>
            <a:ext uri="{FF2B5EF4-FFF2-40B4-BE49-F238E27FC236}">
              <a16:creationId xmlns="" xmlns:a16="http://schemas.microsoft.com/office/drawing/2014/main" id="{00000000-0008-0000-0000-0000A2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85" name="Text Box 394744">
          <a:extLst>
            <a:ext uri="{FF2B5EF4-FFF2-40B4-BE49-F238E27FC236}">
              <a16:creationId xmlns="" xmlns:a16="http://schemas.microsoft.com/office/drawing/2014/main" id="{00000000-0008-0000-0000-0000A3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86" name="Text Box 394360">
          <a:extLst>
            <a:ext uri="{FF2B5EF4-FFF2-40B4-BE49-F238E27FC236}">
              <a16:creationId xmlns="" xmlns:a16="http://schemas.microsoft.com/office/drawing/2014/main" id="{00000000-0008-0000-0000-0000A4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87" name="Text Box 394744">
          <a:extLst>
            <a:ext uri="{FF2B5EF4-FFF2-40B4-BE49-F238E27FC236}">
              <a16:creationId xmlns="" xmlns:a16="http://schemas.microsoft.com/office/drawing/2014/main" id="{00000000-0008-0000-0000-0000A5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88" name="Text Box 394360">
          <a:extLst>
            <a:ext uri="{FF2B5EF4-FFF2-40B4-BE49-F238E27FC236}">
              <a16:creationId xmlns="" xmlns:a16="http://schemas.microsoft.com/office/drawing/2014/main" id="{00000000-0008-0000-0000-0000A6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89" name="Text Box 394744">
          <a:extLst>
            <a:ext uri="{FF2B5EF4-FFF2-40B4-BE49-F238E27FC236}">
              <a16:creationId xmlns="" xmlns:a16="http://schemas.microsoft.com/office/drawing/2014/main" id="{00000000-0008-0000-0000-0000A7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90" name="Text Box 394360">
          <a:extLst>
            <a:ext uri="{FF2B5EF4-FFF2-40B4-BE49-F238E27FC236}">
              <a16:creationId xmlns="" xmlns:a16="http://schemas.microsoft.com/office/drawing/2014/main" id="{00000000-0008-0000-0000-0000A8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91" name="Text Box 394744">
          <a:extLst>
            <a:ext uri="{FF2B5EF4-FFF2-40B4-BE49-F238E27FC236}">
              <a16:creationId xmlns="" xmlns:a16="http://schemas.microsoft.com/office/drawing/2014/main" id="{00000000-0008-0000-0000-0000A9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92" name="Text Box 394744">
          <a:extLst>
            <a:ext uri="{FF2B5EF4-FFF2-40B4-BE49-F238E27FC236}">
              <a16:creationId xmlns="" xmlns:a16="http://schemas.microsoft.com/office/drawing/2014/main" id="{00000000-0008-0000-0000-0000AA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93" name="Text Box 394360">
          <a:extLst>
            <a:ext uri="{FF2B5EF4-FFF2-40B4-BE49-F238E27FC236}">
              <a16:creationId xmlns="" xmlns:a16="http://schemas.microsoft.com/office/drawing/2014/main" id="{00000000-0008-0000-0000-0000AB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94" name="Text Box 394744">
          <a:extLst>
            <a:ext uri="{FF2B5EF4-FFF2-40B4-BE49-F238E27FC236}">
              <a16:creationId xmlns="" xmlns:a16="http://schemas.microsoft.com/office/drawing/2014/main" id="{00000000-0008-0000-0000-0000AC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95" name="Text Box 394360">
          <a:extLst>
            <a:ext uri="{FF2B5EF4-FFF2-40B4-BE49-F238E27FC236}">
              <a16:creationId xmlns="" xmlns:a16="http://schemas.microsoft.com/office/drawing/2014/main" id="{00000000-0008-0000-0000-0000AD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496" name="Text Box 394744">
          <a:extLst>
            <a:ext uri="{FF2B5EF4-FFF2-40B4-BE49-F238E27FC236}">
              <a16:creationId xmlns="" xmlns:a16="http://schemas.microsoft.com/office/drawing/2014/main" id="{00000000-0008-0000-0000-0000AE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97" name="Text Box 394360">
          <a:extLst>
            <a:ext uri="{FF2B5EF4-FFF2-40B4-BE49-F238E27FC236}">
              <a16:creationId xmlns="" xmlns:a16="http://schemas.microsoft.com/office/drawing/2014/main" id="{00000000-0008-0000-0000-0000AF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98" name="Text Box 394744">
          <a:extLst>
            <a:ext uri="{FF2B5EF4-FFF2-40B4-BE49-F238E27FC236}">
              <a16:creationId xmlns="" xmlns:a16="http://schemas.microsoft.com/office/drawing/2014/main" id="{00000000-0008-0000-0000-0000B0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499" name="Text Box 394360">
          <a:extLst>
            <a:ext uri="{FF2B5EF4-FFF2-40B4-BE49-F238E27FC236}">
              <a16:creationId xmlns="" xmlns:a16="http://schemas.microsoft.com/office/drawing/2014/main" id="{00000000-0008-0000-0000-0000B1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00" name="Text Box 394744">
          <a:extLst>
            <a:ext uri="{FF2B5EF4-FFF2-40B4-BE49-F238E27FC236}">
              <a16:creationId xmlns="" xmlns:a16="http://schemas.microsoft.com/office/drawing/2014/main" id="{00000000-0008-0000-0000-0000B2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01" name="Text Box 394360">
          <a:extLst>
            <a:ext uri="{FF2B5EF4-FFF2-40B4-BE49-F238E27FC236}">
              <a16:creationId xmlns="" xmlns:a16="http://schemas.microsoft.com/office/drawing/2014/main" id="{00000000-0008-0000-0000-0000B3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02" name="Text Box 394744">
          <a:extLst>
            <a:ext uri="{FF2B5EF4-FFF2-40B4-BE49-F238E27FC236}">
              <a16:creationId xmlns="" xmlns:a16="http://schemas.microsoft.com/office/drawing/2014/main" id="{00000000-0008-0000-0000-0000B4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03" name="Text Box 394360">
          <a:extLst>
            <a:ext uri="{FF2B5EF4-FFF2-40B4-BE49-F238E27FC236}">
              <a16:creationId xmlns="" xmlns:a16="http://schemas.microsoft.com/office/drawing/2014/main" id="{00000000-0008-0000-0000-0000B5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04" name="Text Box 394744">
          <a:extLst>
            <a:ext uri="{FF2B5EF4-FFF2-40B4-BE49-F238E27FC236}">
              <a16:creationId xmlns="" xmlns:a16="http://schemas.microsoft.com/office/drawing/2014/main" id="{00000000-0008-0000-0000-0000B6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05" name="Text Box 394360">
          <a:extLst>
            <a:ext uri="{FF2B5EF4-FFF2-40B4-BE49-F238E27FC236}">
              <a16:creationId xmlns="" xmlns:a16="http://schemas.microsoft.com/office/drawing/2014/main" id="{00000000-0008-0000-0000-0000B7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06" name="Text Box 394744">
          <a:extLst>
            <a:ext uri="{FF2B5EF4-FFF2-40B4-BE49-F238E27FC236}">
              <a16:creationId xmlns="" xmlns:a16="http://schemas.microsoft.com/office/drawing/2014/main" id="{00000000-0008-0000-0000-0000B8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07" name="Text Box 394360">
          <a:extLst>
            <a:ext uri="{FF2B5EF4-FFF2-40B4-BE49-F238E27FC236}">
              <a16:creationId xmlns="" xmlns:a16="http://schemas.microsoft.com/office/drawing/2014/main" id="{00000000-0008-0000-0000-0000B9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08" name="Text Box 394744">
          <a:extLst>
            <a:ext uri="{FF2B5EF4-FFF2-40B4-BE49-F238E27FC236}">
              <a16:creationId xmlns="" xmlns:a16="http://schemas.microsoft.com/office/drawing/2014/main" id="{00000000-0008-0000-0000-0000BA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09" name="Text Box 394360">
          <a:extLst>
            <a:ext uri="{FF2B5EF4-FFF2-40B4-BE49-F238E27FC236}">
              <a16:creationId xmlns="" xmlns:a16="http://schemas.microsoft.com/office/drawing/2014/main" id="{00000000-0008-0000-0000-0000BB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10" name="Text Box 394744">
          <a:extLst>
            <a:ext uri="{FF2B5EF4-FFF2-40B4-BE49-F238E27FC236}">
              <a16:creationId xmlns="" xmlns:a16="http://schemas.microsoft.com/office/drawing/2014/main" id="{00000000-0008-0000-0000-0000BC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11" name="Text Box 394360">
          <a:extLst>
            <a:ext uri="{FF2B5EF4-FFF2-40B4-BE49-F238E27FC236}">
              <a16:creationId xmlns="" xmlns:a16="http://schemas.microsoft.com/office/drawing/2014/main" id="{00000000-0008-0000-0000-0000BD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12" name="Text Box 394744">
          <a:extLst>
            <a:ext uri="{FF2B5EF4-FFF2-40B4-BE49-F238E27FC236}">
              <a16:creationId xmlns="" xmlns:a16="http://schemas.microsoft.com/office/drawing/2014/main" id="{00000000-0008-0000-0000-0000BE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13" name="Text Box 394360">
          <a:extLst>
            <a:ext uri="{FF2B5EF4-FFF2-40B4-BE49-F238E27FC236}">
              <a16:creationId xmlns="" xmlns:a16="http://schemas.microsoft.com/office/drawing/2014/main" id="{00000000-0008-0000-0000-0000BF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14" name="Text Box 394744">
          <a:extLst>
            <a:ext uri="{FF2B5EF4-FFF2-40B4-BE49-F238E27FC236}">
              <a16:creationId xmlns="" xmlns:a16="http://schemas.microsoft.com/office/drawing/2014/main" id="{00000000-0008-0000-0000-0000C0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15" name="Text Box 394360">
          <a:extLst>
            <a:ext uri="{FF2B5EF4-FFF2-40B4-BE49-F238E27FC236}">
              <a16:creationId xmlns="" xmlns:a16="http://schemas.microsoft.com/office/drawing/2014/main" id="{00000000-0008-0000-0000-0000C1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16" name="Text Box 394744">
          <a:extLst>
            <a:ext uri="{FF2B5EF4-FFF2-40B4-BE49-F238E27FC236}">
              <a16:creationId xmlns="" xmlns:a16="http://schemas.microsoft.com/office/drawing/2014/main" id="{00000000-0008-0000-0000-0000C2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17" name="Text Box 394360">
          <a:extLst>
            <a:ext uri="{FF2B5EF4-FFF2-40B4-BE49-F238E27FC236}">
              <a16:creationId xmlns="" xmlns:a16="http://schemas.microsoft.com/office/drawing/2014/main" id="{00000000-0008-0000-0000-0000C3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18" name="Text Box 394744">
          <a:extLst>
            <a:ext uri="{FF2B5EF4-FFF2-40B4-BE49-F238E27FC236}">
              <a16:creationId xmlns="" xmlns:a16="http://schemas.microsoft.com/office/drawing/2014/main" id="{00000000-0008-0000-0000-0000C4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19" name="Text Box 394360">
          <a:extLst>
            <a:ext uri="{FF2B5EF4-FFF2-40B4-BE49-F238E27FC236}">
              <a16:creationId xmlns="" xmlns:a16="http://schemas.microsoft.com/office/drawing/2014/main" id="{00000000-0008-0000-0000-0000C5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20" name="Text Box 394744">
          <a:extLst>
            <a:ext uri="{FF2B5EF4-FFF2-40B4-BE49-F238E27FC236}">
              <a16:creationId xmlns="" xmlns:a16="http://schemas.microsoft.com/office/drawing/2014/main" id="{00000000-0008-0000-0000-0000C6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21" name="Text Box 394360">
          <a:extLst>
            <a:ext uri="{FF2B5EF4-FFF2-40B4-BE49-F238E27FC236}">
              <a16:creationId xmlns="" xmlns:a16="http://schemas.microsoft.com/office/drawing/2014/main" id="{00000000-0008-0000-0000-0000C7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22" name="Text Box 394744">
          <a:extLst>
            <a:ext uri="{FF2B5EF4-FFF2-40B4-BE49-F238E27FC236}">
              <a16:creationId xmlns="" xmlns:a16="http://schemas.microsoft.com/office/drawing/2014/main" id="{00000000-0008-0000-0000-0000C8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23" name="Text Box 394360">
          <a:extLst>
            <a:ext uri="{FF2B5EF4-FFF2-40B4-BE49-F238E27FC236}">
              <a16:creationId xmlns="" xmlns:a16="http://schemas.microsoft.com/office/drawing/2014/main" id="{00000000-0008-0000-0000-0000C9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24" name="Text Box 394744">
          <a:extLst>
            <a:ext uri="{FF2B5EF4-FFF2-40B4-BE49-F238E27FC236}">
              <a16:creationId xmlns="" xmlns:a16="http://schemas.microsoft.com/office/drawing/2014/main" id="{00000000-0008-0000-0000-0000CA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25" name="Text Box 394360">
          <a:extLst>
            <a:ext uri="{FF2B5EF4-FFF2-40B4-BE49-F238E27FC236}">
              <a16:creationId xmlns="" xmlns:a16="http://schemas.microsoft.com/office/drawing/2014/main" id="{00000000-0008-0000-0000-0000CB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26" name="Text Box 394744">
          <a:extLst>
            <a:ext uri="{FF2B5EF4-FFF2-40B4-BE49-F238E27FC236}">
              <a16:creationId xmlns="" xmlns:a16="http://schemas.microsoft.com/office/drawing/2014/main" id="{00000000-0008-0000-0000-0000CC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27" name="Text Box 394360">
          <a:extLst>
            <a:ext uri="{FF2B5EF4-FFF2-40B4-BE49-F238E27FC236}">
              <a16:creationId xmlns="" xmlns:a16="http://schemas.microsoft.com/office/drawing/2014/main" id="{00000000-0008-0000-0000-0000CD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28" name="Text Box 394744">
          <a:extLst>
            <a:ext uri="{FF2B5EF4-FFF2-40B4-BE49-F238E27FC236}">
              <a16:creationId xmlns="" xmlns:a16="http://schemas.microsoft.com/office/drawing/2014/main" id="{00000000-0008-0000-0000-0000CE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29" name="Text Box 394360">
          <a:extLst>
            <a:ext uri="{FF2B5EF4-FFF2-40B4-BE49-F238E27FC236}">
              <a16:creationId xmlns="" xmlns:a16="http://schemas.microsoft.com/office/drawing/2014/main" id="{00000000-0008-0000-0000-0000CF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30" name="Text Box 394744">
          <a:extLst>
            <a:ext uri="{FF2B5EF4-FFF2-40B4-BE49-F238E27FC236}">
              <a16:creationId xmlns="" xmlns:a16="http://schemas.microsoft.com/office/drawing/2014/main" id="{00000000-0008-0000-0000-0000D0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31" name="Text Box 394360">
          <a:extLst>
            <a:ext uri="{FF2B5EF4-FFF2-40B4-BE49-F238E27FC236}">
              <a16:creationId xmlns="" xmlns:a16="http://schemas.microsoft.com/office/drawing/2014/main" id="{00000000-0008-0000-0000-0000D1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32" name="Text Box 394744">
          <a:extLst>
            <a:ext uri="{FF2B5EF4-FFF2-40B4-BE49-F238E27FC236}">
              <a16:creationId xmlns="" xmlns:a16="http://schemas.microsoft.com/office/drawing/2014/main" id="{00000000-0008-0000-0000-0000D2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33" name="Text Box 394360">
          <a:extLst>
            <a:ext uri="{FF2B5EF4-FFF2-40B4-BE49-F238E27FC236}">
              <a16:creationId xmlns="" xmlns:a16="http://schemas.microsoft.com/office/drawing/2014/main" id="{00000000-0008-0000-0000-0000D3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34" name="Text Box 394744">
          <a:extLst>
            <a:ext uri="{FF2B5EF4-FFF2-40B4-BE49-F238E27FC236}">
              <a16:creationId xmlns="" xmlns:a16="http://schemas.microsoft.com/office/drawing/2014/main" id="{00000000-0008-0000-0000-0000D4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35" name="Text Box 394360">
          <a:extLst>
            <a:ext uri="{FF2B5EF4-FFF2-40B4-BE49-F238E27FC236}">
              <a16:creationId xmlns="" xmlns:a16="http://schemas.microsoft.com/office/drawing/2014/main" id="{00000000-0008-0000-0000-0000D5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36" name="Text Box 394744">
          <a:extLst>
            <a:ext uri="{FF2B5EF4-FFF2-40B4-BE49-F238E27FC236}">
              <a16:creationId xmlns="" xmlns:a16="http://schemas.microsoft.com/office/drawing/2014/main" id="{00000000-0008-0000-0000-0000D6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37" name="Text Box 394360">
          <a:extLst>
            <a:ext uri="{FF2B5EF4-FFF2-40B4-BE49-F238E27FC236}">
              <a16:creationId xmlns="" xmlns:a16="http://schemas.microsoft.com/office/drawing/2014/main" id="{00000000-0008-0000-0000-0000D7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38" name="Text Box 394744">
          <a:extLst>
            <a:ext uri="{FF2B5EF4-FFF2-40B4-BE49-F238E27FC236}">
              <a16:creationId xmlns="" xmlns:a16="http://schemas.microsoft.com/office/drawing/2014/main" id="{00000000-0008-0000-0000-0000D8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539" name="Text Box 394360">
          <a:extLst>
            <a:ext uri="{FF2B5EF4-FFF2-40B4-BE49-F238E27FC236}">
              <a16:creationId xmlns="" xmlns:a16="http://schemas.microsoft.com/office/drawing/2014/main" id="{00000000-0008-0000-0000-0000D90A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540" name="Text Box 394744">
          <a:extLst>
            <a:ext uri="{FF2B5EF4-FFF2-40B4-BE49-F238E27FC236}">
              <a16:creationId xmlns="" xmlns:a16="http://schemas.microsoft.com/office/drawing/2014/main" id="{00000000-0008-0000-0000-0000DA0A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541" name="Text Box 394360">
          <a:extLst>
            <a:ext uri="{FF2B5EF4-FFF2-40B4-BE49-F238E27FC236}">
              <a16:creationId xmlns="" xmlns:a16="http://schemas.microsoft.com/office/drawing/2014/main" id="{00000000-0008-0000-0000-0000DB0A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542" name="Text Box 394744">
          <a:extLst>
            <a:ext uri="{FF2B5EF4-FFF2-40B4-BE49-F238E27FC236}">
              <a16:creationId xmlns="" xmlns:a16="http://schemas.microsoft.com/office/drawing/2014/main" id="{00000000-0008-0000-0000-0000DC0A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543" name="Text Box 394360">
          <a:extLst>
            <a:ext uri="{FF2B5EF4-FFF2-40B4-BE49-F238E27FC236}">
              <a16:creationId xmlns="" xmlns:a16="http://schemas.microsoft.com/office/drawing/2014/main" id="{00000000-0008-0000-0000-0000DD0A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544" name="Text Box 394744">
          <a:extLst>
            <a:ext uri="{FF2B5EF4-FFF2-40B4-BE49-F238E27FC236}">
              <a16:creationId xmlns="" xmlns:a16="http://schemas.microsoft.com/office/drawing/2014/main" id="{00000000-0008-0000-0000-0000DE0A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45" name="Text Box 394360">
          <a:extLst>
            <a:ext uri="{FF2B5EF4-FFF2-40B4-BE49-F238E27FC236}">
              <a16:creationId xmlns="" xmlns:a16="http://schemas.microsoft.com/office/drawing/2014/main" id="{00000000-0008-0000-0000-0000DF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46" name="Text Box 394744">
          <a:extLst>
            <a:ext uri="{FF2B5EF4-FFF2-40B4-BE49-F238E27FC236}">
              <a16:creationId xmlns="" xmlns:a16="http://schemas.microsoft.com/office/drawing/2014/main" id="{00000000-0008-0000-0000-0000E0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47" name="Text Box 394360">
          <a:extLst>
            <a:ext uri="{FF2B5EF4-FFF2-40B4-BE49-F238E27FC236}">
              <a16:creationId xmlns="" xmlns:a16="http://schemas.microsoft.com/office/drawing/2014/main" id="{00000000-0008-0000-0000-0000E1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48" name="Text Box 394744">
          <a:extLst>
            <a:ext uri="{FF2B5EF4-FFF2-40B4-BE49-F238E27FC236}">
              <a16:creationId xmlns="" xmlns:a16="http://schemas.microsoft.com/office/drawing/2014/main" id="{00000000-0008-0000-0000-0000E2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49" name="Text Box 394360">
          <a:extLst>
            <a:ext uri="{FF2B5EF4-FFF2-40B4-BE49-F238E27FC236}">
              <a16:creationId xmlns="" xmlns:a16="http://schemas.microsoft.com/office/drawing/2014/main" id="{00000000-0008-0000-0000-0000E3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50" name="Text Box 394744">
          <a:extLst>
            <a:ext uri="{FF2B5EF4-FFF2-40B4-BE49-F238E27FC236}">
              <a16:creationId xmlns="" xmlns:a16="http://schemas.microsoft.com/office/drawing/2014/main" id="{00000000-0008-0000-0000-0000E4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51" name="Text Box 394360">
          <a:extLst>
            <a:ext uri="{FF2B5EF4-FFF2-40B4-BE49-F238E27FC236}">
              <a16:creationId xmlns="" xmlns:a16="http://schemas.microsoft.com/office/drawing/2014/main" id="{00000000-0008-0000-0000-0000E5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52" name="Text Box 394744">
          <a:extLst>
            <a:ext uri="{FF2B5EF4-FFF2-40B4-BE49-F238E27FC236}">
              <a16:creationId xmlns="" xmlns:a16="http://schemas.microsoft.com/office/drawing/2014/main" id="{00000000-0008-0000-0000-0000E6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53" name="Text Box 394360">
          <a:extLst>
            <a:ext uri="{FF2B5EF4-FFF2-40B4-BE49-F238E27FC236}">
              <a16:creationId xmlns="" xmlns:a16="http://schemas.microsoft.com/office/drawing/2014/main" id="{00000000-0008-0000-0000-0000E7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54" name="Text Box 394744">
          <a:extLst>
            <a:ext uri="{FF2B5EF4-FFF2-40B4-BE49-F238E27FC236}">
              <a16:creationId xmlns="" xmlns:a16="http://schemas.microsoft.com/office/drawing/2014/main" id="{00000000-0008-0000-0000-0000E8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55" name="Text Box 394360">
          <a:extLst>
            <a:ext uri="{FF2B5EF4-FFF2-40B4-BE49-F238E27FC236}">
              <a16:creationId xmlns="" xmlns:a16="http://schemas.microsoft.com/office/drawing/2014/main" id="{00000000-0008-0000-0000-0000E9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56" name="Text Box 394744">
          <a:extLst>
            <a:ext uri="{FF2B5EF4-FFF2-40B4-BE49-F238E27FC236}">
              <a16:creationId xmlns="" xmlns:a16="http://schemas.microsoft.com/office/drawing/2014/main" id="{00000000-0008-0000-0000-0000EA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57" name="Text Box 394360">
          <a:extLst>
            <a:ext uri="{FF2B5EF4-FFF2-40B4-BE49-F238E27FC236}">
              <a16:creationId xmlns="" xmlns:a16="http://schemas.microsoft.com/office/drawing/2014/main" id="{00000000-0008-0000-0000-0000EB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58" name="Text Box 394744">
          <a:extLst>
            <a:ext uri="{FF2B5EF4-FFF2-40B4-BE49-F238E27FC236}">
              <a16:creationId xmlns="" xmlns:a16="http://schemas.microsoft.com/office/drawing/2014/main" id="{00000000-0008-0000-0000-0000EC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59" name="Text Box 394360">
          <a:extLst>
            <a:ext uri="{FF2B5EF4-FFF2-40B4-BE49-F238E27FC236}">
              <a16:creationId xmlns="" xmlns:a16="http://schemas.microsoft.com/office/drawing/2014/main" id="{00000000-0008-0000-0000-0000ED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60" name="Text Box 394744">
          <a:extLst>
            <a:ext uri="{FF2B5EF4-FFF2-40B4-BE49-F238E27FC236}">
              <a16:creationId xmlns="" xmlns:a16="http://schemas.microsoft.com/office/drawing/2014/main" id="{00000000-0008-0000-0000-0000EE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61" name="Text Box 394360">
          <a:extLst>
            <a:ext uri="{FF2B5EF4-FFF2-40B4-BE49-F238E27FC236}">
              <a16:creationId xmlns="" xmlns:a16="http://schemas.microsoft.com/office/drawing/2014/main" id="{00000000-0008-0000-0000-0000EF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62" name="Text Box 394744">
          <a:extLst>
            <a:ext uri="{FF2B5EF4-FFF2-40B4-BE49-F238E27FC236}">
              <a16:creationId xmlns="" xmlns:a16="http://schemas.microsoft.com/office/drawing/2014/main" id="{00000000-0008-0000-0000-0000F0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63" name="Text Box 394360">
          <a:extLst>
            <a:ext uri="{FF2B5EF4-FFF2-40B4-BE49-F238E27FC236}">
              <a16:creationId xmlns="" xmlns:a16="http://schemas.microsoft.com/office/drawing/2014/main" id="{00000000-0008-0000-0000-0000F1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64" name="Text Box 394744">
          <a:extLst>
            <a:ext uri="{FF2B5EF4-FFF2-40B4-BE49-F238E27FC236}">
              <a16:creationId xmlns="" xmlns:a16="http://schemas.microsoft.com/office/drawing/2014/main" id="{00000000-0008-0000-0000-0000F2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65" name="Text Box 394360">
          <a:extLst>
            <a:ext uri="{FF2B5EF4-FFF2-40B4-BE49-F238E27FC236}">
              <a16:creationId xmlns="" xmlns:a16="http://schemas.microsoft.com/office/drawing/2014/main" id="{00000000-0008-0000-0000-0000F3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66" name="Text Box 394744">
          <a:extLst>
            <a:ext uri="{FF2B5EF4-FFF2-40B4-BE49-F238E27FC236}">
              <a16:creationId xmlns="" xmlns:a16="http://schemas.microsoft.com/office/drawing/2014/main" id="{00000000-0008-0000-0000-0000F4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67" name="Text Box 394360">
          <a:extLst>
            <a:ext uri="{FF2B5EF4-FFF2-40B4-BE49-F238E27FC236}">
              <a16:creationId xmlns="" xmlns:a16="http://schemas.microsoft.com/office/drawing/2014/main" id="{00000000-0008-0000-0000-0000F5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68" name="Text Box 394744">
          <a:extLst>
            <a:ext uri="{FF2B5EF4-FFF2-40B4-BE49-F238E27FC236}">
              <a16:creationId xmlns="" xmlns:a16="http://schemas.microsoft.com/office/drawing/2014/main" id="{00000000-0008-0000-0000-0000F6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69" name="Text Box 394360">
          <a:extLst>
            <a:ext uri="{FF2B5EF4-FFF2-40B4-BE49-F238E27FC236}">
              <a16:creationId xmlns="" xmlns:a16="http://schemas.microsoft.com/office/drawing/2014/main" id="{00000000-0008-0000-0000-0000F7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70" name="Text Box 394744">
          <a:extLst>
            <a:ext uri="{FF2B5EF4-FFF2-40B4-BE49-F238E27FC236}">
              <a16:creationId xmlns="" xmlns:a16="http://schemas.microsoft.com/office/drawing/2014/main" id="{00000000-0008-0000-0000-0000F8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71" name="Text Box 394360">
          <a:extLst>
            <a:ext uri="{FF2B5EF4-FFF2-40B4-BE49-F238E27FC236}">
              <a16:creationId xmlns="" xmlns:a16="http://schemas.microsoft.com/office/drawing/2014/main" id="{00000000-0008-0000-0000-0000F9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72" name="Text Box 394744">
          <a:extLst>
            <a:ext uri="{FF2B5EF4-FFF2-40B4-BE49-F238E27FC236}">
              <a16:creationId xmlns="" xmlns:a16="http://schemas.microsoft.com/office/drawing/2014/main" id="{00000000-0008-0000-0000-0000FA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73" name="Text Box 394360">
          <a:extLst>
            <a:ext uri="{FF2B5EF4-FFF2-40B4-BE49-F238E27FC236}">
              <a16:creationId xmlns="" xmlns:a16="http://schemas.microsoft.com/office/drawing/2014/main" id="{00000000-0008-0000-0000-0000FB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74" name="Text Box 394744">
          <a:extLst>
            <a:ext uri="{FF2B5EF4-FFF2-40B4-BE49-F238E27FC236}">
              <a16:creationId xmlns="" xmlns:a16="http://schemas.microsoft.com/office/drawing/2014/main" id="{00000000-0008-0000-0000-0000FC0A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75" name="Text Box 394360">
          <a:extLst>
            <a:ext uri="{FF2B5EF4-FFF2-40B4-BE49-F238E27FC236}">
              <a16:creationId xmlns="" xmlns:a16="http://schemas.microsoft.com/office/drawing/2014/main" id="{00000000-0008-0000-0000-0000FD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76" name="Text Box 394744">
          <a:extLst>
            <a:ext uri="{FF2B5EF4-FFF2-40B4-BE49-F238E27FC236}">
              <a16:creationId xmlns="" xmlns:a16="http://schemas.microsoft.com/office/drawing/2014/main" id="{00000000-0008-0000-0000-0000FE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77" name="Text Box 394360">
          <a:extLst>
            <a:ext uri="{FF2B5EF4-FFF2-40B4-BE49-F238E27FC236}">
              <a16:creationId xmlns="" xmlns:a16="http://schemas.microsoft.com/office/drawing/2014/main" id="{00000000-0008-0000-0000-0000FF0A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78" name="Text Box 394744">
          <a:extLst>
            <a:ext uri="{FF2B5EF4-FFF2-40B4-BE49-F238E27FC236}">
              <a16:creationId xmlns="" xmlns:a16="http://schemas.microsoft.com/office/drawing/2014/main" id="{00000000-0008-0000-0000-000000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79" name="Text Box 394360">
          <a:extLst>
            <a:ext uri="{FF2B5EF4-FFF2-40B4-BE49-F238E27FC236}">
              <a16:creationId xmlns="" xmlns:a16="http://schemas.microsoft.com/office/drawing/2014/main" id="{00000000-0008-0000-0000-000001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80" name="Text Box 394744">
          <a:extLst>
            <a:ext uri="{FF2B5EF4-FFF2-40B4-BE49-F238E27FC236}">
              <a16:creationId xmlns="" xmlns:a16="http://schemas.microsoft.com/office/drawing/2014/main" id="{00000000-0008-0000-0000-000002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81" name="Text Box 394360">
          <a:extLst>
            <a:ext uri="{FF2B5EF4-FFF2-40B4-BE49-F238E27FC236}">
              <a16:creationId xmlns="" xmlns:a16="http://schemas.microsoft.com/office/drawing/2014/main" id="{00000000-0008-0000-0000-000003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82" name="Text Box 394744">
          <a:extLst>
            <a:ext uri="{FF2B5EF4-FFF2-40B4-BE49-F238E27FC236}">
              <a16:creationId xmlns="" xmlns:a16="http://schemas.microsoft.com/office/drawing/2014/main" id="{00000000-0008-0000-0000-000004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83" name="Text Box 394360">
          <a:extLst>
            <a:ext uri="{FF2B5EF4-FFF2-40B4-BE49-F238E27FC236}">
              <a16:creationId xmlns="" xmlns:a16="http://schemas.microsoft.com/office/drawing/2014/main" id="{00000000-0008-0000-0000-000005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84" name="Text Box 394744">
          <a:extLst>
            <a:ext uri="{FF2B5EF4-FFF2-40B4-BE49-F238E27FC236}">
              <a16:creationId xmlns="" xmlns:a16="http://schemas.microsoft.com/office/drawing/2014/main" id="{00000000-0008-0000-0000-000006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85" name="Text Box 394360">
          <a:extLst>
            <a:ext uri="{FF2B5EF4-FFF2-40B4-BE49-F238E27FC236}">
              <a16:creationId xmlns="" xmlns:a16="http://schemas.microsoft.com/office/drawing/2014/main" id="{00000000-0008-0000-0000-000007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86" name="Text Box 394744">
          <a:extLst>
            <a:ext uri="{FF2B5EF4-FFF2-40B4-BE49-F238E27FC236}">
              <a16:creationId xmlns="" xmlns:a16="http://schemas.microsoft.com/office/drawing/2014/main" id="{00000000-0008-0000-0000-000008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87" name="Text Box 394360">
          <a:extLst>
            <a:ext uri="{FF2B5EF4-FFF2-40B4-BE49-F238E27FC236}">
              <a16:creationId xmlns="" xmlns:a16="http://schemas.microsoft.com/office/drawing/2014/main" id="{00000000-0008-0000-0000-000009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88" name="Text Box 394744">
          <a:extLst>
            <a:ext uri="{FF2B5EF4-FFF2-40B4-BE49-F238E27FC236}">
              <a16:creationId xmlns="" xmlns:a16="http://schemas.microsoft.com/office/drawing/2014/main" id="{00000000-0008-0000-0000-00000A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89" name="Text Box 394360">
          <a:extLst>
            <a:ext uri="{FF2B5EF4-FFF2-40B4-BE49-F238E27FC236}">
              <a16:creationId xmlns="" xmlns:a16="http://schemas.microsoft.com/office/drawing/2014/main" id="{00000000-0008-0000-0000-00000B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90" name="Text Box 394744">
          <a:extLst>
            <a:ext uri="{FF2B5EF4-FFF2-40B4-BE49-F238E27FC236}">
              <a16:creationId xmlns="" xmlns:a16="http://schemas.microsoft.com/office/drawing/2014/main" id="{00000000-0008-0000-0000-00000C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91" name="Text Box 394360">
          <a:extLst>
            <a:ext uri="{FF2B5EF4-FFF2-40B4-BE49-F238E27FC236}">
              <a16:creationId xmlns="" xmlns:a16="http://schemas.microsoft.com/office/drawing/2014/main" id="{00000000-0008-0000-0000-00000D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92" name="Text Box 394744">
          <a:extLst>
            <a:ext uri="{FF2B5EF4-FFF2-40B4-BE49-F238E27FC236}">
              <a16:creationId xmlns="" xmlns:a16="http://schemas.microsoft.com/office/drawing/2014/main" id="{00000000-0008-0000-0000-00000E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93" name="Text Box 394360">
          <a:extLst>
            <a:ext uri="{FF2B5EF4-FFF2-40B4-BE49-F238E27FC236}">
              <a16:creationId xmlns="" xmlns:a16="http://schemas.microsoft.com/office/drawing/2014/main" id="{00000000-0008-0000-0000-00000F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94" name="Text Box 394744">
          <a:extLst>
            <a:ext uri="{FF2B5EF4-FFF2-40B4-BE49-F238E27FC236}">
              <a16:creationId xmlns="" xmlns:a16="http://schemas.microsoft.com/office/drawing/2014/main" id="{00000000-0008-0000-0000-000010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95" name="Text Box 394360">
          <a:extLst>
            <a:ext uri="{FF2B5EF4-FFF2-40B4-BE49-F238E27FC236}">
              <a16:creationId xmlns="" xmlns:a16="http://schemas.microsoft.com/office/drawing/2014/main" id="{00000000-0008-0000-0000-000011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96" name="Text Box 394744">
          <a:extLst>
            <a:ext uri="{FF2B5EF4-FFF2-40B4-BE49-F238E27FC236}">
              <a16:creationId xmlns="" xmlns:a16="http://schemas.microsoft.com/office/drawing/2014/main" id="{00000000-0008-0000-0000-000012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97" name="Text Box 394360">
          <a:extLst>
            <a:ext uri="{FF2B5EF4-FFF2-40B4-BE49-F238E27FC236}">
              <a16:creationId xmlns="" xmlns:a16="http://schemas.microsoft.com/office/drawing/2014/main" id="{00000000-0008-0000-0000-000013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598" name="Text Box 394744">
          <a:extLst>
            <a:ext uri="{FF2B5EF4-FFF2-40B4-BE49-F238E27FC236}">
              <a16:creationId xmlns="" xmlns:a16="http://schemas.microsoft.com/office/drawing/2014/main" id="{00000000-0008-0000-0000-000014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599" name="Text Box 394360">
          <a:extLst>
            <a:ext uri="{FF2B5EF4-FFF2-40B4-BE49-F238E27FC236}">
              <a16:creationId xmlns="" xmlns:a16="http://schemas.microsoft.com/office/drawing/2014/main" id="{00000000-0008-0000-0000-000015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00" name="Text Box 394744">
          <a:extLst>
            <a:ext uri="{FF2B5EF4-FFF2-40B4-BE49-F238E27FC236}">
              <a16:creationId xmlns="" xmlns:a16="http://schemas.microsoft.com/office/drawing/2014/main" id="{00000000-0008-0000-0000-000016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01" name="Text Box 394360">
          <a:extLst>
            <a:ext uri="{FF2B5EF4-FFF2-40B4-BE49-F238E27FC236}">
              <a16:creationId xmlns="" xmlns:a16="http://schemas.microsoft.com/office/drawing/2014/main" id="{00000000-0008-0000-0000-000017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02" name="Text Box 394744">
          <a:extLst>
            <a:ext uri="{FF2B5EF4-FFF2-40B4-BE49-F238E27FC236}">
              <a16:creationId xmlns="" xmlns:a16="http://schemas.microsoft.com/office/drawing/2014/main" id="{00000000-0008-0000-0000-000018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03" name="Text Box 394360">
          <a:extLst>
            <a:ext uri="{FF2B5EF4-FFF2-40B4-BE49-F238E27FC236}">
              <a16:creationId xmlns="" xmlns:a16="http://schemas.microsoft.com/office/drawing/2014/main" id="{00000000-0008-0000-0000-000019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04" name="Text Box 394744">
          <a:extLst>
            <a:ext uri="{FF2B5EF4-FFF2-40B4-BE49-F238E27FC236}">
              <a16:creationId xmlns="" xmlns:a16="http://schemas.microsoft.com/office/drawing/2014/main" id="{00000000-0008-0000-0000-00001A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05" name="Text Box 394360">
          <a:extLst>
            <a:ext uri="{FF2B5EF4-FFF2-40B4-BE49-F238E27FC236}">
              <a16:creationId xmlns="" xmlns:a16="http://schemas.microsoft.com/office/drawing/2014/main" id="{00000000-0008-0000-0000-00001B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06" name="Text Box 394744">
          <a:extLst>
            <a:ext uri="{FF2B5EF4-FFF2-40B4-BE49-F238E27FC236}">
              <a16:creationId xmlns="" xmlns:a16="http://schemas.microsoft.com/office/drawing/2014/main" id="{00000000-0008-0000-0000-00001C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07" name="Text Box 394360">
          <a:extLst>
            <a:ext uri="{FF2B5EF4-FFF2-40B4-BE49-F238E27FC236}">
              <a16:creationId xmlns="" xmlns:a16="http://schemas.microsoft.com/office/drawing/2014/main" id="{00000000-0008-0000-0000-00001D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08" name="Text Box 394744">
          <a:extLst>
            <a:ext uri="{FF2B5EF4-FFF2-40B4-BE49-F238E27FC236}">
              <a16:creationId xmlns="" xmlns:a16="http://schemas.microsoft.com/office/drawing/2014/main" id="{00000000-0008-0000-0000-00001E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09" name="Text Box 394360">
          <a:extLst>
            <a:ext uri="{FF2B5EF4-FFF2-40B4-BE49-F238E27FC236}">
              <a16:creationId xmlns="" xmlns:a16="http://schemas.microsoft.com/office/drawing/2014/main" id="{00000000-0008-0000-0000-00001F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10" name="Text Box 394744">
          <a:extLst>
            <a:ext uri="{FF2B5EF4-FFF2-40B4-BE49-F238E27FC236}">
              <a16:creationId xmlns="" xmlns:a16="http://schemas.microsoft.com/office/drawing/2014/main" id="{00000000-0008-0000-0000-000020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11" name="Text Box 394360">
          <a:extLst>
            <a:ext uri="{FF2B5EF4-FFF2-40B4-BE49-F238E27FC236}">
              <a16:creationId xmlns="" xmlns:a16="http://schemas.microsoft.com/office/drawing/2014/main" id="{00000000-0008-0000-0000-000021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12" name="Text Box 394744">
          <a:extLst>
            <a:ext uri="{FF2B5EF4-FFF2-40B4-BE49-F238E27FC236}">
              <a16:creationId xmlns="" xmlns:a16="http://schemas.microsoft.com/office/drawing/2014/main" id="{00000000-0008-0000-0000-000022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13" name="Text Box 394360">
          <a:extLst>
            <a:ext uri="{FF2B5EF4-FFF2-40B4-BE49-F238E27FC236}">
              <a16:creationId xmlns="" xmlns:a16="http://schemas.microsoft.com/office/drawing/2014/main" id="{00000000-0008-0000-0000-000023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14" name="Text Box 394744">
          <a:extLst>
            <a:ext uri="{FF2B5EF4-FFF2-40B4-BE49-F238E27FC236}">
              <a16:creationId xmlns="" xmlns:a16="http://schemas.microsoft.com/office/drawing/2014/main" id="{00000000-0008-0000-0000-000024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15" name="Text Box 394360">
          <a:extLst>
            <a:ext uri="{FF2B5EF4-FFF2-40B4-BE49-F238E27FC236}">
              <a16:creationId xmlns="" xmlns:a16="http://schemas.microsoft.com/office/drawing/2014/main" id="{00000000-0008-0000-0000-000025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16" name="Text Box 394744">
          <a:extLst>
            <a:ext uri="{FF2B5EF4-FFF2-40B4-BE49-F238E27FC236}">
              <a16:creationId xmlns="" xmlns:a16="http://schemas.microsoft.com/office/drawing/2014/main" id="{00000000-0008-0000-0000-000026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617" name="Text Box 394360">
          <a:extLst>
            <a:ext uri="{FF2B5EF4-FFF2-40B4-BE49-F238E27FC236}">
              <a16:creationId xmlns="" xmlns:a16="http://schemas.microsoft.com/office/drawing/2014/main" id="{00000000-0008-0000-0000-0000270B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618" name="Text Box 394744">
          <a:extLst>
            <a:ext uri="{FF2B5EF4-FFF2-40B4-BE49-F238E27FC236}">
              <a16:creationId xmlns="" xmlns:a16="http://schemas.microsoft.com/office/drawing/2014/main" id="{00000000-0008-0000-0000-0000280B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619" name="Text Box 394360">
          <a:extLst>
            <a:ext uri="{FF2B5EF4-FFF2-40B4-BE49-F238E27FC236}">
              <a16:creationId xmlns="" xmlns:a16="http://schemas.microsoft.com/office/drawing/2014/main" id="{00000000-0008-0000-0000-0000290B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620" name="Text Box 394744">
          <a:extLst>
            <a:ext uri="{FF2B5EF4-FFF2-40B4-BE49-F238E27FC236}">
              <a16:creationId xmlns="" xmlns:a16="http://schemas.microsoft.com/office/drawing/2014/main" id="{00000000-0008-0000-0000-00002A0B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621" name="Text Box 394360">
          <a:extLst>
            <a:ext uri="{FF2B5EF4-FFF2-40B4-BE49-F238E27FC236}">
              <a16:creationId xmlns="" xmlns:a16="http://schemas.microsoft.com/office/drawing/2014/main" id="{00000000-0008-0000-0000-00002B0B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622" name="Text Box 394744">
          <a:extLst>
            <a:ext uri="{FF2B5EF4-FFF2-40B4-BE49-F238E27FC236}">
              <a16:creationId xmlns="" xmlns:a16="http://schemas.microsoft.com/office/drawing/2014/main" id="{00000000-0008-0000-0000-00002C0B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23" name="Text Box 394360">
          <a:extLst>
            <a:ext uri="{FF2B5EF4-FFF2-40B4-BE49-F238E27FC236}">
              <a16:creationId xmlns="" xmlns:a16="http://schemas.microsoft.com/office/drawing/2014/main" id="{00000000-0008-0000-0000-00002D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24" name="Text Box 394744">
          <a:extLst>
            <a:ext uri="{FF2B5EF4-FFF2-40B4-BE49-F238E27FC236}">
              <a16:creationId xmlns="" xmlns:a16="http://schemas.microsoft.com/office/drawing/2014/main" id="{00000000-0008-0000-0000-00002E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25" name="Text Box 394360">
          <a:extLst>
            <a:ext uri="{FF2B5EF4-FFF2-40B4-BE49-F238E27FC236}">
              <a16:creationId xmlns="" xmlns:a16="http://schemas.microsoft.com/office/drawing/2014/main" id="{00000000-0008-0000-0000-00002F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26" name="Text Box 394744">
          <a:extLst>
            <a:ext uri="{FF2B5EF4-FFF2-40B4-BE49-F238E27FC236}">
              <a16:creationId xmlns="" xmlns:a16="http://schemas.microsoft.com/office/drawing/2014/main" id="{00000000-0008-0000-0000-000030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27" name="Text Box 394360">
          <a:extLst>
            <a:ext uri="{FF2B5EF4-FFF2-40B4-BE49-F238E27FC236}">
              <a16:creationId xmlns="" xmlns:a16="http://schemas.microsoft.com/office/drawing/2014/main" id="{00000000-0008-0000-0000-000031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28" name="Text Box 394744">
          <a:extLst>
            <a:ext uri="{FF2B5EF4-FFF2-40B4-BE49-F238E27FC236}">
              <a16:creationId xmlns="" xmlns:a16="http://schemas.microsoft.com/office/drawing/2014/main" id="{00000000-0008-0000-0000-000032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29" name="Text Box 394360">
          <a:extLst>
            <a:ext uri="{FF2B5EF4-FFF2-40B4-BE49-F238E27FC236}">
              <a16:creationId xmlns="" xmlns:a16="http://schemas.microsoft.com/office/drawing/2014/main" id="{00000000-0008-0000-0000-000033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30" name="Text Box 394744">
          <a:extLst>
            <a:ext uri="{FF2B5EF4-FFF2-40B4-BE49-F238E27FC236}">
              <a16:creationId xmlns="" xmlns:a16="http://schemas.microsoft.com/office/drawing/2014/main" id="{00000000-0008-0000-0000-000034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31" name="Text Box 394360">
          <a:extLst>
            <a:ext uri="{FF2B5EF4-FFF2-40B4-BE49-F238E27FC236}">
              <a16:creationId xmlns="" xmlns:a16="http://schemas.microsoft.com/office/drawing/2014/main" id="{00000000-0008-0000-0000-000035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32" name="Text Box 394744">
          <a:extLst>
            <a:ext uri="{FF2B5EF4-FFF2-40B4-BE49-F238E27FC236}">
              <a16:creationId xmlns="" xmlns:a16="http://schemas.microsoft.com/office/drawing/2014/main" id="{00000000-0008-0000-0000-000036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33" name="Text Box 394360">
          <a:extLst>
            <a:ext uri="{FF2B5EF4-FFF2-40B4-BE49-F238E27FC236}">
              <a16:creationId xmlns="" xmlns:a16="http://schemas.microsoft.com/office/drawing/2014/main" id="{00000000-0008-0000-0000-000037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34" name="Text Box 394744">
          <a:extLst>
            <a:ext uri="{FF2B5EF4-FFF2-40B4-BE49-F238E27FC236}">
              <a16:creationId xmlns="" xmlns:a16="http://schemas.microsoft.com/office/drawing/2014/main" id="{00000000-0008-0000-0000-000038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35" name="Text Box 394360">
          <a:extLst>
            <a:ext uri="{FF2B5EF4-FFF2-40B4-BE49-F238E27FC236}">
              <a16:creationId xmlns="" xmlns:a16="http://schemas.microsoft.com/office/drawing/2014/main" id="{00000000-0008-0000-0000-000039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36" name="Text Box 394744">
          <a:extLst>
            <a:ext uri="{FF2B5EF4-FFF2-40B4-BE49-F238E27FC236}">
              <a16:creationId xmlns="" xmlns:a16="http://schemas.microsoft.com/office/drawing/2014/main" id="{00000000-0008-0000-0000-00003A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37" name="Text Box 394360">
          <a:extLst>
            <a:ext uri="{FF2B5EF4-FFF2-40B4-BE49-F238E27FC236}">
              <a16:creationId xmlns="" xmlns:a16="http://schemas.microsoft.com/office/drawing/2014/main" id="{00000000-0008-0000-0000-00003B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38" name="Text Box 394744">
          <a:extLst>
            <a:ext uri="{FF2B5EF4-FFF2-40B4-BE49-F238E27FC236}">
              <a16:creationId xmlns="" xmlns:a16="http://schemas.microsoft.com/office/drawing/2014/main" id="{00000000-0008-0000-0000-00003C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39" name="Text Box 394360">
          <a:extLst>
            <a:ext uri="{FF2B5EF4-FFF2-40B4-BE49-F238E27FC236}">
              <a16:creationId xmlns="" xmlns:a16="http://schemas.microsoft.com/office/drawing/2014/main" id="{00000000-0008-0000-0000-00003D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40" name="Text Box 394744">
          <a:extLst>
            <a:ext uri="{FF2B5EF4-FFF2-40B4-BE49-F238E27FC236}">
              <a16:creationId xmlns="" xmlns:a16="http://schemas.microsoft.com/office/drawing/2014/main" id="{00000000-0008-0000-0000-00003E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41" name="Text Box 394360">
          <a:extLst>
            <a:ext uri="{FF2B5EF4-FFF2-40B4-BE49-F238E27FC236}">
              <a16:creationId xmlns="" xmlns:a16="http://schemas.microsoft.com/office/drawing/2014/main" id="{00000000-0008-0000-0000-00003F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42" name="Text Box 394744">
          <a:extLst>
            <a:ext uri="{FF2B5EF4-FFF2-40B4-BE49-F238E27FC236}">
              <a16:creationId xmlns="" xmlns:a16="http://schemas.microsoft.com/office/drawing/2014/main" id="{00000000-0008-0000-0000-000040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43" name="Text Box 394360">
          <a:extLst>
            <a:ext uri="{FF2B5EF4-FFF2-40B4-BE49-F238E27FC236}">
              <a16:creationId xmlns="" xmlns:a16="http://schemas.microsoft.com/office/drawing/2014/main" id="{00000000-0008-0000-0000-000041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44" name="Text Box 394744">
          <a:extLst>
            <a:ext uri="{FF2B5EF4-FFF2-40B4-BE49-F238E27FC236}">
              <a16:creationId xmlns="" xmlns:a16="http://schemas.microsoft.com/office/drawing/2014/main" id="{00000000-0008-0000-0000-000042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45" name="Text Box 394360">
          <a:extLst>
            <a:ext uri="{FF2B5EF4-FFF2-40B4-BE49-F238E27FC236}">
              <a16:creationId xmlns="" xmlns:a16="http://schemas.microsoft.com/office/drawing/2014/main" id="{00000000-0008-0000-0000-000043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46" name="Text Box 394744">
          <a:extLst>
            <a:ext uri="{FF2B5EF4-FFF2-40B4-BE49-F238E27FC236}">
              <a16:creationId xmlns="" xmlns:a16="http://schemas.microsoft.com/office/drawing/2014/main" id="{00000000-0008-0000-0000-000044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47" name="Text Box 394360">
          <a:extLst>
            <a:ext uri="{FF2B5EF4-FFF2-40B4-BE49-F238E27FC236}">
              <a16:creationId xmlns="" xmlns:a16="http://schemas.microsoft.com/office/drawing/2014/main" id="{00000000-0008-0000-0000-000045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48" name="Text Box 394744">
          <a:extLst>
            <a:ext uri="{FF2B5EF4-FFF2-40B4-BE49-F238E27FC236}">
              <a16:creationId xmlns="" xmlns:a16="http://schemas.microsoft.com/office/drawing/2014/main" id="{00000000-0008-0000-0000-000046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49" name="Text Box 394360">
          <a:extLst>
            <a:ext uri="{FF2B5EF4-FFF2-40B4-BE49-F238E27FC236}">
              <a16:creationId xmlns="" xmlns:a16="http://schemas.microsoft.com/office/drawing/2014/main" id="{00000000-0008-0000-0000-000047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50" name="Text Box 394744">
          <a:extLst>
            <a:ext uri="{FF2B5EF4-FFF2-40B4-BE49-F238E27FC236}">
              <a16:creationId xmlns="" xmlns:a16="http://schemas.microsoft.com/office/drawing/2014/main" id="{00000000-0008-0000-0000-000048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51" name="Text Box 394360">
          <a:extLst>
            <a:ext uri="{FF2B5EF4-FFF2-40B4-BE49-F238E27FC236}">
              <a16:creationId xmlns="" xmlns:a16="http://schemas.microsoft.com/office/drawing/2014/main" id="{00000000-0008-0000-0000-000049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52" name="Text Box 394744">
          <a:extLst>
            <a:ext uri="{FF2B5EF4-FFF2-40B4-BE49-F238E27FC236}">
              <a16:creationId xmlns="" xmlns:a16="http://schemas.microsoft.com/office/drawing/2014/main" id="{00000000-0008-0000-0000-00004A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53" name="Text Box 394360">
          <a:extLst>
            <a:ext uri="{FF2B5EF4-FFF2-40B4-BE49-F238E27FC236}">
              <a16:creationId xmlns="" xmlns:a16="http://schemas.microsoft.com/office/drawing/2014/main" id="{00000000-0008-0000-0000-00004B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54" name="Text Box 394744">
          <a:extLst>
            <a:ext uri="{FF2B5EF4-FFF2-40B4-BE49-F238E27FC236}">
              <a16:creationId xmlns="" xmlns:a16="http://schemas.microsoft.com/office/drawing/2014/main" id="{00000000-0008-0000-0000-00004C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55" name="Text Box 394360">
          <a:extLst>
            <a:ext uri="{FF2B5EF4-FFF2-40B4-BE49-F238E27FC236}">
              <a16:creationId xmlns="" xmlns:a16="http://schemas.microsoft.com/office/drawing/2014/main" id="{00000000-0008-0000-0000-00004D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56" name="Text Box 394744">
          <a:extLst>
            <a:ext uri="{FF2B5EF4-FFF2-40B4-BE49-F238E27FC236}">
              <a16:creationId xmlns="" xmlns:a16="http://schemas.microsoft.com/office/drawing/2014/main" id="{00000000-0008-0000-0000-00004E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57" name="Text Box 394360">
          <a:extLst>
            <a:ext uri="{FF2B5EF4-FFF2-40B4-BE49-F238E27FC236}">
              <a16:creationId xmlns="" xmlns:a16="http://schemas.microsoft.com/office/drawing/2014/main" id="{00000000-0008-0000-0000-00004F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58" name="Text Box 394744">
          <a:extLst>
            <a:ext uri="{FF2B5EF4-FFF2-40B4-BE49-F238E27FC236}">
              <a16:creationId xmlns="" xmlns:a16="http://schemas.microsoft.com/office/drawing/2014/main" id="{00000000-0008-0000-0000-000050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59" name="Text Box 394360">
          <a:extLst>
            <a:ext uri="{FF2B5EF4-FFF2-40B4-BE49-F238E27FC236}">
              <a16:creationId xmlns="" xmlns:a16="http://schemas.microsoft.com/office/drawing/2014/main" id="{00000000-0008-0000-0000-000051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60" name="Text Box 394744">
          <a:extLst>
            <a:ext uri="{FF2B5EF4-FFF2-40B4-BE49-F238E27FC236}">
              <a16:creationId xmlns="" xmlns:a16="http://schemas.microsoft.com/office/drawing/2014/main" id="{00000000-0008-0000-0000-000052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61" name="Text Box 394360">
          <a:extLst>
            <a:ext uri="{FF2B5EF4-FFF2-40B4-BE49-F238E27FC236}">
              <a16:creationId xmlns="" xmlns:a16="http://schemas.microsoft.com/office/drawing/2014/main" id="{00000000-0008-0000-0000-000053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62" name="Text Box 394744">
          <a:extLst>
            <a:ext uri="{FF2B5EF4-FFF2-40B4-BE49-F238E27FC236}">
              <a16:creationId xmlns="" xmlns:a16="http://schemas.microsoft.com/office/drawing/2014/main" id="{00000000-0008-0000-0000-000054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63" name="Text Box 394360">
          <a:extLst>
            <a:ext uri="{FF2B5EF4-FFF2-40B4-BE49-F238E27FC236}">
              <a16:creationId xmlns="" xmlns:a16="http://schemas.microsoft.com/office/drawing/2014/main" id="{00000000-0008-0000-0000-000055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64" name="Text Box 394744">
          <a:extLst>
            <a:ext uri="{FF2B5EF4-FFF2-40B4-BE49-F238E27FC236}">
              <a16:creationId xmlns="" xmlns:a16="http://schemas.microsoft.com/office/drawing/2014/main" id="{00000000-0008-0000-0000-000056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65" name="Text Box 394360">
          <a:extLst>
            <a:ext uri="{FF2B5EF4-FFF2-40B4-BE49-F238E27FC236}">
              <a16:creationId xmlns="" xmlns:a16="http://schemas.microsoft.com/office/drawing/2014/main" id="{00000000-0008-0000-0000-000057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66" name="Text Box 394744">
          <a:extLst>
            <a:ext uri="{FF2B5EF4-FFF2-40B4-BE49-F238E27FC236}">
              <a16:creationId xmlns="" xmlns:a16="http://schemas.microsoft.com/office/drawing/2014/main" id="{00000000-0008-0000-0000-000058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67" name="Text Box 394360">
          <a:extLst>
            <a:ext uri="{FF2B5EF4-FFF2-40B4-BE49-F238E27FC236}">
              <a16:creationId xmlns="" xmlns:a16="http://schemas.microsoft.com/office/drawing/2014/main" id="{00000000-0008-0000-0000-000059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68" name="Text Box 394744">
          <a:extLst>
            <a:ext uri="{FF2B5EF4-FFF2-40B4-BE49-F238E27FC236}">
              <a16:creationId xmlns="" xmlns:a16="http://schemas.microsoft.com/office/drawing/2014/main" id="{00000000-0008-0000-0000-00005A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69" name="Text Box 394360">
          <a:extLst>
            <a:ext uri="{FF2B5EF4-FFF2-40B4-BE49-F238E27FC236}">
              <a16:creationId xmlns="" xmlns:a16="http://schemas.microsoft.com/office/drawing/2014/main" id="{00000000-0008-0000-0000-00005B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70" name="Text Box 394744">
          <a:extLst>
            <a:ext uri="{FF2B5EF4-FFF2-40B4-BE49-F238E27FC236}">
              <a16:creationId xmlns="" xmlns:a16="http://schemas.microsoft.com/office/drawing/2014/main" id="{00000000-0008-0000-0000-00005C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71" name="Text Box 394360">
          <a:extLst>
            <a:ext uri="{FF2B5EF4-FFF2-40B4-BE49-F238E27FC236}">
              <a16:creationId xmlns="" xmlns:a16="http://schemas.microsoft.com/office/drawing/2014/main" id="{00000000-0008-0000-0000-00005D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72" name="Text Box 394744">
          <a:extLst>
            <a:ext uri="{FF2B5EF4-FFF2-40B4-BE49-F238E27FC236}">
              <a16:creationId xmlns="" xmlns:a16="http://schemas.microsoft.com/office/drawing/2014/main" id="{00000000-0008-0000-0000-00005E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73" name="Text Box 394360">
          <a:extLst>
            <a:ext uri="{FF2B5EF4-FFF2-40B4-BE49-F238E27FC236}">
              <a16:creationId xmlns="" xmlns:a16="http://schemas.microsoft.com/office/drawing/2014/main" id="{00000000-0008-0000-0000-00005F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74" name="Text Box 394744">
          <a:extLst>
            <a:ext uri="{FF2B5EF4-FFF2-40B4-BE49-F238E27FC236}">
              <a16:creationId xmlns="" xmlns:a16="http://schemas.microsoft.com/office/drawing/2014/main" id="{00000000-0008-0000-0000-000060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75" name="Text Box 394360">
          <a:extLst>
            <a:ext uri="{FF2B5EF4-FFF2-40B4-BE49-F238E27FC236}">
              <a16:creationId xmlns="" xmlns:a16="http://schemas.microsoft.com/office/drawing/2014/main" id="{00000000-0008-0000-0000-000061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76" name="Text Box 394744">
          <a:extLst>
            <a:ext uri="{FF2B5EF4-FFF2-40B4-BE49-F238E27FC236}">
              <a16:creationId xmlns="" xmlns:a16="http://schemas.microsoft.com/office/drawing/2014/main" id="{00000000-0008-0000-0000-000062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77" name="Text Box 394360">
          <a:extLst>
            <a:ext uri="{FF2B5EF4-FFF2-40B4-BE49-F238E27FC236}">
              <a16:creationId xmlns="" xmlns:a16="http://schemas.microsoft.com/office/drawing/2014/main" id="{00000000-0008-0000-0000-000063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78" name="Text Box 394744">
          <a:extLst>
            <a:ext uri="{FF2B5EF4-FFF2-40B4-BE49-F238E27FC236}">
              <a16:creationId xmlns="" xmlns:a16="http://schemas.microsoft.com/office/drawing/2014/main" id="{00000000-0008-0000-0000-000064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79" name="Text Box 394360">
          <a:extLst>
            <a:ext uri="{FF2B5EF4-FFF2-40B4-BE49-F238E27FC236}">
              <a16:creationId xmlns="" xmlns:a16="http://schemas.microsoft.com/office/drawing/2014/main" id="{00000000-0008-0000-0000-000065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80" name="Text Box 394744">
          <a:extLst>
            <a:ext uri="{FF2B5EF4-FFF2-40B4-BE49-F238E27FC236}">
              <a16:creationId xmlns="" xmlns:a16="http://schemas.microsoft.com/office/drawing/2014/main" id="{00000000-0008-0000-0000-000066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81" name="Text Box 394360">
          <a:extLst>
            <a:ext uri="{FF2B5EF4-FFF2-40B4-BE49-F238E27FC236}">
              <a16:creationId xmlns="" xmlns:a16="http://schemas.microsoft.com/office/drawing/2014/main" id="{00000000-0008-0000-0000-000067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82" name="Text Box 394744">
          <a:extLst>
            <a:ext uri="{FF2B5EF4-FFF2-40B4-BE49-F238E27FC236}">
              <a16:creationId xmlns="" xmlns:a16="http://schemas.microsoft.com/office/drawing/2014/main" id="{00000000-0008-0000-0000-000068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83" name="Text Box 394360">
          <a:extLst>
            <a:ext uri="{FF2B5EF4-FFF2-40B4-BE49-F238E27FC236}">
              <a16:creationId xmlns="" xmlns:a16="http://schemas.microsoft.com/office/drawing/2014/main" id="{00000000-0008-0000-0000-000069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84" name="Text Box 394744">
          <a:extLst>
            <a:ext uri="{FF2B5EF4-FFF2-40B4-BE49-F238E27FC236}">
              <a16:creationId xmlns="" xmlns:a16="http://schemas.microsoft.com/office/drawing/2014/main" id="{00000000-0008-0000-0000-00006A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85" name="Text Box 394360">
          <a:extLst>
            <a:ext uri="{FF2B5EF4-FFF2-40B4-BE49-F238E27FC236}">
              <a16:creationId xmlns="" xmlns:a16="http://schemas.microsoft.com/office/drawing/2014/main" id="{00000000-0008-0000-0000-00006B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86" name="Text Box 394744">
          <a:extLst>
            <a:ext uri="{FF2B5EF4-FFF2-40B4-BE49-F238E27FC236}">
              <a16:creationId xmlns="" xmlns:a16="http://schemas.microsoft.com/office/drawing/2014/main" id="{00000000-0008-0000-0000-00006C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87" name="Text Box 394360">
          <a:extLst>
            <a:ext uri="{FF2B5EF4-FFF2-40B4-BE49-F238E27FC236}">
              <a16:creationId xmlns="" xmlns:a16="http://schemas.microsoft.com/office/drawing/2014/main" id="{00000000-0008-0000-0000-00006D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88" name="Text Box 394744">
          <a:extLst>
            <a:ext uri="{FF2B5EF4-FFF2-40B4-BE49-F238E27FC236}">
              <a16:creationId xmlns="" xmlns:a16="http://schemas.microsoft.com/office/drawing/2014/main" id="{00000000-0008-0000-0000-00006E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89" name="Text Box 394360">
          <a:extLst>
            <a:ext uri="{FF2B5EF4-FFF2-40B4-BE49-F238E27FC236}">
              <a16:creationId xmlns="" xmlns:a16="http://schemas.microsoft.com/office/drawing/2014/main" id="{00000000-0008-0000-0000-00006F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90" name="Text Box 394744">
          <a:extLst>
            <a:ext uri="{FF2B5EF4-FFF2-40B4-BE49-F238E27FC236}">
              <a16:creationId xmlns="" xmlns:a16="http://schemas.microsoft.com/office/drawing/2014/main" id="{00000000-0008-0000-0000-000070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91" name="Text Box 394360">
          <a:extLst>
            <a:ext uri="{FF2B5EF4-FFF2-40B4-BE49-F238E27FC236}">
              <a16:creationId xmlns="" xmlns:a16="http://schemas.microsoft.com/office/drawing/2014/main" id="{00000000-0008-0000-0000-000071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92" name="Text Box 394744">
          <a:extLst>
            <a:ext uri="{FF2B5EF4-FFF2-40B4-BE49-F238E27FC236}">
              <a16:creationId xmlns="" xmlns:a16="http://schemas.microsoft.com/office/drawing/2014/main" id="{00000000-0008-0000-0000-000072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93" name="Text Box 394360">
          <a:extLst>
            <a:ext uri="{FF2B5EF4-FFF2-40B4-BE49-F238E27FC236}">
              <a16:creationId xmlns="" xmlns:a16="http://schemas.microsoft.com/office/drawing/2014/main" id="{00000000-0008-0000-0000-000073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694" name="Text Box 394744">
          <a:extLst>
            <a:ext uri="{FF2B5EF4-FFF2-40B4-BE49-F238E27FC236}">
              <a16:creationId xmlns="" xmlns:a16="http://schemas.microsoft.com/office/drawing/2014/main" id="{00000000-0008-0000-0000-000074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95" name="Text Box 394360">
          <a:extLst>
            <a:ext uri="{FF2B5EF4-FFF2-40B4-BE49-F238E27FC236}">
              <a16:creationId xmlns="" xmlns:a16="http://schemas.microsoft.com/office/drawing/2014/main" id="{00000000-0008-0000-0000-000075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96" name="Text Box 394744">
          <a:extLst>
            <a:ext uri="{FF2B5EF4-FFF2-40B4-BE49-F238E27FC236}">
              <a16:creationId xmlns="" xmlns:a16="http://schemas.microsoft.com/office/drawing/2014/main" id="{00000000-0008-0000-0000-000076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97" name="Text Box 394360">
          <a:extLst>
            <a:ext uri="{FF2B5EF4-FFF2-40B4-BE49-F238E27FC236}">
              <a16:creationId xmlns="" xmlns:a16="http://schemas.microsoft.com/office/drawing/2014/main" id="{00000000-0008-0000-0000-000077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98" name="Text Box 394744">
          <a:extLst>
            <a:ext uri="{FF2B5EF4-FFF2-40B4-BE49-F238E27FC236}">
              <a16:creationId xmlns="" xmlns:a16="http://schemas.microsoft.com/office/drawing/2014/main" id="{00000000-0008-0000-0000-000078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699" name="Text Box 394360">
          <a:extLst>
            <a:ext uri="{FF2B5EF4-FFF2-40B4-BE49-F238E27FC236}">
              <a16:creationId xmlns="" xmlns:a16="http://schemas.microsoft.com/office/drawing/2014/main" id="{00000000-0008-0000-0000-000079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00" name="Text Box 394744">
          <a:extLst>
            <a:ext uri="{FF2B5EF4-FFF2-40B4-BE49-F238E27FC236}">
              <a16:creationId xmlns="" xmlns:a16="http://schemas.microsoft.com/office/drawing/2014/main" id="{00000000-0008-0000-0000-00007A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01" name="Text Box 394360">
          <a:extLst>
            <a:ext uri="{FF2B5EF4-FFF2-40B4-BE49-F238E27FC236}">
              <a16:creationId xmlns="" xmlns:a16="http://schemas.microsoft.com/office/drawing/2014/main" id="{00000000-0008-0000-0000-00007B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02" name="Text Box 394744">
          <a:extLst>
            <a:ext uri="{FF2B5EF4-FFF2-40B4-BE49-F238E27FC236}">
              <a16:creationId xmlns="" xmlns:a16="http://schemas.microsoft.com/office/drawing/2014/main" id="{00000000-0008-0000-0000-00007C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03" name="Text Box 394360">
          <a:extLst>
            <a:ext uri="{FF2B5EF4-FFF2-40B4-BE49-F238E27FC236}">
              <a16:creationId xmlns="" xmlns:a16="http://schemas.microsoft.com/office/drawing/2014/main" id="{00000000-0008-0000-0000-00007D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04" name="Text Box 394744">
          <a:extLst>
            <a:ext uri="{FF2B5EF4-FFF2-40B4-BE49-F238E27FC236}">
              <a16:creationId xmlns="" xmlns:a16="http://schemas.microsoft.com/office/drawing/2014/main" id="{00000000-0008-0000-0000-00007E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05" name="Text Box 394360">
          <a:extLst>
            <a:ext uri="{FF2B5EF4-FFF2-40B4-BE49-F238E27FC236}">
              <a16:creationId xmlns="" xmlns:a16="http://schemas.microsoft.com/office/drawing/2014/main" id="{00000000-0008-0000-0000-00007F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06" name="Text Box 394744">
          <a:extLst>
            <a:ext uri="{FF2B5EF4-FFF2-40B4-BE49-F238E27FC236}">
              <a16:creationId xmlns="" xmlns:a16="http://schemas.microsoft.com/office/drawing/2014/main" id="{00000000-0008-0000-0000-000080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07" name="Text Box 394360">
          <a:extLst>
            <a:ext uri="{FF2B5EF4-FFF2-40B4-BE49-F238E27FC236}">
              <a16:creationId xmlns="" xmlns:a16="http://schemas.microsoft.com/office/drawing/2014/main" id="{00000000-0008-0000-0000-000081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08" name="Text Box 394744">
          <a:extLst>
            <a:ext uri="{FF2B5EF4-FFF2-40B4-BE49-F238E27FC236}">
              <a16:creationId xmlns="" xmlns:a16="http://schemas.microsoft.com/office/drawing/2014/main" id="{00000000-0008-0000-0000-000082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09" name="Text Box 394360">
          <a:extLst>
            <a:ext uri="{FF2B5EF4-FFF2-40B4-BE49-F238E27FC236}">
              <a16:creationId xmlns="" xmlns:a16="http://schemas.microsoft.com/office/drawing/2014/main" id="{00000000-0008-0000-0000-000083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10" name="Text Box 394744">
          <a:extLst>
            <a:ext uri="{FF2B5EF4-FFF2-40B4-BE49-F238E27FC236}">
              <a16:creationId xmlns="" xmlns:a16="http://schemas.microsoft.com/office/drawing/2014/main" id="{00000000-0008-0000-0000-000084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11" name="Text Box 394360">
          <a:extLst>
            <a:ext uri="{FF2B5EF4-FFF2-40B4-BE49-F238E27FC236}">
              <a16:creationId xmlns="" xmlns:a16="http://schemas.microsoft.com/office/drawing/2014/main" id="{00000000-0008-0000-0000-000085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12" name="Text Box 394744">
          <a:extLst>
            <a:ext uri="{FF2B5EF4-FFF2-40B4-BE49-F238E27FC236}">
              <a16:creationId xmlns="" xmlns:a16="http://schemas.microsoft.com/office/drawing/2014/main" id="{00000000-0008-0000-0000-000086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13" name="Text Box 394360">
          <a:extLst>
            <a:ext uri="{FF2B5EF4-FFF2-40B4-BE49-F238E27FC236}">
              <a16:creationId xmlns="" xmlns:a16="http://schemas.microsoft.com/office/drawing/2014/main" id="{00000000-0008-0000-0000-000087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14" name="Text Box 394744">
          <a:extLst>
            <a:ext uri="{FF2B5EF4-FFF2-40B4-BE49-F238E27FC236}">
              <a16:creationId xmlns="" xmlns:a16="http://schemas.microsoft.com/office/drawing/2014/main" id="{00000000-0008-0000-0000-000088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15" name="Text Box 394360">
          <a:extLst>
            <a:ext uri="{FF2B5EF4-FFF2-40B4-BE49-F238E27FC236}">
              <a16:creationId xmlns="" xmlns:a16="http://schemas.microsoft.com/office/drawing/2014/main" id="{00000000-0008-0000-0000-000089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16" name="Text Box 394744">
          <a:extLst>
            <a:ext uri="{FF2B5EF4-FFF2-40B4-BE49-F238E27FC236}">
              <a16:creationId xmlns="" xmlns:a16="http://schemas.microsoft.com/office/drawing/2014/main" id="{00000000-0008-0000-0000-00008A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17" name="Text Box 394360">
          <a:extLst>
            <a:ext uri="{FF2B5EF4-FFF2-40B4-BE49-F238E27FC236}">
              <a16:creationId xmlns="" xmlns:a16="http://schemas.microsoft.com/office/drawing/2014/main" id="{00000000-0008-0000-0000-00008B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18" name="Text Box 394744">
          <a:extLst>
            <a:ext uri="{FF2B5EF4-FFF2-40B4-BE49-F238E27FC236}">
              <a16:creationId xmlns="" xmlns:a16="http://schemas.microsoft.com/office/drawing/2014/main" id="{00000000-0008-0000-0000-00008C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719" name="Text Box 394360">
          <a:extLst>
            <a:ext uri="{FF2B5EF4-FFF2-40B4-BE49-F238E27FC236}">
              <a16:creationId xmlns="" xmlns:a16="http://schemas.microsoft.com/office/drawing/2014/main" id="{00000000-0008-0000-0000-00008D0B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720" name="Text Box 394744">
          <a:extLst>
            <a:ext uri="{FF2B5EF4-FFF2-40B4-BE49-F238E27FC236}">
              <a16:creationId xmlns="" xmlns:a16="http://schemas.microsoft.com/office/drawing/2014/main" id="{00000000-0008-0000-0000-00008E0B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721" name="Text Box 394360">
          <a:extLst>
            <a:ext uri="{FF2B5EF4-FFF2-40B4-BE49-F238E27FC236}">
              <a16:creationId xmlns="" xmlns:a16="http://schemas.microsoft.com/office/drawing/2014/main" id="{00000000-0008-0000-0000-00008F0B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722" name="Text Box 394744">
          <a:extLst>
            <a:ext uri="{FF2B5EF4-FFF2-40B4-BE49-F238E27FC236}">
              <a16:creationId xmlns="" xmlns:a16="http://schemas.microsoft.com/office/drawing/2014/main" id="{00000000-0008-0000-0000-0000900B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723" name="Text Box 394360">
          <a:extLst>
            <a:ext uri="{FF2B5EF4-FFF2-40B4-BE49-F238E27FC236}">
              <a16:creationId xmlns="" xmlns:a16="http://schemas.microsoft.com/office/drawing/2014/main" id="{00000000-0008-0000-0000-0000910B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0"/>
    <xdr:sp macro="" textlink="">
      <xdr:nvSpPr>
        <xdr:cNvPr id="24724" name="Text Box 394744">
          <a:extLst>
            <a:ext uri="{FF2B5EF4-FFF2-40B4-BE49-F238E27FC236}">
              <a16:creationId xmlns="" xmlns:a16="http://schemas.microsoft.com/office/drawing/2014/main" id="{00000000-0008-0000-0000-0000920B0000}"/>
            </a:ext>
          </a:extLst>
        </xdr:cNvPr>
        <xdr:cNvSpPr txBox="1">
          <a:spLocks noChangeArrowheads="1"/>
        </xdr:cNvSpPr>
      </xdr:nvSpPr>
      <xdr:spPr bwMode="auto">
        <a:xfrm>
          <a:off x="899583" y="57541583"/>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25" name="Text Box 394360">
          <a:extLst>
            <a:ext uri="{FF2B5EF4-FFF2-40B4-BE49-F238E27FC236}">
              <a16:creationId xmlns="" xmlns:a16="http://schemas.microsoft.com/office/drawing/2014/main" id="{00000000-0008-0000-0000-000093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26" name="Text Box 394744">
          <a:extLst>
            <a:ext uri="{FF2B5EF4-FFF2-40B4-BE49-F238E27FC236}">
              <a16:creationId xmlns="" xmlns:a16="http://schemas.microsoft.com/office/drawing/2014/main" id="{00000000-0008-0000-0000-000094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27" name="Text Box 394360">
          <a:extLst>
            <a:ext uri="{FF2B5EF4-FFF2-40B4-BE49-F238E27FC236}">
              <a16:creationId xmlns="" xmlns:a16="http://schemas.microsoft.com/office/drawing/2014/main" id="{00000000-0008-0000-0000-000095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28" name="Text Box 394744">
          <a:extLst>
            <a:ext uri="{FF2B5EF4-FFF2-40B4-BE49-F238E27FC236}">
              <a16:creationId xmlns="" xmlns:a16="http://schemas.microsoft.com/office/drawing/2014/main" id="{00000000-0008-0000-0000-000096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29" name="Text Box 394360">
          <a:extLst>
            <a:ext uri="{FF2B5EF4-FFF2-40B4-BE49-F238E27FC236}">
              <a16:creationId xmlns="" xmlns:a16="http://schemas.microsoft.com/office/drawing/2014/main" id="{00000000-0008-0000-0000-000097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30" name="Text Box 394744">
          <a:extLst>
            <a:ext uri="{FF2B5EF4-FFF2-40B4-BE49-F238E27FC236}">
              <a16:creationId xmlns="" xmlns:a16="http://schemas.microsoft.com/office/drawing/2014/main" id="{00000000-0008-0000-0000-000098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31" name="Text Box 394360">
          <a:extLst>
            <a:ext uri="{FF2B5EF4-FFF2-40B4-BE49-F238E27FC236}">
              <a16:creationId xmlns="" xmlns:a16="http://schemas.microsoft.com/office/drawing/2014/main" id="{00000000-0008-0000-0000-000099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32" name="Text Box 394744">
          <a:extLst>
            <a:ext uri="{FF2B5EF4-FFF2-40B4-BE49-F238E27FC236}">
              <a16:creationId xmlns="" xmlns:a16="http://schemas.microsoft.com/office/drawing/2014/main" id="{00000000-0008-0000-0000-00009A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33" name="Text Box 394360">
          <a:extLst>
            <a:ext uri="{FF2B5EF4-FFF2-40B4-BE49-F238E27FC236}">
              <a16:creationId xmlns="" xmlns:a16="http://schemas.microsoft.com/office/drawing/2014/main" id="{00000000-0008-0000-0000-00009B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34" name="Text Box 394744">
          <a:extLst>
            <a:ext uri="{FF2B5EF4-FFF2-40B4-BE49-F238E27FC236}">
              <a16:creationId xmlns="" xmlns:a16="http://schemas.microsoft.com/office/drawing/2014/main" id="{00000000-0008-0000-0000-00009C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35" name="Text Box 394360">
          <a:extLst>
            <a:ext uri="{FF2B5EF4-FFF2-40B4-BE49-F238E27FC236}">
              <a16:creationId xmlns="" xmlns:a16="http://schemas.microsoft.com/office/drawing/2014/main" id="{00000000-0008-0000-0000-00009D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36" name="Text Box 394744">
          <a:extLst>
            <a:ext uri="{FF2B5EF4-FFF2-40B4-BE49-F238E27FC236}">
              <a16:creationId xmlns="" xmlns:a16="http://schemas.microsoft.com/office/drawing/2014/main" id="{00000000-0008-0000-0000-00009E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37" name="Text Box 394360">
          <a:extLst>
            <a:ext uri="{FF2B5EF4-FFF2-40B4-BE49-F238E27FC236}">
              <a16:creationId xmlns="" xmlns:a16="http://schemas.microsoft.com/office/drawing/2014/main" id="{00000000-0008-0000-0000-00009F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38" name="Text Box 394744">
          <a:extLst>
            <a:ext uri="{FF2B5EF4-FFF2-40B4-BE49-F238E27FC236}">
              <a16:creationId xmlns="" xmlns:a16="http://schemas.microsoft.com/office/drawing/2014/main" id="{00000000-0008-0000-0000-0000A0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39" name="Text Box 394360">
          <a:extLst>
            <a:ext uri="{FF2B5EF4-FFF2-40B4-BE49-F238E27FC236}">
              <a16:creationId xmlns="" xmlns:a16="http://schemas.microsoft.com/office/drawing/2014/main" id="{00000000-0008-0000-0000-0000A1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40" name="Text Box 394744">
          <a:extLst>
            <a:ext uri="{FF2B5EF4-FFF2-40B4-BE49-F238E27FC236}">
              <a16:creationId xmlns="" xmlns:a16="http://schemas.microsoft.com/office/drawing/2014/main" id="{00000000-0008-0000-0000-0000A2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41" name="Text Box 394360">
          <a:extLst>
            <a:ext uri="{FF2B5EF4-FFF2-40B4-BE49-F238E27FC236}">
              <a16:creationId xmlns="" xmlns:a16="http://schemas.microsoft.com/office/drawing/2014/main" id="{00000000-0008-0000-0000-0000A3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42" name="Text Box 394744">
          <a:extLst>
            <a:ext uri="{FF2B5EF4-FFF2-40B4-BE49-F238E27FC236}">
              <a16:creationId xmlns="" xmlns:a16="http://schemas.microsoft.com/office/drawing/2014/main" id="{00000000-0008-0000-0000-0000A4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43" name="Text Box 394360">
          <a:extLst>
            <a:ext uri="{FF2B5EF4-FFF2-40B4-BE49-F238E27FC236}">
              <a16:creationId xmlns="" xmlns:a16="http://schemas.microsoft.com/office/drawing/2014/main" id="{00000000-0008-0000-0000-0000A5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44" name="Text Box 394744">
          <a:extLst>
            <a:ext uri="{FF2B5EF4-FFF2-40B4-BE49-F238E27FC236}">
              <a16:creationId xmlns="" xmlns:a16="http://schemas.microsoft.com/office/drawing/2014/main" id="{00000000-0008-0000-0000-0000A6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45" name="Text Box 394360">
          <a:extLst>
            <a:ext uri="{FF2B5EF4-FFF2-40B4-BE49-F238E27FC236}">
              <a16:creationId xmlns="" xmlns:a16="http://schemas.microsoft.com/office/drawing/2014/main" id="{00000000-0008-0000-0000-0000A7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46" name="Text Box 394744">
          <a:extLst>
            <a:ext uri="{FF2B5EF4-FFF2-40B4-BE49-F238E27FC236}">
              <a16:creationId xmlns="" xmlns:a16="http://schemas.microsoft.com/office/drawing/2014/main" id="{00000000-0008-0000-0000-0000A8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47" name="Text Box 394360">
          <a:extLst>
            <a:ext uri="{FF2B5EF4-FFF2-40B4-BE49-F238E27FC236}">
              <a16:creationId xmlns="" xmlns:a16="http://schemas.microsoft.com/office/drawing/2014/main" id="{00000000-0008-0000-0000-0000A9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48" name="Text Box 394744">
          <a:extLst>
            <a:ext uri="{FF2B5EF4-FFF2-40B4-BE49-F238E27FC236}">
              <a16:creationId xmlns="" xmlns:a16="http://schemas.microsoft.com/office/drawing/2014/main" id="{00000000-0008-0000-0000-0000AA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49" name="Text Box 394360">
          <a:extLst>
            <a:ext uri="{FF2B5EF4-FFF2-40B4-BE49-F238E27FC236}">
              <a16:creationId xmlns="" xmlns:a16="http://schemas.microsoft.com/office/drawing/2014/main" id="{00000000-0008-0000-0000-0000AB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50" name="Text Box 394744">
          <a:extLst>
            <a:ext uri="{FF2B5EF4-FFF2-40B4-BE49-F238E27FC236}">
              <a16:creationId xmlns="" xmlns:a16="http://schemas.microsoft.com/office/drawing/2014/main" id="{00000000-0008-0000-0000-0000AC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51" name="Text Box 394360">
          <a:extLst>
            <a:ext uri="{FF2B5EF4-FFF2-40B4-BE49-F238E27FC236}">
              <a16:creationId xmlns="" xmlns:a16="http://schemas.microsoft.com/office/drawing/2014/main" id="{00000000-0008-0000-0000-0000AD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52" name="Text Box 394744">
          <a:extLst>
            <a:ext uri="{FF2B5EF4-FFF2-40B4-BE49-F238E27FC236}">
              <a16:creationId xmlns="" xmlns:a16="http://schemas.microsoft.com/office/drawing/2014/main" id="{00000000-0008-0000-0000-0000AE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53" name="Text Box 394360">
          <a:extLst>
            <a:ext uri="{FF2B5EF4-FFF2-40B4-BE49-F238E27FC236}">
              <a16:creationId xmlns="" xmlns:a16="http://schemas.microsoft.com/office/drawing/2014/main" id="{00000000-0008-0000-0000-0000AF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54" name="Text Box 394744">
          <a:extLst>
            <a:ext uri="{FF2B5EF4-FFF2-40B4-BE49-F238E27FC236}">
              <a16:creationId xmlns="" xmlns:a16="http://schemas.microsoft.com/office/drawing/2014/main" id="{00000000-0008-0000-0000-0000B0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55" name="Text Box 394360">
          <a:extLst>
            <a:ext uri="{FF2B5EF4-FFF2-40B4-BE49-F238E27FC236}">
              <a16:creationId xmlns="" xmlns:a16="http://schemas.microsoft.com/office/drawing/2014/main" id="{00000000-0008-0000-0000-0000B1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56" name="Text Box 394744">
          <a:extLst>
            <a:ext uri="{FF2B5EF4-FFF2-40B4-BE49-F238E27FC236}">
              <a16:creationId xmlns="" xmlns:a16="http://schemas.microsoft.com/office/drawing/2014/main" id="{00000000-0008-0000-0000-0000B2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57" name="Text Box 394360">
          <a:extLst>
            <a:ext uri="{FF2B5EF4-FFF2-40B4-BE49-F238E27FC236}">
              <a16:creationId xmlns="" xmlns:a16="http://schemas.microsoft.com/office/drawing/2014/main" id="{00000000-0008-0000-0000-0000B3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58" name="Text Box 394744">
          <a:extLst>
            <a:ext uri="{FF2B5EF4-FFF2-40B4-BE49-F238E27FC236}">
              <a16:creationId xmlns="" xmlns:a16="http://schemas.microsoft.com/office/drawing/2014/main" id="{00000000-0008-0000-0000-0000B4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59" name="Text Box 394360">
          <a:extLst>
            <a:ext uri="{FF2B5EF4-FFF2-40B4-BE49-F238E27FC236}">
              <a16:creationId xmlns="" xmlns:a16="http://schemas.microsoft.com/office/drawing/2014/main" id="{00000000-0008-0000-0000-0000B5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60" name="Text Box 394744">
          <a:extLst>
            <a:ext uri="{FF2B5EF4-FFF2-40B4-BE49-F238E27FC236}">
              <a16:creationId xmlns="" xmlns:a16="http://schemas.microsoft.com/office/drawing/2014/main" id="{00000000-0008-0000-0000-0000B6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61" name="Text Box 394360">
          <a:extLst>
            <a:ext uri="{FF2B5EF4-FFF2-40B4-BE49-F238E27FC236}">
              <a16:creationId xmlns="" xmlns:a16="http://schemas.microsoft.com/office/drawing/2014/main" id="{00000000-0008-0000-0000-0000B7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62" name="Text Box 394744">
          <a:extLst>
            <a:ext uri="{FF2B5EF4-FFF2-40B4-BE49-F238E27FC236}">
              <a16:creationId xmlns="" xmlns:a16="http://schemas.microsoft.com/office/drawing/2014/main" id="{00000000-0008-0000-0000-0000B8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63" name="Text Box 394360">
          <a:extLst>
            <a:ext uri="{FF2B5EF4-FFF2-40B4-BE49-F238E27FC236}">
              <a16:creationId xmlns="" xmlns:a16="http://schemas.microsoft.com/office/drawing/2014/main" id="{00000000-0008-0000-0000-0000B9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64" name="Text Box 394744">
          <a:extLst>
            <a:ext uri="{FF2B5EF4-FFF2-40B4-BE49-F238E27FC236}">
              <a16:creationId xmlns="" xmlns:a16="http://schemas.microsoft.com/office/drawing/2014/main" id="{00000000-0008-0000-0000-0000BA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65" name="Text Box 394360">
          <a:extLst>
            <a:ext uri="{FF2B5EF4-FFF2-40B4-BE49-F238E27FC236}">
              <a16:creationId xmlns="" xmlns:a16="http://schemas.microsoft.com/office/drawing/2014/main" id="{00000000-0008-0000-0000-0000BB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66" name="Text Box 394744">
          <a:extLst>
            <a:ext uri="{FF2B5EF4-FFF2-40B4-BE49-F238E27FC236}">
              <a16:creationId xmlns="" xmlns:a16="http://schemas.microsoft.com/office/drawing/2014/main" id="{00000000-0008-0000-0000-0000BC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67" name="Text Box 394360">
          <a:extLst>
            <a:ext uri="{FF2B5EF4-FFF2-40B4-BE49-F238E27FC236}">
              <a16:creationId xmlns="" xmlns:a16="http://schemas.microsoft.com/office/drawing/2014/main" id="{00000000-0008-0000-0000-0000BD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68" name="Text Box 394744">
          <a:extLst>
            <a:ext uri="{FF2B5EF4-FFF2-40B4-BE49-F238E27FC236}">
              <a16:creationId xmlns="" xmlns:a16="http://schemas.microsoft.com/office/drawing/2014/main" id="{00000000-0008-0000-0000-0000BE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69" name="Text Box 394360">
          <a:extLst>
            <a:ext uri="{FF2B5EF4-FFF2-40B4-BE49-F238E27FC236}">
              <a16:creationId xmlns="" xmlns:a16="http://schemas.microsoft.com/office/drawing/2014/main" id="{00000000-0008-0000-0000-0000BF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70" name="Text Box 394744">
          <a:extLst>
            <a:ext uri="{FF2B5EF4-FFF2-40B4-BE49-F238E27FC236}">
              <a16:creationId xmlns="" xmlns:a16="http://schemas.microsoft.com/office/drawing/2014/main" id="{00000000-0008-0000-0000-0000C0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71" name="Text Box 394360">
          <a:extLst>
            <a:ext uri="{FF2B5EF4-FFF2-40B4-BE49-F238E27FC236}">
              <a16:creationId xmlns="" xmlns:a16="http://schemas.microsoft.com/office/drawing/2014/main" id="{00000000-0008-0000-0000-0000C1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72" name="Text Box 394744">
          <a:extLst>
            <a:ext uri="{FF2B5EF4-FFF2-40B4-BE49-F238E27FC236}">
              <a16:creationId xmlns="" xmlns:a16="http://schemas.microsoft.com/office/drawing/2014/main" id="{00000000-0008-0000-0000-0000C2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73" name="Text Box 394360">
          <a:extLst>
            <a:ext uri="{FF2B5EF4-FFF2-40B4-BE49-F238E27FC236}">
              <a16:creationId xmlns="" xmlns:a16="http://schemas.microsoft.com/office/drawing/2014/main" id="{00000000-0008-0000-0000-0000C3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74" name="Text Box 394744">
          <a:extLst>
            <a:ext uri="{FF2B5EF4-FFF2-40B4-BE49-F238E27FC236}">
              <a16:creationId xmlns="" xmlns:a16="http://schemas.microsoft.com/office/drawing/2014/main" id="{00000000-0008-0000-0000-0000C4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75" name="Text Box 394360">
          <a:extLst>
            <a:ext uri="{FF2B5EF4-FFF2-40B4-BE49-F238E27FC236}">
              <a16:creationId xmlns="" xmlns:a16="http://schemas.microsoft.com/office/drawing/2014/main" id="{00000000-0008-0000-0000-0000C5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76" name="Text Box 394744">
          <a:extLst>
            <a:ext uri="{FF2B5EF4-FFF2-40B4-BE49-F238E27FC236}">
              <a16:creationId xmlns="" xmlns:a16="http://schemas.microsoft.com/office/drawing/2014/main" id="{00000000-0008-0000-0000-0000C6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77" name="Text Box 394360">
          <a:extLst>
            <a:ext uri="{FF2B5EF4-FFF2-40B4-BE49-F238E27FC236}">
              <a16:creationId xmlns="" xmlns:a16="http://schemas.microsoft.com/office/drawing/2014/main" id="{00000000-0008-0000-0000-0000C7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78" name="Text Box 394744">
          <a:extLst>
            <a:ext uri="{FF2B5EF4-FFF2-40B4-BE49-F238E27FC236}">
              <a16:creationId xmlns="" xmlns:a16="http://schemas.microsoft.com/office/drawing/2014/main" id="{00000000-0008-0000-0000-0000C8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79" name="Text Box 394360">
          <a:extLst>
            <a:ext uri="{FF2B5EF4-FFF2-40B4-BE49-F238E27FC236}">
              <a16:creationId xmlns="" xmlns:a16="http://schemas.microsoft.com/office/drawing/2014/main" id="{00000000-0008-0000-0000-0000C9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80" name="Text Box 394744">
          <a:extLst>
            <a:ext uri="{FF2B5EF4-FFF2-40B4-BE49-F238E27FC236}">
              <a16:creationId xmlns="" xmlns:a16="http://schemas.microsoft.com/office/drawing/2014/main" id="{00000000-0008-0000-0000-0000CA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81" name="Text Box 394360">
          <a:extLst>
            <a:ext uri="{FF2B5EF4-FFF2-40B4-BE49-F238E27FC236}">
              <a16:creationId xmlns="" xmlns:a16="http://schemas.microsoft.com/office/drawing/2014/main" id="{00000000-0008-0000-0000-0000CB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82" name="Text Box 394744">
          <a:extLst>
            <a:ext uri="{FF2B5EF4-FFF2-40B4-BE49-F238E27FC236}">
              <a16:creationId xmlns="" xmlns:a16="http://schemas.microsoft.com/office/drawing/2014/main" id="{00000000-0008-0000-0000-0000CC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83" name="Text Box 394360">
          <a:extLst>
            <a:ext uri="{FF2B5EF4-FFF2-40B4-BE49-F238E27FC236}">
              <a16:creationId xmlns="" xmlns:a16="http://schemas.microsoft.com/office/drawing/2014/main" id="{00000000-0008-0000-0000-0000CD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84" name="Text Box 394744">
          <a:extLst>
            <a:ext uri="{FF2B5EF4-FFF2-40B4-BE49-F238E27FC236}">
              <a16:creationId xmlns="" xmlns:a16="http://schemas.microsoft.com/office/drawing/2014/main" id="{00000000-0008-0000-0000-0000CE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85" name="Text Box 394360">
          <a:extLst>
            <a:ext uri="{FF2B5EF4-FFF2-40B4-BE49-F238E27FC236}">
              <a16:creationId xmlns="" xmlns:a16="http://schemas.microsoft.com/office/drawing/2014/main" id="{00000000-0008-0000-0000-0000CF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86" name="Text Box 394744">
          <a:extLst>
            <a:ext uri="{FF2B5EF4-FFF2-40B4-BE49-F238E27FC236}">
              <a16:creationId xmlns="" xmlns:a16="http://schemas.microsoft.com/office/drawing/2014/main" id="{00000000-0008-0000-0000-0000D0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87" name="Text Box 394360">
          <a:extLst>
            <a:ext uri="{FF2B5EF4-FFF2-40B4-BE49-F238E27FC236}">
              <a16:creationId xmlns="" xmlns:a16="http://schemas.microsoft.com/office/drawing/2014/main" id="{00000000-0008-0000-0000-0000D1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88" name="Text Box 394744">
          <a:extLst>
            <a:ext uri="{FF2B5EF4-FFF2-40B4-BE49-F238E27FC236}">
              <a16:creationId xmlns="" xmlns:a16="http://schemas.microsoft.com/office/drawing/2014/main" id="{00000000-0008-0000-0000-0000D2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89" name="Text Box 394360">
          <a:extLst>
            <a:ext uri="{FF2B5EF4-FFF2-40B4-BE49-F238E27FC236}">
              <a16:creationId xmlns="" xmlns:a16="http://schemas.microsoft.com/office/drawing/2014/main" id="{00000000-0008-0000-0000-0000D3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90" name="Text Box 394744">
          <a:extLst>
            <a:ext uri="{FF2B5EF4-FFF2-40B4-BE49-F238E27FC236}">
              <a16:creationId xmlns="" xmlns:a16="http://schemas.microsoft.com/office/drawing/2014/main" id="{00000000-0008-0000-0000-0000D4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91" name="Text Box 394360">
          <a:extLst>
            <a:ext uri="{FF2B5EF4-FFF2-40B4-BE49-F238E27FC236}">
              <a16:creationId xmlns="" xmlns:a16="http://schemas.microsoft.com/office/drawing/2014/main" id="{00000000-0008-0000-0000-0000D5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92" name="Text Box 394744">
          <a:extLst>
            <a:ext uri="{FF2B5EF4-FFF2-40B4-BE49-F238E27FC236}">
              <a16:creationId xmlns="" xmlns:a16="http://schemas.microsoft.com/office/drawing/2014/main" id="{00000000-0008-0000-0000-0000D6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93" name="Text Box 394360">
          <a:extLst>
            <a:ext uri="{FF2B5EF4-FFF2-40B4-BE49-F238E27FC236}">
              <a16:creationId xmlns="" xmlns:a16="http://schemas.microsoft.com/office/drawing/2014/main" id="{00000000-0008-0000-0000-0000D7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94" name="Text Box 394744">
          <a:extLst>
            <a:ext uri="{FF2B5EF4-FFF2-40B4-BE49-F238E27FC236}">
              <a16:creationId xmlns="" xmlns:a16="http://schemas.microsoft.com/office/drawing/2014/main" id="{00000000-0008-0000-0000-0000D8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95" name="Text Box 394360">
          <a:extLst>
            <a:ext uri="{FF2B5EF4-FFF2-40B4-BE49-F238E27FC236}">
              <a16:creationId xmlns="" xmlns:a16="http://schemas.microsoft.com/office/drawing/2014/main" id="{00000000-0008-0000-0000-0000D9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796" name="Text Box 394744">
          <a:extLst>
            <a:ext uri="{FF2B5EF4-FFF2-40B4-BE49-F238E27FC236}">
              <a16:creationId xmlns="" xmlns:a16="http://schemas.microsoft.com/office/drawing/2014/main" id="{00000000-0008-0000-0000-0000DA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97" name="Text Box 394744">
          <a:extLst>
            <a:ext uri="{FF2B5EF4-FFF2-40B4-BE49-F238E27FC236}">
              <a16:creationId xmlns="" xmlns:a16="http://schemas.microsoft.com/office/drawing/2014/main" id="{00000000-0008-0000-0000-0000DB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98" name="Text Box 394360">
          <a:extLst>
            <a:ext uri="{FF2B5EF4-FFF2-40B4-BE49-F238E27FC236}">
              <a16:creationId xmlns="" xmlns:a16="http://schemas.microsoft.com/office/drawing/2014/main" id="{00000000-0008-0000-0000-0000DC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799" name="Text Box 394744">
          <a:extLst>
            <a:ext uri="{FF2B5EF4-FFF2-40B4-BE49-F238E27FC236}">
              <a16:creationId xmlns="" xmlns:a16="http://schemas.microsoft.com/office/drawing/2014/main" id="{00000000-0008-0000-0000-0000DD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00" name="Text Box 394360">
          <a:extLst>
            <a:ext uri="{FF2B5EF4-FFF2-40B4-BE49-F238E27FC236}">
              <a16:creationId xmlns="" xmlns:a16="http://schemas.microsoft.com/office/drawing/2014/main" id="{00000000-0008-0000-0000-0000DE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01" name="Text Box 394744">
          <a:extLst>
            <a:ext uri="{FF2B5EF4-FFF2-40B4-BE49-F238E27FC236}">
              <a16:creationId xmlns="" xmlns:a16="http://schemas.microsoft.com/office/drawing/2014/main" id="{00000000-0008-0000-0000-0000DF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02" name="Text Box 394360">
          <a:extLst>
            <a:ext uri="{FF2B5EF4-FFF2-40B4-BE49-F238E27FC236}">
              <a16:creationId xmlns="" xmlns:a16="http://schemas.microsoft.com/office/drawing/2014/main" id="{00000000-0008-0000-0000-0000E0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03" name="Text Box 394744">
          <a:extLst>
            <a:ext uri="{FF2B5EF4-FFF2-40B4-BE49-F238E27FC236}">
              <a16:creationId xmlns="" xmlns:a16="http://schemas.microsoft.com/office/drawing/2014/main" id="{00000000-0008-0000-0000-0000E1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04" name="Text Box 394360">
          <a:extLst>
            <a:ext uri="{FF2B5EF4-FFF2-40B4-BE49-F238E27FC236}">
              <a16:creationId xmlns="" xmlns:a16="http://schemas.microsoft.com/office/drawing/2014/main" id="{00000000-0008-0000-0000-0000E2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05" name="Text Box 394744">
          <a:extLst>
            <a:ext uri="{FF2B5EF4-FFF2-40B4-BE49-F238E27FC236}">
              <a16:creationId xmlns="" xmlns:a16="http://schemas.microsoft.com/office/drawing/2014/main" id="{00000000-0008-0000-0000-0000E3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06" name="Text Box 394360">
          <a:extLst>
            <a:ext uri="{FF2B5EF4-FFF2-40B4-BE49-F238E27FC236}">
              <a16:creationId xmlns="" xmlns:a16="http://schemas.microsoft.com/office/drawing/2014/main" id="{00000000-0008-0000-0000-0000E4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07" name="Text Box 394744">
          <a:extLst>
            <a:ext uri="{FF2B5EF4-FFF2-40B4-BE49-F238E27FC236}">
              <a16:creationId xmlns="" xmlns:a16="http://schemas.microsoft.com/office/drawing/2014/main" id="{00000000-0008-0000-0000-0000E5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08" name="Text Box 394360">
          <a:extLst>
            <a:ext uri="{FF2B5EF4-FFF2-40B4-BE49-F238E27FC236}">
              <a16:creationId xmlns="" xmlns:a16="http://schemas.microsoft.com/office/drawing/2014/main" id="{00000000-0008-0000-0000-0000E6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09" name="Text Box 394744">
          <a:extLst>
            <a:ext uri="{FF2B5EF4-FFF2-40B4-BE49-F238E27FC236}">
              <a16:creationId xmlns="" xmlns:a16="http://schemas.microsoft.com/office/drawing/2014/main" id="{00000000-0008-0000-0000-0000E7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10" name="Text Box 394360">
          <a:extLst>
            <a:ext uri="{FF2B5EF4-FFF2-40B4-BE49-F238E27FC236}">
              <a16:creationId xmlns="" xmlns:a16="http://schemas.microsoft.com/office/drawing/2014/main" id="{00000000-0008-0000-0000-0000E8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11" name="Text Box 394744">
          <a:extLst>
            <a:ext uri="{FF2B5EF4-FFF2-40B4-BE49-F238E27FC236}">
              <a16:creationId xmlns="" xmlns:a16="http://schemas.microsoft.com/office/drawing/2014/main" id="{00000000-0008-0000-0000-0000E9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12" name="Text Box 394360">
          <a:extLst>
            <a:ext uri="{FF2B5EF4-FFF2-40B4-BE49-F238E27FC236}">
              <a16:creationId xmlns="" xmlns:a16="http://schemas.microsoft.com/office/drawing/2014/main" id="{00000000-0008-0000-0000-0000EA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13" name="Text Box 394744">
          <a:extLst>
            <a:ext uri="{FF2B5EF4-FFF2-40B4-BE49-F238E27FC236}">
              <a16:creationId xmlns="" xmlns:a16="http://schemas.microsoft.com/office/drawing/2014/main" id="{00000000-0008-0000-0000-0000EB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14" name="Text Box 394360">
          <a:extLst>
            <a:ext uri="{FF2B5EF4-FFF2-40B4-BE49-F238E27FC236}">
              <a16:creationId xmlns="" xmlns:a16="http://schemas.microsoft.com/office/drawing/2014/main" id="{00000000-0008-0000-0000-0000EC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15" name="Text Box 394744">
          <a:extLst>
            <a:ext uri="{FF2B5EF4-FFF2-40B4-BE49-F238E27FC236}">
              <a16:creationId xmlns="" xmlns:a16="http://schemas.microsoft.com/office/drawing/2014/main" id="{00000000-0008-0000-0000-0000ED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16" name="Text Box 394360">
          <a:extLst>
            <a:ext uri="{FF2B5EF4-FFF2-40B4-BE49-F238E27FC236}">
              <a16:creationId xmlns="" xmlns:a16="http://schemas.microsoft.com/office/drawing/2014/main" id="{00000000-0008-0000-0000-0000EE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17" name="Text Box 394744">
          <a:extLst>
            <a:ext uri="{FF2B5EF4-FFF2-40B4-BE49-F238E27FC236}">
              <a16:creationId xmlns="" xmlns:a16="http://schemas.microsoft.com/office/drawing/2014/main" id="{00000000-0008-0000-0000-0000EF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18" name="Text Box 394360">
          <a:extLst>
            <a:ext uri="{FF2B5EF4-FFF2-40B4-BE49-F238E27FC236}">
              <a16:creationId xmlns="" xmlns:a16="http://schemas.microsoft.com/office/drawing/2014/main" id="{00000000-0008-0000-0000-0000F0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19" name="Text Box 394744">
          <a:extLst>
            <a:ext uri="{FF2B5EF4-FFF2-40B4-BE49-F238E27FC236}">
              <a16:creationId xmlns="" xmlns:a16="http://schemas.microsoft.com/office/drawing/2014/main" id="{00000000-0008-0000-0000-0000F1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20" name="Text Box 394360">
          <a:extLst>
            <a:ext uri="{FF2B5EF4-FFF2-40B4-BE49-F238E27FC236}">
              <a16:creationId xmlns="" xmlns:a16="http://schemas.microsoft.com/office/drawing/2014/main" id="{00000000-0008-0000-0000-0000F2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21" name="Text Box 394744">
          <a:extLst>
            <a:ext uri="{FF2B5EF4-FFF2-40B4-BE49-F238E27FC236}">
              <a16:creationId xmlns="" xmlns:a16="http://schemas.microsoft.com/office/drawing/2014/main" id="{00000000-0008-0000-0000-0000F3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22" name="Text Box 394360">
          <a:extLst>
            <a:ext uri="{FF2B5EF4-FFF2-40B4-BE49-F238E27FC236}">
              <a16:creationId xmlns="" xmlns:a16="http://schemas.microsoft.com/office/drawing/2014/main" id="{00000000-0008-0000-0000-0000F4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23" name="Text Box 394744">
          <a:extLst>
            <a:ext uri="{FF2B5EF4-FFF2-40B4-BE49-F238E27FC236}">
              <a16:creationId xmlns="" xmlns:a16="http://schemas.microsoft.com/office/drawing/2014/main" id="{00000000-0008-0000-0000-0000F5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24" name="Text Box 394360">
          <a:extLst>
            <a:ext uri="{FF2B5EF4-FFF2-40B4-BE49-F238E27FC236}">
              <a16:creationId xmlns="" xmlns:a16="http://schemas.microsoft.com/office/drawing/2014/main" id="{00000000-0008-0000-0000-0000F6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25" name="Text Box 394744">
          <a:extLst>
            <a:ext uri="{FF2B5EF4-FFF2-40B4-BE49-F238E27FC236}">
              <a16:creationId xmlns="" xmlns:a16="http://schemas.microsoft.com/office/drawing/2014/main" id="{00000000-0008-0000-0000-0000F7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26" name="Text Box 394360">
          <a:extLst>
            <a:ext uri="{FF2B5EF4-FFF2-40B4-BE49-F238E27FC236}">
              <a16:creationId xmlns="" xmlns:a16="http://schemas.microsoft.com/office/drawing/2014/main" id="{00000000-0008-0000-0000-0000F8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27" name="Text Box 394744">
          <a:extLst>
            <a:ext uri="{FF2B5EF4-FFF2-40B4-BE49-F238E27FC236}">
              <a16:creationId xmlns="" xmlns:a16="http://schemas.microsoft.com/office/drawing/2014/main" id="{00000000-0008-0000-0000-0000F9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28" name="Text Box 394360">
          <a:extLst>
            <a:ext uri="{FF2B5EF4-FFF2-40B4-BE49-F238E27FC236}">
              <a16:creationId xmlns="" xmlns:a16="http://schemas.microsoft.com/office/drawing/2014/main" id="{00000000-0008-0000-0000-0000FA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29" name="Text Box 394744">
          <a:extLst>
            <a:ext uri="{FF2B5EF4-FFF2-40B4-BE49-F238E27FC236}">
              <a16:creationId xmlns="" xmlns:a16="http://schemas.microsoft.com/office/drawing/2014/main" id="{00000000-0008-0000-0000-0000FB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30" name="Text Box 394360">
          <a:extLst>
            <a:ext uri="{FF2B5EF4-FFF2-40B4-BE49-F238E27FC236}">
              <a16:creationId xmlns="" xmlns:a16="http://schemas.microsoft.com/office/drawing/2014/main" id="{00000000-0008-0000-0000-0000FC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31" name="Text Box 394744">
          <a:extLst>
            <a:ext uri="{FF2B5EF4-FFF2-40B4-BE49-F238E27FC236}">
              <a16:creationId xmlns="" xmlns:a16="http://schemas.microsoft.com/office/drawing/2014/main" id="{00000000-0008-0000-0000-0000FD0B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32" name="Text Box 394360">
          <a:extLst>
            <a:ext uri="{FF2B5EF4-FFF2-40B4-BE49-F238E27FC236}">
              <a16:creationId xmlns="" xmlns:a16="http://schemas.microsoft.com/office/drawing/2014/main" id="{00000000-0008-0000-0000-0000FE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33" name="Text Box 394744">
          <a:extLst>
            <a:ext uri="{FF2B5EF4-FFF2-40B4-BE49-F238E27FC236}">
              <a16:creationId xmlns="" xmlns:a16="http://schemas.microsoft.com/office/drawing/2014/main" id="{00000000-0008-0000-0000-0000FF0B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34" name="Text Box 394360">
          <a:extLst>
            <a:ext uri="{FF2B5EF4-FFF2-40B4-BE49-F238E27FC236}">
              <a16:creationId xmlns="" xmlns:a16="http://schemas.microsoft.com/office/drawing/2014/main" id="{00000000-0008-0000-0000-0000000C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35" name="Text Box 394744">
          <a:extLst>
            <a:ext uri="{FF2B5EF4-FFF2-40B4-BE49-F238E27FC236}">
              <a16:creationId xmlns="" xmlns:a16="http://schemas.microsoft.com/office/drawing/2014/main" id="{00000000-0008-0000-0000-0000010C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36" name="Text Box 394360">
          <a:extLst>
            <a:ext uri="{FF2B5EF4-FFF2-40B4-BE49-F238E27FC236}">
              <a16:creationId xmlns="" xmlns:a16="http://schemas.microsoft.com/office/drawing/2014/main" id="{00000000-0008-0000-0000-0000020C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2326"/>
    <xdr:sp macro="" textlink="">
      <xdr:nvSpPr>
        <xdr:cNvPr id="24837" name="Text Box 394744">
          <a:extLst>
            <a:ext uri="{FF2B5EF4-FFF2-40B4-BE49-F238E27FC236}">
              <a16:creationId xmlns="" xmlns:a16="http://schemas.microsoft.com/office/drawing/2014/main" id="{00000000-0008-0000-0000-0000030C0000}"/>
            </a:ext>
          </a:extLst>
        </xdr:cNvPr>
        <xdr:cNvSpPr txBox="1">
          <a:spLocks noChangeArrowheads="1"/>
        </xdr:cNvSpPr>
      </xdr:nvSpPr>
      <xdr:spPr bwMode="auto">
        <a:xfrm>
          <a:off x="899583" y="57541583"/>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38" name="Text Box 394360">
          <a:extLst>
            <a:ext uri="{FF2B5EF4-FFF2-40B4-BE49-F238E27FC236}">
              <a16:creationId xmlns="" xmlns:a16="http://schemas.microsoft.com/office/drawing/2014/main" id="{00000000-0008-0000-0000-0000040C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39" name="Text Box 394744">
          <a:extLst>
            <a:ext uri="{FF2B5EF4-FFF2-40B4-BE49-F238E27FC236}">
              <a16:creationId xmlns="" xmlns:a16="http://schemas.microsoft.com/office/drawing/2014/main" id="{00000000-0008-0000-0000-0000050C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40" name="Text Box 394360">
          <a:extLst>
            <a:ext uri="{FF2B5EF4-FFF2-40B4-BE49-F238E27FC236}">
              <a16:creationId xmlns="" xmlns:a16="http://schemas.microsoft.com/office/drawing/2014/main" id="{00000000-0008-0000-0000-0000060C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41" name="Text Box 394744">
          <a:extLst>
            <a:ext uri="{FF2B5EF4-FFF2-40B4-BE49-F238E27FC236}">
              <a16:creationId xmlns="" xmlns:a16="http://schemas.microsoft.com/office/drawing/2014/main" id="{00000000-0008-0000-0000-0000070C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42" name="Text Box 394360">
          <a:extLst>
            <a:ext uri="{FF2B5EF4-FFF2-40B4-BE49-F238E27FC236}">
              <a16:creationId xmlns="" xmlns:a16="http://schemas.microsoft.com/office/drawing/2014/main" id="{00000000-0008-0000-0000-0000080C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0</xdr:rowOff>
    </xdr:from>
    <xdr:ext cx="57150" cy="81461"/>
    <xdr:sp macro="" textlink="">
      <xdr:nvSpPr>
        <xdr:cNvPr id="24843" name="Text Box 394744">
          <a:extLst>
            <a:ext uri="{FF2B5EF4-FFF2-40B4-BE49-F238E27FC236}">
              <a16:creationId xmlns="" xmlns:a16="http://schemas.microsoft.com/office/drawing/2014/main" id="{00000000-0008-0000-0000-0000090C0000}"/>
            </a:ext>
          </a:extLst>
        </xdr:cNvPr>
        <xdr:cNvSpPr txBox="1">
          <a:spLocks noChangeArrowheads="1"/>
        </xdr:cNvSpPr>
      </xdr:nvSpPr>
      <xdr:spPr bwMode="auto">
        <a:xfrm>
          <a:off x="899583" y="57541583"/>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4844" name="Text Box 394360">
          <a:extLst>
            <a:ext uri="{FF2B5EF4-FFF2-40B4-BE49-F238E27FC236}">
              <a16:creationId xmlns="" xmlns:a16="http://schemas.microsoft.com/office/drawing/2014/main" id="{00000000-0008-0000-0000-0000A8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4845" name="Text Box 394744">
          <a:extLst>
            <a:ext uri="{FF2B5EF4-FFF2-40B4-BE49-F238E27FC236}">
              <a16:creationId xmlns="" xmlns:a16="http://schemas.microsoft.com/office/drawing/2014/main" id="{00000000-0008-0000-0000-0000A9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4846" name="Text Box 394360">
          <a:extLst>
            <a:ext uri="{FF2B5EF4-FFF2-40B4-BE49-F238E27FC236}">
              <a16:creationId xmlns="" xmlns:a16="http://schemas.microsoft.com/office/drawing/2014/main" id="{00000000-0008-0000-0000-0000AA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4847" name="Text Box 394744">
          <a:extLst>
            <a:ext uri="{FF2B5EF4-FFF2-40B4-BE49-F238E27FC236}">
              <a16:creationId xmlns="" xmlns:a16="http://schemas.microsoft.com/office/drawing/2014/main" id="{00000000-0008-0000-0000-0000AB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4848" name="Text Box 394360">
          <a:extLst>
            <a:ext uri="{FF2B5EF4-FFF2-40B4-BE49-F238E27FC236}">
              <a16:creationId xmlns="" xmlns:a16="http://schemas.microsoft.com/office/drawing/2014/main" id="{00000000-0008-0000-0000-0000AC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4849" name="Text Box 394744">
          <a:extLst>
            <a:ext uri="{FF2B5EF4-FFF2-40B4-BE49-F238E27FC236}">
              <a16:creationId xmlns="" xmlns:a16="http://schemas.microsoft.com/office/drawing/2014/main" id="{00000000-0008-0000-0000-0000AD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50" name="Text Box 394360">
          <a:extLst>
            <a:ext uri="{FF2B5EF4-FFF2-40B4-BE49-F238E27FC236}">
              <a16:creationId xmlns="" xmlns:a16="http://schemas.microsoft.com/office/drawing/2014/main" id="{00000000-0008-0000-0000-0000AE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51" name="Text Box 394744">
          <a:extLst>
            <a:ext uri="{FF2B5EF4-FFF2-40B4-BE49-F238E27FC236}">
              <a16:creationId xmlns="" xmlns:a16="http://schemas.microsoft.com/office/drawing/2014/main" id="{00000000-0008-0000-0000-0000AF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52" name="Text Box 394360">
          <a:extLst>
            <a:ext uri="{FF2B5EF4-FFF2-40B4-BE49-F238E27FC236}">
              <a16:creationId xmlns="" xmlns:a16="http://schemas.microsoft.com/office/drawing/2014/main" id="{00000000-0008-0000-0000-0000B0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53" name="Text Box 394744">
          <a:extLst>
            <a:ext uri="{FF2B5EF4-FFF2-40B4-BE49-F238E27FC236}">
              <a16:creationId xmlns="" xmlns:a16="http://schemas.microsoft.com/office/drawing/2014/main" id="{00000000-0008-0000-0000-0000B1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54" name="Text Box 394360">
          <a:extLst>
            <a:ext uri="{FF2B5EF4-FFF2-40B4-BE49-F238E27FC236}">
              <a16:creationId xmlns="" xmlns:a16="http://schemas.microsoft.com/office/drawing/2014/main" id="{00000000-0008-0000-0000-0000B2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55" name="Text Box 394744">
          <a:extLst>
            <a:ext uri="{FF2B5EF4-FFF2-40B4-BE49-F238E27FC236}">
              <a16:creationId xmlns="" xmlns:a16="http://schemas.microsoft.com/office/drawing/2014/main" id="{00000000-0008-0000-0000-0000B3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56" name="Text Box 394360">
          <a:extLst>
            <a:ext uri="{FF2B5EF4-FFF2-40B4-BE49-F238E27FC236}">
              <a16:creationId xmlns="" xmlns:a16="http://schemas.microsoft.com/office/drawing/2014/main" id="{00000000-0008-0000-0000-0000B4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57" name="Text Box 394744">
          <a:extLst>
            <a:ext uri="{FF2B5EF4-FFF2-40B4-BE49-F238E27FC236}">
              <a16:creationId xmlns="" xmlns:a16="http://schemas.microsoft.com/office/drawing/2014/main" id="{00000000-0008-0000-0000-0000B5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58" name="Text Box 394360">
          <a:extLst>
            <a:ext uri="{FF2B5EF4-FFF2-40B4-BE49-F238E27FC236}">
              <a16:creationId xmlns="" xmlns:a16="http://schemas.microsoft.com/office/drawing/2014/main" id="{00000000-0008-0000-0000-0000B6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59" name="Text Box 394744">
          <a:extLst>
            <a:ext uri="{FF2B5EF4-FFF2-40B4-BE49-F238E27FC236}">
              <a16:creationId xmlns="" xmlns:a16="http://schemas.microsoft.com/office/drawing/2014/main" id="{00000000-0008-0000-0000-0000B7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60" name="Text Box 394360">
          <a:extLst>
            <a:ext uri="{FF2B5EF4-FFF2-40B4-BE49-F238E27FC236}">
              <a16:creationId xmlns="" xmlns:a16="http://schemas.microsoft.com/office/drawing/2014/main" id="{00000000-0008-0000-0000-0000B8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61" name="Text Box 394744">
          <a:extLst>
            <a:ext uri="{FF2B5EF4-FFF2-40B4-BE49-F238E27FC236}">
              <a16:creationId xmlns="" xmlns:a16="http://schemas.microsoft.com/office/drawing/2014/main" id="{00000000-0008-0000-0000-0000B9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62" name="Text Box 394360">
          <a:extLst>
            <a:ext uri="{FF2B5EF4-FFF2-40B4-BE49-F238E27FC236}">
              <a16:creationId xmlns="" xmlns:a16="http://schemas.microsoft.com/office/drawing/2014/main" id="{00000000-0008-0000-0000-0000BA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63" name="Text Box 394744">
          <a:extLst>
            <a:ext uri="{FF2B5EF4-FFF2-40B4-BE49-F238E27FC236}">
              <a16:creationId xmlns="" xmlns:a16="http://schemas.microsoft.com/office/drawing/2014/main" id="{00000000-0008-0000-0000-0000BB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64" name="Text Box 394360">
          <a:extLst>
            <a:ext uri="{FF2B5EF4-FFF2-40B4-BE49-F238E27FC236}">
              <a16:creationId xmlns="" xmlns:a16="http://schemas.microsoft.com/office/drawing/2014/main" id="{00000000-0008-0000-0000-0000BC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65" name="Text Box 394744">
          <a:extLst>
            <a:ext uri="{FF2B5EF4-FFF2-40B4-BE49-F238E27FC236}">
              <a16:creationId xmlns="" xmlns:a16="http://schemas.microsoft.com/office/drawing/2014/main" id="{00000000-0008-0000-0000-0000BD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66" name="Text Box 394360">
          <a:extLst>
            <a:ext uri="{FF2B5EF4-FFF2-40B4-BE49-F238E27FC236}">
              <a16:creationId xmlns="" xmlns:a16="http://schemas.microsoft.com/office/drawing/2014/main" id="{00000000-0008-0000-0000-0000BE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67" name="Text Box 394744">
          <a:extLst>
            <a:ext uri="{FF2B5EF4-FFF2-40B4-BE49-F238E27FC236}">
              <a16:creationId xmlns="" xmlns:a16="http://schemas.microsoft.com/office/drawing/2014/main" id="{00000000-0008-0000-0000-0000BF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68" name="Text Box 394360">
          <a:extLst>
            <a:ext uri="{FF2B5EF4-FFF2-40B4-BE49-F238E27FC236}">
              <a16:creationId xmlns="" xmlns:a16="http://schemas.microsoft.com/office/drawing/2014/main" id="{00000000-0008-0000-0000-0000C0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69" name="Text Box 394744">
          <a:extLst>
            <a:ext uri="{FF2B5EF4-FFF2-40B4-BE49-F238E27FC236}">
              <a16:creationId xmlns="" xmlns:a16="http://schemas.microsoft.com/office/drawing/2014/main" id="{00000000-0008-0000-0000-0000C1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70" name="Text Box 394360">
          <a:extLst>
            <a:ext uri="{FF2B5EF4-FFF2-40B4-BE49-F238E27FC236}">
              <a16:creationId xmlns="" xmlns:a16="http://schemas.microsoft.com/office/drawing/2014/main" id="{00000000-0008-0000-0000-0000C2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71" name="Text Box 394744">
          <a:extLst>
            <a:ext uri="{FF2B5EF4-FFF2-40B4-BE49-F238E27FC236}">
              <a16:creationId xmlns="" xmlns:a16="http://schemas.microsoft.com/office/drawing/2014/main" id="{00000000-0008-0000-0000-0000C3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72" name="Text Box 394360">
          <a:extLst>
            <a:ext uri="{FF2B5EF4-FFF2-40B4-BE49-F238E27FC236}">
              <a16:creationId xmlns="" xmlns:a16="http://schemas.microsoft.com/office/drawing/2014/main" id="{00000000-0008-0000-0000-0000C4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73" name="Text Box 394744">
          <a:extLst>
            <a:ext uri="{FF2B5EF4-FFF2-40B4-BE49-F238E27FC236}">
              <a16:creationId xmlns="" xmlns:a16="http://schemas.microsoft.com/office/drawing/2014/main" id="{00000000-0008-0000-0000-0000C5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74" name="Text Box 394360">
          <a:extLst>
            <a:ext uri="{FF2B5EF4-FFF2-40B4-BE49-F238E27FC236}">
              <a16:creationId xmlns="" xmlns:a16="http://schemas.microsoft.com/office/drawing/2014/main" id="{00000000-0008-0000-0000-0000C6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75" name="Text Box 394744">
          <a:extLst>
            <a:ext uri="{FF2B5EF4-FFF2-40B4-BE49-F238E27FC236}">
              <a16:creationId xmlns="" xmlns:a16="http://schemas.microsoft.com/office/drawing/2014/main" id="{00000000-0008-0000-0000-0000C7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76" name="Text Box 394360">
          <a:extLst>
            <a:ext uri="{FF2B5EF4-FFF2-40B4-BE49-F238E27FC236}">
              <a16:creationId xmlns="" xmlns:a16="http://schemas.microsoft.com/office/drawing/2014/main" id="{00000000-0008-0000-0000-0000C8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77" name="Text Box 394744">
          <a:extLst>
            <a:ext uri="{FF2B5EF4-FFF2-40B4-BE49-F238E27FC236}">
              <a16:creationId xmlns="" xmlns:a16="http://schemas.microsoft.com/office/drawing/2014/main" id="{00000000-0008-0000-0000-0000C9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78" name="Text Box 394360">
          <a:extLst>
            <a:ext uri="{FF2B5EF4-FFF2-40B4-BE49-F238E27FC236}">
              <a16:creationId xmlns="" xmlns:a16="http://schemas.microsoft.com/office/drawing/2014/main" id="{00000000-0008-0000-0000-0000CA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79" name="Text Box 394744">
          <a:extLst>
            <a:ext uri="{FF2B5EF4-FFF2-40B4-BE49-F238E27FC236}">
              <a16:creationId xmlns="" xmlns:a16="http://schemas.microsoft.com/office/drawing/2014/main" id="{00000000-0008-0000-0000-0000CB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80" name="Text Box 394360">
          <a:extLst>
            <a:ext uri="{FF2B5EF4-FFF2-40B4-BE49-F238E27FC236}">
              <a16:creationId xmlns="" xmlns:a16="http://schemas.microsoft.com/office/drawing/2014/main" id="{00000000-0008-0000-0000-0000CC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81" name="Text Box 394744">
          <a:extLst>
            <a:ext uri="{FF2B5EF4-FFF2-40B4-BE49-F238E27FC236}">
              <a16:creationId xmlns="" xmlns:a16="http://schemas.microsoft.com/office/drawing/2014/main" id="{00000000-0008-0000-0000-0000CD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82" name="Text Box 394360">
          <a:extLst>
            <a:ext uri="{FF2B5EF4-FFF2-40B4-BE49-F238E27FC236}">
              <a16:creationId xmlns="" xmlns:a16="http://schemas.microsoft.com/office/drawing/2014/main" id="{00000000-0008-0000-0000-0000CE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83" name="Text Box 394744">
          <a:extLst>
            <a:ext uri="{FF2B5EF4-FFF2-40B4-BE49-F238E27FC236}">
              <a16:creationId xmlns="" xmlns:a16="http://schemas.microsoft.com/office/drawing/2014/main" id="{00000000-0008-0000-0000-0000CF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84" name="Text Box 394360">
          <a:extLst>
            <a:ext uri="{FF2B5EF4-FFF2-40B4-BE49-F238E27FC236}">
              <a16:creationId xmlns="" xmlns:a16="http://schemas.microsoft.com/office/drawing/2014/main" id="{00000000-0008-0000-0000-0000D0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85" name="Text Box 394744">
          <a:extLst>
            <a:ext uri="{FF2B5EF4-FFF2-40B4-BE49-F238E27FC236}">
              <a16:creationId xmlns="" xmlns:a16="http://schemas.microsoft.com/office/drawing/2014/main" id="{00000000-0008-0000-0000-0000D1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86" name="Text Box 394360">
          <a:extLst>
            <a:ext uri="{FF2B5EF4-FFF2-40B4-BE49-F238E27FC236}">
              <a16:creationId xmlns="" xmlns:a16="http://schemas.microsoft.com/office/drawing/2014/main" id="{00000000-0008-0000-0000-0000D2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87" name="Text Box 394744">
          <a:extLst>
            <a:ext uri="{FF2B5EF4-FFF2-40B4-BE49-F238E27FC236}">
              <a16:creationId xmlns="" xmlns:a16="http://schemas.microsoft.com/office/drawing/2014/main" id="{00000000-0008-0000-0000-0000D3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88" name="Text Box 394360">
          <a:extLst>
            <a:ext uri="{FF2B5EF4-FFF2-40B4-BE49-F238E27FC236}">
              <a16:creationId xmlns="" xmlns:a16="http://schemas.microsoft.com/office/drawing/2014/main" id="{00000000-0008-0000-0000-0000D4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89" name="Text Box 394744">
          <a:extLst>
            <a:ext uri="{FF2B5EF4-FFF2-40B4-BE49-F238E27FC236}">
              <a16:creationId xmlns="" xmlns:a16="http://schemas.microsoft.com/office/drawing/2014/main" id="{00000000-0008-0000-0000-0000D5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90" name="Text Box 394360">
          <a:extLst>
            <a:ext uri="{FF2B5EF4-FFF2-40B4-BE49-F238E27FC236}">
              <a16:creationId xmlns="" xmlns:a16="http://schemas.microsoft.com/office/drawing/2014/main" id="{00000000-0008-0000-0000-0000D6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91" name="Text Box 394744">
          <a:extLst>
            <a:ext uri="{FF2B5EF4-FFF2-40B4-BE49-F238E27FC236}">
              <a16:creationId xmlns="" xmlns:a16="http://schemas.microsoft.com/office/drawing/2014/main" id="{00000000-0008-0000-0000-0000D7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92" name="Text Box 394360">
          <a:extLst>
            <a:ext uri="{FF2B5EF4-FFF2-40B4-BE49-F238E27FC236}">
              <a16:creationId xmlns="" xmlns:a16="http://schemas.microsoft.com/office/drawing/2014/main" id="{00000000-0008-0000-0000-0000D8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93" name="Text Box 394744">
          <a:extLst>
            <a:ext uri="{FF2B5EF4-FFF2-40B4-BE49-F238E27FC236}">
              <a16:creationId xmlns="" xmlns:a16="http://schemas.microsoft.com/office/drawing/2014/main" id="{00000000-0008-0000-0000-0000D9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94" name="Text Box 394360">
          <a:extLst>
            <a:ext uri="{FF2B5EF4-FFF2-40B4-BE49-F238E27FC236}">
              <a16:creationId xmlns="" xmlns:a16="http://schemas.microsoft.com/office/drawing/2014/main" id="{00000000-0008-0000-0000-0000DA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95" name="Text Box 394744">
          <a:extLst>
            <a:ext uri="{FF2B5EF4-FFF2-40B4-BE49-F238E27FC236}">
              <a16:creationId xmlns="" xmlns:a16="http://schemas.microsoft.com/office/drawing/2014/main" id="{00000000-0008-0000-0000-0000DB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96" name="Text Box 394360">
          <a:extLst>
            <a:ext uri="{FF2B5EF4-FFF2-40B4-BE49-F238E27FC236}">
              <a16:creationId xmlns="" xmlns:a16="http://schemas.microsoft.com/office/drawing/2014/main" id="{00000000-0008-0000-0000-0000DC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897" name="Text Box 394744">
          <a:extLst>
            <a:ext uri="{FF2B5EF4-FFF2-40B4-BE49-F238E27FC236}">
              <a16:creationId xmlns="" xmlns:a16="http://schemas.microsoft.com/office/drawing/2014/main" id="{00000000-0008-0000-0000-0000DD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98" name="Text Box 394360">
          <a:extLst>
            <a:ext uri="{FF2B5EF4-FFF2-40B4-BE49-F238E27FC236}">
              <a16:creationId xmlns="" xmlns:a16="http://schemas.microsoft.com/office/drawing/2014/main" id="{00000000-0008-0000-0000-0000DE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899" name="Text Box 394744">
          <a:extLst>
            <a:ext uri="{FF2B5EF4-FFF2-40B4-BE49-F238E27FC236}">
              <a16:creationId xmlns="" xmlns:a16="http://schemas.microsoft.com/office/drawing/2014/main" id="{00000000-0008-0000-0000-0000DF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00" name="Text Box 394360">
          <a:extLst>
            <a:ext uri="{FF2B5EF4-FFF2-40B4-BE49-F238E27FC236}">
              <a16:creationId xmlns="" xmlns:a16="http://schemas.microsoft.com/office/drawing/2014/main" id="{00000000-0008-0000-0000-0000E0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01" name="Text Box 394744">
          <a:extLst>
            <a:ext uri="{FF2B5EF4-FFF2-40B4-BE49-F238E27FC236}">
              <a16:creationId xmlns="" xmlns:a16="http://schemas.microsoft.com/office/drawing/2014/main" id="{00000000-0008-0000-0000-0000E1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02" name="Text Box 394360">
          <a:extLst>
            <a:ext uri="{FF2B5EF4-FFF2-40B4-BE49-F238E27FC236}">
              <a16:creationId xmlns="" xmlns:a16="http://schemas.microsoft.com/office/drawing/2014/main" id="{00000000-0008-0000-0000-0000E2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03" name="Text Box 394744">
          <a:extLst>
            <a:ext uri="{FF2B5EF4-FFF2-40B4-BE49-F238E27FC236}">
              <a16:creationId xmlns="" xmlns:a16="http://schemas.microsoft.com/office/drawing/2014/main" id="{00000000-0008-0000-0000-0000E3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04" name="Text Box 394360">
          <a:extLst>
            <a:ext uri="{FF2B5EF4-FFF2-40B4-BE49-F238E27FC236}">
              <a16:creationId xmlns="" xmlns:a16="http://schemas.microsoft.com/office/drawing/2014/main" id="{00000000-0008-0000-0000-0000E4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05" name="Text Box 394744">
          <a:extLst>
            <a:ext uri="{FF2B5EF4-FFF2-40B4-BE49-F238E27FC236}">
              <a16:creationId xmlns="" xmlns:a16="http://schemas.microsoft.com/office/drawing/2014/main" id="{00000000-0008-0000-0000-0000E5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06" name="Text Box 394360">
          <a:extLst>
            <a:ext uri="{FF2B5EF4-FFF2-40B4-BE49-F238E27FC236}">
              <a16:creationId xmlns="" xmlns:a16="http://schemas.microsoft.com/office/drawing/2014/main" id="{00000000-0008-0000-0000-0000E6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07" name="Text Box 394744">
          <a:extLst>
            <a:ext uri="{FF2B5EF4-FFF2-40B4-BE49-F238E27FC236}">
              <a16:creationId xmlns="" xmlns:a16="http://schemas.microsoft.com/office/drawing/2014/main" id="{00000000-0008-0000-0000-0000E7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08" name="Text Box 394360">
          <a:extLst>
            <a:ext uri="{FF2B5EF4-FFF2-40B4-BE49-F238E27FC236}">
              <a16:creationId xmlns="" xmlns:a16="http://schemas.microsoft.com/office/drawing/2014/main" id="{00000000-0008-0000-0000-0000E8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09" name="Text Box 394744">
          <a:extLst>
            <a:ext uri="{FF2B5EF4-FFF2-40B4-BE49-F238E27FC236}">
              <a16:creationId xmlns="" xmlns:a16="http://schemas.microsoft.com/office/drawing/2014/main" id="{00000000-0008-0000-0000-0000E9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10" name="Text Box 394360">
          <a:extLst>
            <a:ext uri="{FF2B5EF4-FFF2-40B4-BE49-F238E27FC236}">
              <a16:creationId xmlns="" xmlns:a16="http://schemas.microsoft.com/office/drawing/2014/main" id="{00000000-0008-0000-0000-0000EA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11" name="Text Box 394744">
          <a:extLst>
            <a:ext uri="{FF2B5EF4-FFF2-40B4-BE49-F238E27FC236}">
              <a16:creationId xmlns="" xmlns:a16="http://schemas.microsoft.com/office/drawing/2014/main" id="{00000000-0008-0000-0000-0000EB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12" name="Text Box 394360">
          <a:extLst>
            <a:ext uri="{FF2B5EF4-FFF2-40B4-BE49-F238E27FC236}">
              <a16:creationId xmlns="" xmlns:a16="http://schemas.microsoft.com/office/drawing/2014/main" id="{00000000-0008-0000-0000-0000EC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13" name="Text Box 394744">
          <a:extLst>
            <a:ext uri="{FF2B5EF4-FFF2-40B4-BE49-F238E27FC236}">
              <a16:creationId xmlns="" xmlns:a16="http://schemas.microsoft.com/office/drawing/2014/main" id="{00000000-0008-0000-0000-0000ED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14" name="Text Box 394360">
          <a:extLst>
            <a:ext uri="{FF2B5EF4-FFF2-40B4-BE49-F238E27FC236}">
              <a16:creationId xmlns="" xmlns:a16="http://schemas.microsoft.com/office/drawing/2014/main" id="{00000000-0008-0000-0000-0000EE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15" name="Text Box 394744">
          <a:extLst>
            <a:ext uri="{FF2B5EF4-FFF2-40B4-BE49-F238E27FC236}">
              <a16:creationId xmlns="" xmlns:a16="http://schemas.microsoft.com/office/drawing/2014/main" id="{00000000-0008-0000-0000-0000EF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16" name="Text Box 394360">
          <a:extLst>
            <a:ext uri="{FF2B5EF4-FFF2-40B4-BE49-F238E27FC236}">
              <a16:creationId xmlns="" xmlns:a16="http://schemas.microsoft.com/office/drawing/2014/main" id="{00000000-0008-0000-0000-0000F0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17" name="Text Box 394744">
          <a:extLst>
            <a:ext uri="{FF2B5EF4-FFF2-40B4-BE49-F238E27FC236}">
              <a16:creationId xmlns="" xmlns:a16="http://schemas.microsoft.com/office/drawing/2014/main" id="{00000000-0008-0000-0000-0000F1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18" name="Text Box 394360">
          <a:extLst>
            <a:ext uri="{FF2B5EF4-FFF2-40B4-BE49-F238E27FC236}">
              <a16:creationId xmlns="" xmlns:a16="http://schemas.microsoft.com/office/drawing/2014/main" id="{00000000-0008-0000-0000-0000F2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19" name="Text Box 394744">
          <a:extLst>
            <a:ext uri="{FF2B5EF4-FFF2-40B4-BE49-F238E27FC236}">
              <a16:creationId xmlns="" xmlns:a16="http://schemas.microsoft.com/office/drawing/2014/main" id="{00000000-0008-0000-0000-0000F3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20" name="Text Box 394360">
          <a:extLst>
            <a:ext uri="{FF2B5EF4-FFF2-40B4-BE49-F238E27FC236}">
              <a16:creationId xmlns="" xmlns:a16="http://schemas.microsoft.com/office/drawing/2014/main" id="{00000000-0008-0000-0000-0000F4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21" name="Text Box 394744">
          <a:extLst>
            <a:ext uri="{FF2B5EF4-FFF2-40B4-BE49-F238E27FC236}">
              <a16:creationId xmlns="" xmlns:a16="http://schemas.microsoft.com/office/drawing/2014/main" id="{00000000-0008-0000-0000-0000F5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22" name="Text Box 394360">
          <a:extLst>
            <a:ext uri="{FF2B5EF4-FFF2-40B4-BE49-F238E27FC236}">
              <a16:creationId xmlns="" xmlns:a16="http://schemas.microsoft.com/office/drawing/2014/main" id="{00000000-0008-0000-0000-000044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23" name="Text Box 394744">
          <a:extLst>
            <a:ext uri="{FF2B5EF4-FFF2-40B4-BE49-F238E27FC236}">
              <a16:creationId xmlns="" xmlns:a16="http://schemas.microsoft.com/office/drawing/2014/main" id="{00000000-0008-0000-0000-000045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24" name="Text Box 394360">
          <a:extLst>
            <a:ext uri="{FF2B5EF4-FFF2-40B4-BE49-F238E27FC236}">
              <a16:creationId xmlns="" xmlns:a16="http://schemas.microsoft.com/office/drawing/2014/main" id="{00000000-0008-0000-0000-000046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25" name="Text Box 394744">
          <a:extLst>
            <a:ext uri="{FF2B5EF4-FFF2-40B4-BE49-F238E27FC236}">
              <a16:creationId xmlns="" xmlns:a16="http://schemas.microsoft.com/office/drawing/2014/main" id="{00000000-0008-0000-0000-000047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26" name="Text Box 394360">
          <a:extLst>
            <a:ext uri="{FF2B5EF4-FFF2-40B4-BE49-F238E27FC236}">
              <a16:creationId xmlns="" xmlns:a16="http://schemas.microsoft.com/office/drawing/2014/main" id="{00000000-0008-0000-0000-000048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27" name="Text Box 394744">
          <a:extLst>
            <a:ext uri="{FF2B5EF4-FFF2-40B4-BE49-F238E27FC236}">
              <a16:creationId xmlns="" xmlns:a16="http://schemas.microsoft.com/office/drawing/2014/main" id="{00000000-0008-0000-0000-000049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28" name="Text Box 394360">
          <a:extLst>
            <a:ext uri="{FF2B5EF4-FFF2-40B4-BE49-F238E27FC236}">
              <a16:creationId xmlns="" xmlns:a16="http://schemas.microsoft.com/office/drawing/2014/main" id="{00000000-0008-0000-0000-00004A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29" name="Text Box 394744">
          <a:extLst>
            <a:ext uri="{FF2B5EF4-FFF2-40B4-BE49-F238E27FC236}">
              <a16:creationId xmlns="" xmlns:a16="http://schemas.microsoft.com/office/drawing/2014/main" id="{00000000-0008-0000-0000-00004B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30" name="Text Box 394360">
          <a:extLst>
            <a:ext uri="{FF2B5EF4-FFF2-40B4-BE49-F238E27FC236}">
              <a16:creationId xmlns="" xmlns:a16="http://schemas.microsoft.com/office/drawing/2014/main" id="{00000000-0008-0000-0000-00004C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31" name="Text Box 394744">
          <a:extLst>
            <a:ext uri="{FF2B5EF4-FFF2-40B4-BE49-F238E27FC236}">
              <a16:creationId xmlns="" xmlns:a16="http://schemas.microsoft.com/office/drawing/2014/main" id="{00000000-0008-0000-0000-00004D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32" name="Text Box 394360">
          <a:extLst>
            <a:ext uri="{FF2B5EF4-FFF2-40B4-BE49-F238E27FC236}">
              <a16:creationId xmlns="" xmlns:a16="http://schemas.microsoft.com/office/drawing/2014/main" id="{00000000-0008-0000-0000-00004E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33" name="Text Box 394744">
          <a:extLst>
            <a:ext uri="{FF2B5EF4-FFF2-40B4-BE49-F238E27FC236}">
              <a16:creationId xmlns="" xmlns:a16="http://schemas.microsoft.com/office/drawing/2014/main" id="{00000000-0008-0000-0000-00004F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34" name="Text Box 394360">
          <a:extLst>
            <a:ext uri="{FF2B5EF4-FFF2-40B4-BE49-F238E27FC236}">
              <a16:creationId xmlns="" xmlns:a16="http://schemas.microsoft.com/office/drawing/2014/main" id="{00000000-0008-0000-0000-000050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35" name="Text Box 394744">
          <a:extLst>
            <a:ext uri="{FF2B5EF4-FFF2-40B4-BE49-F238E27FC236}">
              <a16:creationId xmlns="" xmlns:a16="http://schemas.microsoft.com/office/drawing/2014/main" id="{00000000-0008-0000-0000-000051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36" name="Text Box 394360">
          <a:extLst>
            <a:ext uri="{FF2B5EF4-FFF2-40B4-BE49-F238E27FC236}">
              <a16:creationId xmlns="" xmlns:a16="http://schemas.microsoft.com/office/drawing/2014/main" id="{00000000-0008-0000-0000-000052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37" name="Text Box 394744">
          <a:extLst>
            <a:ext uri="{FF2B5EF4-FFF2-40B4-BE49-F238E27FC236}">
              <a16:creationId xmlns="" xmlns:a16="http://schemas.microsoft.com/office/drawing/2014/main" id="{00000000-0008-0000-0000-000053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38" name="Text Box 394360">
          <a:extLst>
            <a:ext uri="{FF2B5EF4-FFF2-40B4-BE49-F238E27FC236}">
              <a16:creationId xmlns="" xmlns:a16="http://schemas.microsoft.com/office/drawing/2014/main" id="{00000000-0008-0000-0000-000054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39" name="Text Box 394744">
          <a:extLst>
            <a:ext uri="{FF2B5EF4-FFF2-40B4-BE49-F238E27FC236}">
              <a16:creationId xmlns="" xmlns:a16="http://schemas.microsoft.com/office/drawing/2014/main" id="{00000000-0008-0000-0000-000055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40" name="Text Box 394360">
          <a:extLst>
            <a:ext uri="{FF2B5EF4-FFF2-40B4-BE49-F238E27FC236}">
              <a16:creationId xmlns="" xmlns:a16="http://schemas.microsoft.com/office/drawing/2014/main" id="{00000000-0008-0000-0000-000056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41" name="Text Box 394744">
          <a:extLst>
            <a:ext uri="{FF2B5EF4-FFF2-40B4-BE49-F238E27FC236}">
              <a16:creationId xmlns="" xmlns:a16="http://schemas.microsoft.com/office/drawing/2014/main" id="{00000000-0008-0000-0000-000057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42" name="Text Box 394360">
          <a:extLst>
            <a:ext uri="{FF2B5EF4-FFF2-40B4-BE49-F238E27FC236}">
              <a16:creationId xmlns="" xmlns:a16="http://schemas.microsoft.com/office/drawing/2014/main" id="{00000000-0008-0000-0000-000058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43" name="Text Box 394744">
          <a:extLst>
            <a:ext uri="{FF2B5EF4-FFF2-40B4-BE49-F238E27FC236}">
              <a16:creationId xmlns="" xmlns:a16="http://schemas.microsoft.com/office/drawing/2014/main" id="{00000000-0008-0000-0000-000059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44" name="Text Box 394360">
          <a:extLst>
            <a:ext uri="{FF2B5EF4-FFF2-40B4-BE49-F238E27FC236}">
              <a16:creationId xmlns="" xmlns:a16="http://schemas.microsoft.com/office/drawing/2014/main" id="{00000000-0008-0000-0000-00005A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45" name="Text Box 394744">
          <a:extLst>
            <a:ext uri="{FF2B5EF4-FFF2-40B4-BE49-F238E27FC236}">
              <a16:creationId xmlns="" xmlns:a16="http://schemas.microsoft.com/office/drawing/2014/main" id="{00000000-0008-0000-0000-00005B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4946" name="Text Box 394360">
          <a:extLst>
            <a:ext uri="{FF2B5EF4-FFF2-40B4-BE49-F238E27FC236}">
              <a16:creationId xmlns="" xmlns:a16="http://schemas.microsoft.com/office/drawing/2014/main" id="{00000000-0008-0000-0000-00005C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4947" name="Text Box 394744">
          <a:extLst>
            <a:ext uri="{FF2B5EF4-FFF2-40B4-BE49-F238E27FC236}">
              <a16:creationId xmlns="" xmlns:a16="http://schemas.microsoft.com/office/drawing/2014/main" id="{00000000-0008-0000-0000-00005D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4948" name="Text Box 394360">
          <a:extLst>
            <a:ext uri="{FF2B5EF4-FFF2-40B4-BE49-F238E27FC236}">
              <a16:creationId xmlns="" xmlns:a16="http://schemas.microsoft.com/office/drawing/2014/main" id="{00000000-0008-0000-0000-00005E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4949" name="Text Box 394744">
          <a:extLst>
            <a:ext uri="{FF2B5EF4-FFF2-40B4-BE49-F238E27FC236}">
              <a16:creationId xmlns="" xmlns:a16="http://schemas.microsoft.com/office/drawing/2014/main" id="{00000000-0008-0000-0000-00005F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4950" name="Text Box 394360">
          <a:extLst>
            <a:ext uri="{FF2B5EF4-FFF2-40B4-BE49-F238E27FC236}">
              <a16:creationId xmlns="" xmlns:a16="http://schemas.microsoft.com/office/drawing/2014/main" id="{00000000-0008-0000-0000-000060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4951" name="Text Box 394744">
          <a:extLst>
            <a:ext uri="{FF2B5EF4-FFF2-40B4-BE49-F238E27FC236}">
              <a16:creationId xmlns="" xmlns:a16="http://schemas.microsoft.com/office/drawing/2014/main" id="{00000000-0008-0000-0000-000061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52" name="Text Box 394360">
          <a:extLst>
            <a:ext uri="{FF2B5EF4-FFF2-40B4-BE49-F238E27FC236}">
              <a16:creationId xmlns="" xmlns:a16="http://schemas.microsoft.com/office/drawing/2014/main" id="{00000000-0008-0000-0000-000062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53" name="Text Box 394744">
          <a:extLst>
            <a:ext uri="{FF2B5EF4-FFF2-40B4-BE49-F238E27FC236}">
              <a16:creationId xmlns="" xmlns:a16="http://schemas.microsoft.com/office/drawing/2014/main" id="{00000000-0008-0000-0000-000063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54" name="Text Box 394360">
          <a:extLst>
            <a:ext uri="{FF2B5EF4-FFF2-40B4-BE49-F238E27FC236}">
              <a16:creationId xmlns="" xmlns:a16="http://schemas.microsoft.com/office/drawing/2014/main" id="{00000000-0008-0000-0000-000064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55" name="Text Box 394744">
          <a:extLst>
            <a:ext uri="{FF2B5EF4-FFF2-40B4-BE49-F238E27FC236}">
              <a16:creationId xmlns="" xmlns:a16="http://schemas.microsoft.com/office/drawing/2014/main" id="{00000000-0008-0000-0000-000065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56" name="Text Box 394360">
          <a:extLst>
            <a:ext uri="{FF2B5EF4-FFF2-40B4-BE49-F238E27FC236}">
              <a16:creationId xmlns="" xmlns:a16="http://schemas.microsoft.com/office/drawing/2014/main" id="{00000000-0008-0000-0000-000066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57" name="Text Box 394744">
          <a:extLst>
            <a:ext uri="{FF2B5EF4-FFF2-40B4-BE49-F238E27FC236}">
              <a16:creationId xmlns="" xmlns:a16="http://schemas.microsoft.com/office/drawing/2014/main" id="{00000000-0008-0000-0000-000067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58" name="Text Box 394360">
          <a:extLst>
            <a:ext uri="{FF2B5EF4-FFF2-40B4-BE49-F238E27FC236}">
              <a16:creationId xmlns="" xmlns:a16="http://schemas.microsoft.com/office/drawing/2014/main" id="{00000000-0008-0000-0000-000068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59" name="Text Box 394744">
          <a:extLst>
            <a:ext uri="{FF2B5EF4-FFF2-40B4-BE49-F238E27FC236}">
              <a16:creationId xmlns="" xmlns:a16="http://schemas.microsoft.com/office/drawing/2014/main" id="{00000000-0008-0000-0000-000069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60" name="Text Box 394360">
          <a:extLst>
            <a:ext uri="{FF2B5EF4-FFF2-40B4-BE49-F238E27FC236}">
              <a16:creationId xmlns="" xmlns:a16="http://schemas.microsoft.com/office/drawing/2014/main" id="{00000000-0008-0000-0000-00006A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61" name="Text Box 394744">
          <a:extLst>
            <a:ext uri="{FF2B5EF4-FFF2-40B4-BE49-F238E27FC236}">
              <a16:creationId xmlns="" xmlns:a16="http://schemas.microsoft.com/office/drawing/2014/main" id="{00000000-0008-0000-0000-00006B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62" name="Text Box 394360">
          <a:extLst>
            <a:ext uri="{FF2B5EF4-FFF2-40B4-BE49-F238E27FC236}">
              <a16:creationId xmlns="" xmlns:a16="http://schemas.microsoft.com/office/drawing/2014/main" id="{00000000-0008-0000-0000-00006C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63" name="Text Box 394744">
          <a:extLst>
            <a:ext uri="{FF2B5EF4-FFF2-40B4-BE49-F238E27FC236}">
              <a16:creationId xmlns="" xmlns:a16="http://schemas.microsoft.com/office/drawing/2014/main" id="{00000000-0008-0000-0000-00006D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64" name="Text Box 394360">
          <a:extLst>
            <a:ext uri="{FF2B5EF4-FFF2-40B4-BE49-F238E27FC236}">
              <a16:creationId xmlns="" xmlns:a16="http://schemas.microsoft.com/office/drawing/2014/main" id="{00000000-0008-0000-0000-00006E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65" name="Text Box 394744">
          <a:extLst>
            <a:ext uri="{FF2B5EF4-FFF2-40B4-BE49-F238E27FC236}">
              <a16:creationId xmlns="" xmlns:a16="http://schemas.microsoft.com/office/drawing/2014/main" id="{00000000-0008-0000-0000-00006F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66" name="Text Box 394360">
          <a:extLst>
            <a:ext uri="{FF2B5EF4-FFF2-40B4-BE49-F238E27FC236}">
              <a16:creationId xmlns="" xmlns:a16="http://schemas.microsoft.com/office/drawing/2014/main" id="{00000000-0008-0000-0000-000070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67" name="Text Box 394744">
          <a:extLst>
            <a:ext uri="{FF2B5EF4-FFF2-40B4-BE49-F238E27FC236}">
              <a16:creationId xmlns="" xmlns:a16="http://schemas.microsoft.com/office/drawing/2014/main" id="{00000000-0008-0000-0000-000071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68" name="Text Box 394360">
          <a:extLst>
            <a:ext uri="{FF2B5EF4-FFF2-40B4-BE49-F238E27FC236}">
              <a16:creationId xmlns="" xmlns:a16="http://schemas.microsoft.com/office/drawing/2014/main" id="{00000000-0008-0000-0000-000072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69" name="Text Box 394744">
          <a:extLst>
            <a:ext uri="{FF2B5EF4-FFF2-40B4-BE49-F238E27FC236}">
              <a16:creationId xmlns="" xmlns:a16="http://schemas.microsoft.com/office/drawing/2014/main" id="{00000000-0008-0000-0000-000073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70" name="Text Box 394360">
          <a:extLst>
            <a:ext uri="{FF2B5EF4-FFF2-40B4-BE49-F238E27FC236}">
              <a16:creationId xmlns="" xmlns:a16="http://schemas.microsoft.com/office/drawing/2014/main" id="{00000000-0008-0000-0000-000074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71" name="Text Box 394744">
          <a:extLst>
            <a:ext uri="{FF2B5EF4-FFF2-40B4-BE49-F238E27FC236}">
              <a16:creationId xmlns="" xmlns:a16="http://schemas.microsoft.com/office/drawing/2014/main" id="{00000000-0008-0000-0000-000075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72" name="Text Box 394360">
          <a:extLst>
            <a:ext uri="{FF2B5EF4-FFF2-40B4-BE49-F238E27FC236}">
              <a16:creationId xmlns="" xmlns:a16="http://schemas.microsoft.com/office/drawing/2014/main" id="{00000000-0008-0000-0000-000076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73" name="Text Box 394744">
          <a:extLst>
            <a:ext uri="{FF2B5EF4-FFF2-40B4-BE49-F238E27FC236}">
              <a16:creationId xmlns="" xmlns:a16="http://schemas.microsoft.com/office/drawing/2014/main" id="{00000000-0008-0000-0000-000077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74" name="Text Box 394360">
          <a:extLst>
            <a:ext uri="{FF2B5EF4-FFF2-40B4-BE49-F238E27FC236}">
              <a16:creationId xmlns="" xmlns:a16="http://schemas.microsoft.com/office/drawing/2014/main" id="{00000000-0008-0000-0000-000078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75" name="Text Box 394744">
          <a:extLst>
            <a:ext uri="{FF2B5EF4-FFF2-40B4-BE49-F238E27FC236}">
              <a16:creationId xmlns="" xmlns:a16="http://schemas.microsoft.com/office/drawing/2014/main" id="{00000000-0008-0000-0000-000079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76" name="Text Box 394360">
          <a:extLst>
            <a:ext uri="{FF2B5EF4-FFF2-40B4-BE49-F238E27FC236}">
              <a16:creationId xmlns="" xmlns:a16="http://schemas.microsoft.com/office/drawing/2014/main" id="{00000000-0008-0000-0000-00007A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77" name="Text Box 394744">
          <a:extLst>
            <a:ext uri="{FF2B5EF4-FFF2-40B4-BE49-F238E27FC236}">
              <a16:creationId xmlns="" xmlns:a16="http://schemas.microsoft.com/office/drawing/2014/main" id="{00000000-0008-0000-0000-00007B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78" name="Text Box 394360">
          <a:extLst>
            <a:ext uri="{FF2B5EF4-FFF2-40B4-BE49-F238E27FC236}">
              <a16:creationId xmlns="" xmlns:a16="http://schemas.microsoft.com/office/drawing/2014/main" id="{00000000-0008-0000-0000-00007C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79" name="Text Box 394744">
          <a:extLst>
            <a:ext uri="{FF2B5EF4-FFF2-40B4-BE49-F238E27FC236}">
              <a16:creationId xmlns="" xmlns:a16="http://schemas.microsoft.com/office/drawing/2014/main" id="{00000000-0008-0000-0000-00007D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80" name="Text Box 394360">
          <a:extLst>
            <a:ext uri="{FF2B5EF4-FFF2-40B4-BE49-F238E27FC236}">
              <a16:creationId xmlns="" xmlns:a16="http://schemas.microsoft.com/office/drawing/2014/main" id="{00000000-0008-0000-0000-00007E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81" name="Text Box 394744">
          <a:extLst>
            <a:ext uri="{FF2B5EF4-FFF2-40B4-BE49-F238E27FC236}">
              <a16:creationId xmlns="" xmlns:a16="http://schemas.microsoft.com/office/drawing/2014/main" id="{00000000-0008-0000-0000-00007F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82" name="Text Box 394360">
          <a:extLst>
            <a:ext uri="{FF2B5EF4-FFF2-40B4-BE49-F238E27FC236}">
              <a16:creationId xmlns="" xmlns:a16="http://schemas.microsoft.com/office/drawing/2014/main" id="{00000000-0008-0000-0000-000080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83" name="Text Box 394744">
          <a:extLst>
            <a:ext uri="{FF2B5EF4-FFF2-40B4-BE49-F238E27FC236}">
              <a16:creationId xmlns="" xmlns:a16="http://schemas.microsoft.com/office/drawing/2014/main" id="{00000000-0008-0000-0000-000081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84" name="Text Box 394360">
          <a:extLst>
            <a:ext uri="{FF2B5EF4-FFF2-40B4-BE49-F238E27FC236}">
              <a16:creationId xmlns="" xmlns:a16="http://schemas.microsoft.com/office/drawing/2014/main" id="{00000000-0008-0000-0000-000082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85" name="Text Box 394744">
          <a:extLst>
            <a:ext uri="{FF2B5EF4-FFF2-40B4-BE49-F238E27FC236}">
              <a16:creationId xmlns="" xmlns:a16="http://schemas.microsoft.com/office/drawing/2014/main" id="{00000000-0008-0000-0000-000083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86" name="Text Box 394360">
          <a:extLst>
            <a:ext uri="{FF2B5EF4-FFF2-40B4-BE49-F238E27FC236}">
              <a16:creationId xmlns="" xmlns:a16="http://schemas.microsoft.com/office/drawing/2014/main" id="{00000000-0008-0000-0000-000084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87" name="Text Box 394744">
          <a:extLst>
            <a:ext uri="{FF2B5EF4-FFF2-40B4-BE49-F238E27FC236}">
              <a16:creationId xmlns="" xmlns:a16="http://schemas.microsoft.com/office/drawing/2014/main" id="{00000000-0008-0000-0000-000085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88" name="Text Box 394360">
          <a:extLst>
            <a:ext uri="{FF2B5EF4-FFF2-40B4-BE49-F238E27FC236}">
              <a16:creationId xmlns="" xmlns:a16="http://schemas.microsoft.com/office/drawing/2014/main" id="{00000000-0008-0000-0000-000086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89" name="Text Box 394744">
          <a:extLst>
            <a:ext uri="{FF2B5EF4-FFF2-40B4-BE49-F238E27FC236}">
              <a16:creationId xmlns="" xmlns:a16="http://schemas.microsoft.com/office/drawing/2014/main" id="{00000000-0008-0000-0000-000087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90" name="Text Box 394360">
          <a:extLst>
            <a:ext uri="{FF2B5EF4-FFF2-40B4-BE49-F238E27FC236}">
              <a16:creationId xmlns="" xmlns:a16="http://schemas.microsoft.com/office/drawing/2014/main" id="{00000000-0008-0000-0000-000088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91" name="Text Box 394744">
          <a:extLst>
            <a:ext uri="{FF2B5EF4-FFF2-40B4-BE49-F238E27FC236}">
              <a16:creationId xmlns="" xmlns:a16="http://schemas.microsoft.com/office/drawing/2014/main" id="{00000000-0008-0000-0000-000089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92" name="Text Box 394360">
          <a:extLst>
            <a:ext uri="{FF2B5EF4-FFF2-40B4-BE49-F238E27FC236}">
              <a16:creationId xmlns="" xmlns:a16="http://schemas.microsoft.com/office/drawing/2014/main" id="{00000000-0008-0000-0000-00008A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4993" name="Text Box 394744">
          <a:extLst>
            <a:ext uri="{FF2B5EF4-FFF2-40B4-BE49-F238E27FC236}">
              <a16:creationId xmlns="" xmlns:a16="http://schemas.microsoft.com/office/drawing/2014/main" id="{00000000-0008-0000-0000-00008B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94" name="Text Box 394360">
          <a:extLst>
            <a:ext uri="{FF2B5EF4-FFF2-40B4-BE49-F238E27FC236}">
              <a16:creationId xmlns="" xmlns:a16="http://schemas.microsoft.com/office/drawing/2014/main" id="{00000000-0008-0000-0000-00008C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95" name="Text Box 394744">
          <a:extLst>
            <a:ext uri="{FF2B5EF4-FFF2-40B4-BE49-F238E27FC236}">
              <a16:creationId xmlns="" xmlns:a16="http://schemas.microsoft.com/office/drawing/2014/main" id="{00000000-0008-0000-0000-00008D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96" name="Text Box 394360">
          <a:extLst>
            <a:ext uri="{FF2B5EF4-FFF2-40B4-BE49-F238E27FC236}">
              <a16:creationId xmlns="" xmlns:a16="http://schemas.microsoft.com/office/drawing/2014/main" id="{00000000-0008-0000-0000-00008E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97" name="Text Box 394744">
          <a:extLst>
            <a:ext uri="{FF2B5EF4-FFF2-40B4-BE49-F238E27FC236}">
              <a16:creationId xmlns="" xmlns:a16="http://schemas.microsoft.com/office/drawing/2014/main" id="{00000000-0008-0000-0000-00008F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98" name="Text Box 394360">
          <a:extLst>
            <a:ext uri="{FF2B5EF4-FFF2-40B4-BE49-F238E27FC236}">
              <a16:creationId xmlns="" xmlns:a16="http://schemas.microsoft.com/office/drawing/2014/main" id="{00000000-0008-0000-0000-000090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4999" name="Text Box 394744">
          <a:extLst>
            <a:ext uri="{FF2B5EF4-FFF2-40B4-BE49-F238E27FC236}">
              <a16:creationId xmlns="" xmlns:a16="http://schemas.microsoft.com/office/drawing/2014/main" id="{00000000-0008-0000-0000-000091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00" name="Text Box 394360">
          <a:extLst>
            <a:ext uri="{FF2B5EF4-FFF2-40B4-BE49-F238E27FC236}">
              <a16:creationId xmlns="" xmlns:a16="http://schemas.microsoft.com/office/drawing/2014/main" id="{00000000-0008-0000-0000-000092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01" name="Text Box 394744">
          <a:extLst>
            <a:ext uri="{FF2B5EF4-FFF2-40B4-BE49-F238E27FC236}">
              <a16:creationId xmlns="" xmlns:a16="http://schemas.microsoft.com/office/drawing/2014/main" id="{00000000-0008-0000-0000-000093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02" name="Text Box 394360">
          <a:extLst>
            <a:ext uri="{FF2B5EF4-FFF2-40B4-BE49-F238E27FC236}">
              <a16:creationId xmlns="" xmlns:a16="http://schemas.microsoft.com/office/drawing/2014/main" id="{00000000-0008-0000-0000-000094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03" name="Text Box 394744">
          <a:extLst>
            <a:ext uri="{FF2B5EF4-FFF2-40B4-BE49-F238E27FC236}">
              <a16:creationId xmlns="" xmlns:a16="http://schemas.microsoft.com/office/drawing/2014/main" id="{00000000-0008-0000-0000-000095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04" name="Text Box 394360">
          <a:extLst>
            <a:ext uri="{FF2B5EF4-FFF2-40B4-BE49-F238E27FC236}">
              <a16:creationId xmlns="" xmlns:a16="http://schemas.microsoft.com/office/drawing/2014/main" id="{00000000-0008-0000-0000-000096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05" name="Text Box 394744">
          <a:extLst>
            <a:ext uri="{FF2B5EF4-FFF2-40B4-BE49-F238E27FC236}">
              <a16:creationId xmlns="" xmlns:a16="http://schemas.microsoft.com/office/drawing/2014/main" id="{00000000-0008-0000-0000-000097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06" name="Text Box 394360">
          <a:extLst>
            <a:ext uri="{FF2B5EF4-FFF2-40B4-BE49-F238E27FC236}">
              <a16:creationId xmlns="" xmlns:a16="http://schemas.microsoft.com/office/drawing/2014/main" id="{00000000-0008-0000-0000-000098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07" name="Text Box 394744">
          <a:extLst>
            <a:ext uri="{FF2B5EF4-FFF2-40B4-BE49-F238E27FC236}">
              <a16:creationId xmlns="" xmlns:a16="http://schemas.microsoft.com/office/drawing/2014/main" id="{00000000-0008-0000-0000-000099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08" name="Text Box 394360">
          <a:extLst>
            <a:ext uri="{FF2B5EF4-FFF2-40B4-BE49-F238E27FC236}">
              <a16:creationId xmlns="" xmlns:a16="http://schemas.microsoft.com/office/drawing/2014/main" id="{00000000-0008-0000-0000-00009A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09" name="Text Box 394744">
          <a:extLst>
            <a:ext uri="{FF2B5EF4-FFF2-40B4-BE49-F238E27FC236}">
              <a16:creationId xmlns="" xmlns:a16="http://schemas.microsoft.com/office/drawing/2014/main" id="{00000000-0008-0000-0000-00009B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10" name="Text Box 394360">
          <a:extLst>
            <a:ext uri="{FF2B5EF4-FFF2-40B4-BE49-F238E27FC236}">
              <a16:creationId xmlns="" xmlns:a16="http://schemas.microsoft.com/office/drawing/2014/main" id="{00000000-0008-0000-0000-00009C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11" name="Text Box 394744">
          <a:extLst>
            <a:ext uri="{FF2B5EF4-FFF2-40B4-BE49-F238E27FC236}">
              <a16:creationId xmlns="" xmlns:a16="http://schemas.microsoft.com/office/drawing/2014/main" id="{00000000-0008-0000-0000-00009D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12" name="Text Box 394360">
          <a:extLst>
            <a:ext uri="{FF2B5EF4-FFF2-40B4-BE49-F238E27FC236}">
              <a16:creationId xmlns="" xmlns:a16="http://schemas.microsoft.com/office/drawing/2014/main" id="{00000000-0008-0000-0000-00009E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13" name="Text Box 394744">
          <a:extLst>
            <a:ext uri="{FF2B5EF4-FFF2-40B4-BE49-F238E27FC236}">
              <a16:creationId xmlns="" xmlns:a16="http://schemas.microsoft.com/office/drawing/2014/main" id="{00000000-0008-0000-0000-00009F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14" name="Text Box 394360">
          <a:extLst>
            <a:ext uri="{FF2B5EF4-FFF2-40B4-BE49-F238E27FC236}">
              <a16:creationId xmlns="" xmlns:a16="http://schemas.microsoft.com/office/drawing/2014/main" id="{00000000-0008-0000-0000-0000A0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15" name="Text Box 394744">
          <a:extLst>
            <a:ext uri="{FF2B5EF4-FFF2-40B4-BE49-F238E27FC236}">
              <a16:creationId xmlns="" xmlns:a16="http://schemas.microsoft.com/office/drawing/2014/main" id="{00000000-0008-0000-0000-0000A1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16" name="Text Box 394360">
          <a:extLst>
            <a:ext uri="{FF2B5EF4-FFF2-40B4-BE49-F238E27FC236}">
              <a16:creationId xmlns="" xmlns:a16="http://schemas.microsoft.com/office/drawing/2014/main" id="{00000000-0008-0000-0000-0000A2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17" name="Text Box 394744">
          <a:extLst>
            <a:ext uri="{FF2B5EF4-FFF2-40B4-BE49-F238E27FC236}">
              <a16:creationId xmlns="" xmlns:a16="http://schemas.microsoft.com/office/drawing/2014/main" id="{00000000-0008-0000-0000-0000A3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18" name="Text Box 394360">
          <a:extLst>
            <a:ext uri="{FF2B5EF4-FFF2-40B4-BE49-F238E27FC236}">
              <a16:creationId xmlns="" xmlns:a16="http://schemas.microsoft.com/office/drawing/2014/main" id="{00000000-0008-0000-0000-0000A4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19" name="Text Box 394744">
          <a:extLst>
            <a:ext uri="{FF2B5EF4-FFF2-40B4-BE49-F238E27FC236}">
              <a16:creationId xmlns="" xmlns:a16="http://schemas.microsoft.com/office/drawing/2014/main" id="{00000000-0008-0000-0000-0000A5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20" name="Text Box 394360">
          <a:extLst>
            <a:ext uri="{FF2B5EF4-FFF2-40B4-BE49-F238E27FC236}">
              <a16:creationId xmlns="" xmlns:a16="http://schemas.microsoft.com/office/drawing/2014/main" id="{00000000-0008-0000-0000-0000A6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21" name="Text Box 394744">
          <a:extLst>
            <a:ext uri="{FF2B5EF4-FFF2-40B4-BE49-F238E27FC236}">
              <a16:creationId xmlns="" xmlns:a16="http://schemas.microsoft.com/office/drawing/2014/main" id="{00000000-0008-0000-0000-0000A7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22" name="Text Box 394360">
          <a:extLst>
            <a:ext uri="{FF2B5EF4-FFF2-40B4-BE49-F238E27FC236}">
              <a16:creationId xmlns="" xmlns:a16="http://schemas.microsoft.com/office/drawing/2014/main" id="{00000000-0008-0000-0000-0000A8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23" name="Text Box 394744">
          <a:extLst>
            <a:ext uri="{FF2B5EF4-FFF2-40B4-BE49-F238E27FC236}">
              <a16:creationId xmlns="" xmlns:a16="http://schemas.microsoft.com/office/drawing/2014/main" id="{00000000-0008-0000-0000-0000A9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24" name="Text Box 394360">
          <a:extLst>
            <a:ext uri="{FF2B5EF4-FFF2-40B4-BE49-F238E27FC236}">
              <a16:creationId xmlns="" xmlns:a16="http://schemas.microsoft.com/office/drawing/2014/main" id="{00000000-0008-0000-0000-0000C1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25" name="Text Box 394744">
          <a:extLst>
            <a:ext uri="{FF2B5EF4-FFF2-40B4-BE49-F238E27FC236}">
              <a16:creationId xmlns="" xmlns:a16="http://schemas.microsoft.com/office/drawing/2014/main" id="{00000000-0008-0000-0000-0000C2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26" name="Text Box 394360">
          <a:extLst>
            <a:ext uri="{FF2B5EF4-FFF2-40B4-BE49-F238E27FC236}">
              <a16:creationId xmlns="" xmlns:a16="http://schemas.microsoft.com/office/drawing/2014/main" id="{00000000-0008-0000-0000-0000C3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27" name="Text Box 394744">
          <a:extLst>
            <a:ext uri="{FF2B5EF4-FFF2-40B4-BE49-F238E27FC236}">
              <a16:creationId xmlns="" xmlns:a16="http://schemas.microsoft.com/office/drawing/2014/main" id="{00000000-0008-0000-0000-0000C4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28" name="Text Box 394360">
          <a:extLst>
            <a:ext uri="{FF2B5EF4-FFF2-40B4-BE49-F238E27FC236}">
              <a16:creationId xmlns="" xmlns:a16="http://schemas.microsoft.com/office/drawing/2014/main" id="{00000000-0008-0000-0000-0000C5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29" name="Text Box 394744">
          <a:extLst>
            <a:ext uri="{FF2B5EF4-FFF2-40B4-BE49-F238E27FC236}">
              <a16:creationId xmlns="" xmlns:a16="http://schemas.microsoft.com/office/drawing/2014/main" id="{00000000-0008-0000-0000-0000C6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30" name="Text Box 394360">
          <a:extLst>
            <a:ext uri="{FF2B5EF4-FFF2-40B4-BE49-F238E27FC236}">
              <a16:creationId xmlns="" xmlns:a16="http://schemas.microsoft.com/office/drawing/2014/main" id="{00000000-0008-0000-0000-0000C7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31" name="Text Box 394744">
          <a:extLst>
            <a:ext uri="{FF2B5EF4-FFF2-40B4-BE49-F238E27FC236}">
              <a16:creationId xmlns="" xmlns:a16="http://schemas.microsoft.com/office/drawing/2014/main" id="{00000000-0008-0000-0000-0000C8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32" name="Text Box 394360">
          <a:extLst>
            <a:ext uri="{FF2B5EF4-FFF2-40B4-BE49-F238E27FC236}">
              <a16:creationId xmlns="" xmlns:a16="http://schemas.microsoft.com/office/drawing/2014/main" id="{00000000-0008-0000-0000-0000C9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33" name="Text Box 394744">
          <a:extLst>
            <a:ext uri="{FF2B5EF4-FFF2-40B4-BE49-F238E27FC236}">
              <a16:creationId xmlns="" xmlns:a16="http://schemas.microsoft.com/office/drawing/2014/main" id="{00000000-0008-0000-0000-0000CA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34" name="Text Box 394360">
          <a:extLst>
            <a:ext uri="{FF2B5EF4-FFF2-40B4-BE49-F238E27FC236}">
              <a16:creationId xmlns="" xmlns:a16="http://schemas.microsoft.com/office/drawing/2014/main" id="{00000000-0008-0000-0000-0000CB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35" name="Text Box 394744">
          <a:extLst>
            <a:ext uri="{FF2B5EF4-FFF2-40B4-BE49-F238E27FC236}">
              <a16:creationId xmlns="" xmlns:a16="http://schemas.microsoft.com/office/drawing/2014/main" id="{00000000-0008-0000-0000-0000CC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36" name="Text Box 394360">
          <a:extLst>
            <a:ext uri="{FF2B5EF4-FFF2-40B4-BE49-F238E27FC236}">
              <a16:creationId xmlns="" xmlns:a16="http://schemas.microsoft.com/office/drawing/2014/main" id="{00000000-0008-0000-0000-0000CD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37" name="Text Box 394744">
          <a:extLst>
            <a:ext uri="{FF2B5EF4-FFF2-40B4-BE49-F238E27FC236}">
              <a16:creationId xmlns="" xmlns:a16="http://schemas.microsoft.com/office/drawing/2014/main" id="{00000000-0008-0000-0000-0000CE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38" name="Text Box 394360">
          <a:extLst>
            <a:ext uri="{FF2B5EF4-FFF2-40B4-BE49-F238E27FC236}">
              <a16:creationId xmlns="" xmlns:a16="http://schemas.microsoft.com/office/drawing/2014/main" id="{00000000-0008-0000-0000-0000CF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39" name="Text Box 394744">
          <a:extLst>
            <a:ext uri="{FF2B5EF4-FFF2-40B4-BE49-F238E27FC236}">
              <a16:creationId xmlns="" xmlns:a16="http://schemas.microsoft.com/office/drawing/2014/main" id="{00000000-0008-0000-0000-0000D0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40" name="Text Box 394360">
          <a:extLst>
            <a:ext uri="{FF2B5EF4-FFF2-40B4-BE49-F238E27FC236}">
              <a16:creationId xmlns="" xmlns:a16="http://schemas.microsoft.com/office/drawing/2014/main" id="{00000000-0008-0000-0000-0000D1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41" name="Text Box 394744">
          <a:extLst>
            <a:ext uri="{FF2B5EF4-FFF2-40B4-BE49-F238E27FC236}">
              <a16:creationId xmlns="" xmlns:a16="http://schemas.microsoft.com/office/drawing/2014/main" id="{00000000-0008-0000-0000-0000D2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42" name="Text Box 394360">
          <a:extLst>
            <a:ext uri="{FF2B5EF4-FFF2-40B4-BE49-F238E27FC236}">
              <a16:creationId xmlns="" xmlns:a16="http://schemas.microsoft.com/office/drawing/2014/main" id="{00000000-0008-0000-0000-0000D3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43" name="Text Box 394744">
          <a:extLst>
            <a:ext uri="{FF2B5EF4-FFF2-40B4-BE49-F238E27FC236}">
              <a16:creationId xmlns="" xmlns:a16="http://schemas.microsoft.com/office/drawing/2014/main" id="{00000000-0008-0000-0000-0000D4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44" name="Text Box 394360">
          <a:extLst>
            <a:ext uri="{FF2B5EF4-FFF2-40B4-BE49-F238E27FC236}">
              <a16:creationId xmlns="" xmlns:a16="http://schemas.microsoft.com/office/drawing/2014/main" id="{00000000-0008-0000-0000-0000D5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45" name="Text Box 394744">
          <a:extLst>
            <a:ext uri="{FF2B5EF4-FFF2-40B4-BE49-F238E27FC236}">
              <a16:creationId xmlns="" xmlns:a16="http://schemas.microsoft.com/office/drawing/2014/main" id="{00000000-0008-0000-0000-0000D6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46" name="Text Box 394360">
          <a:extLst>
            <a:ext uri="{FF2B5EF4-FFF2-40B4-BE49-F238E27FC236}">
              <a16:creationId xmlns="" xmlns:a16="http://schemas.microsoft.com/office/drawing/2014/main" id="{00000000-0008-0000-0000-0000D7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47" name="Text Box 394744">
          <a:extLst>
            <a:ext uri="{FF2B5EF4-FFF2-40B4-BE49-F238E27FC236}">
              <a16:creationId xmlns="" xmlns:a16="http://schemas.microsoft.com/office/drawing/2014/main" id="{00000000-0008-0000-0000-0000D8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5048"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5049"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5050"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5051"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5052"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5053"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54"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55"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56"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57"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58"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59"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60"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61"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62"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63"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64"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65"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66"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67"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68"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69"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70"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71"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72"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73"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74"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75"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76"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77"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78"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79"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80"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81"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82"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83"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84"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85"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86"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87"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88"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89"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90"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91"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92"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93"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94"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095"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96"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97"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98"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099"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00"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01"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02"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03"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04"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05"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06"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07"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08"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09"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10"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11"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12"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13"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14"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15"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16"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17"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18"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19"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20"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21"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22"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23"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24"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25"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26"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27"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28"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29"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30"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31"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32"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33"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34"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35"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36"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37"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38"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39"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40"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41"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42"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43"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44"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45"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46"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47"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48"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49"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5150"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5151"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5152"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5153"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5154"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0"/>
    <xdr:sp macro="" textlink="">
      <xdr:nvSpPr>
        <xdr:cNvPr id="25155"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56"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57"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58"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59"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60"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61"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62"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63"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64"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65"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66"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67"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68"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69"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70"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71"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72"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73"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74"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75"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76"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77"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78"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79"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80"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81"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82"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83"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84"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85"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86"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87"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88"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89"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90"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91"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92"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93"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94"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95"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96"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197"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98"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199"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00"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01"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02"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03"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04"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05"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06"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07"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08"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09"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10"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11"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12"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13"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14"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15"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16"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17"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18"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19"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20"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21"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22"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23"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24"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25"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26"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27"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28"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29"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30"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31"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32"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33"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34"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35"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36"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37"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38"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39"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40"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41"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42"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43"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44"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45"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46"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47"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48"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49"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50"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51"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52"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53"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54"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55"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56"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57"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58"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59"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60"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61"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62"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63"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64"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65"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66"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67"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68"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2326"/>
    <xdr:sp macro="" textlink="">
      <xdr:nvSpPr>
        <xdr:cNvPr id="25269"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70"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71"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72"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73"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74"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152</xdr:row>
      <xdr:rowOff>1990725</xdr:rowOff>
    </xdr:from>
    <xdr:ext cx="57150" cy="81461"/>
    <xdr:sp macro="" textlink="">
      <xdr:nvSpPr>
        <xdr:cNvPr id="25275"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276" name="Text Box 394360">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277" name="Text Box 394744">
          <a:extLst>
            <a:ext uri="{FF2B5EF4-FFF2-40B4-BE49-F238E27FC236}">
              <a16:creationId xmlns="" xmlns:a16="http://schemas.microsoft.com/office/drawing/2014/main" id="{00000000-0008-0000-0000-000003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278" name="Text Box 394360">
          <a:extLst>
            <a:ext uri="{FF2B5EF4-FFF2-40B4-BE49-F238E27FC236}">
              <a16:creationId xmlns="" xmlns:a16="http://schemas.microsoft.com/office/drawing/2014/main" id="{00000000-0008-0000-0000-000004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279" name="Text Box 394744">
          <a:extLst>
            <a:ext uri="{FF2B5EF4-FFF2-40B4-BE49-F238E27FC236}">
              <a16:creationId xmlns="" xmlns:a16="http://schemas.microsoft.com/office/drawing/2014/main" id="{00000000-0008-0000-0000-000005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280" name="Text Box 394360">
          <a:extLst>
            <a:ext uri="{FF2B5EF4-FFF2-40B4-BE49-F238E27FC236}">
              <a16:creationId xmlns="" xmlns:a16="http://schemas.microsoft.com/office/drawing/2014/main" id="{00000000-0008-0000-0000-000006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281" name="Text Box 394744">
          <a:extLst>
            <a:ext uri="{FF2B5EF4-FFF2-40B4-BE49-F238E27FC236}">
              <a16:creationId xmlns="" xmlns:a16="http://schemas.microsoft.com/office/drawing/2014/main" id="{00000000-0008-0000-0000-000007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282" name="Text Box 394360">
          <a:extLst>
            <a:ext uri="{FF2B5EF4-FFF2-40B4-BE49-F238E27FC236}">
              <a16:creationId xmlns="" xmlns:a16="http://schemas.microsoft.com/office/drawing/2014/main" id="{00000000-0008-0000-0000-000008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283" name="Text Box 394744">
          <a:extLst>
            <a:ext uri="{FF2B5EF4-FFF2-40B4-BE49-F238E27FC236}">
              <a16:creationId xmlns="" xmlns:a16="http://schemas.microsoft.com/office/drawing/2014/main" id="{00000000-0008-0000-0000-000009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284" name="Text Box 394360">
          <a:extLst>
            <a:ext uri="{FF2B5EF4-FFF2-40B4-BE49-F238E27FC236}">
              <a16:creationId xmlns="" xmlns:a16="http://schemas.microsoft.com/office/drawing/2014/main" id="{00000000-0008-0000-0000-00000A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285" name="Text Box 39474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286" name="Text Box 39436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287" name="Text Box 394744">
          <a:extLst>
            <a:ext uri="{FF2B5EF4-FFF2-40B4-BE49-F238E27FC236}">
              <a16:creationId xmlns="" xmlns:a16="http://schemas.microsoft.com/office/drawing/2014/main" id="{00000000-0008-0000-0000-00000D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288" name="Text Box 394360">
          <a:extLst>
            <a:ext uri="{FF2B5EF4-FFF2-40B4-BE49-F238E27FC236}">
              <a16:creationId xmlns="" xmlns:a16="http://schemas.microsoft.com/office/drawing/2014/main" id="{00000000-0008-0000-0000-00000E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289" name="Text Box 394744">
          <a:extLst>
            <a:ext uri="{FF2B5EF4-FFF2-40B4-BE49-F238E27FC236}">
              <a16:creationId xmlns="" xmlns:a16="http://schemas.microsoft.com/office/drawing/2014/main" id="{00000000-0008-0000-0000-00000F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290" name="Text Box 394360">
          <a:extLst>
            <a:ext uri="{FF2B5EF4-FFF2-40B4-BE49-F238E27FC236}">
              <a16:creationId xmlns="" xmlns:a16="http://schemas.microsoft.com/office/drawing/2014/main" id="{00000000-0008-0000-0000-000010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291" name="Text Box 394744">
          <a:extLst>
            <a:ext uri="{FF2B5EF4-FFF2-40B4-BE49-F238E27FC236}">
              <a16:creationId xmlns="" xmlns:a16="http://schemas.microsoft.com/office/drawing/2014/main" id="{00000000-0008-0000-0000-000011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292" name="Text Box 394360">
          <a:extLst>
            <a:ext uri="{FF2B5EF4-FFF2-40B4-BE49-F238E27FC236}">
              <a16:creationId xmlns="" xmlns:a16="http://schemas.microsoft.com/office/drawing/2014/main" id="{00000000-0008-0000-0000-000012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293" name="Text Box 394744">
          <a:extLst>
            <a:ext uri="{FF2B5EF4-FFF2-40B4-BE49-F238E27FC236}">
              <a16:creationId xmlns="" xmlns:a16="http://schemas.microsoft.com/office/drawing/2014/main" id="{00000000-0008-0000-0000-000013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294" name="Text Box 394360">
          <a:extLst>
            <a:ext uri="{FF2B5EF4-FFF2-40B4-BE49-F238E27FC236}">
              <a16:creationId xmlns="" xmlns:a16="http://schemas.microsoft.com/office/drawing/2014/main" id="{00000000-0008-0000-0000-000014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295" name="Text Box 394744">
          <a:extLst>
            <a:ext uri="{FF2B5EF4-FFF2-40B4-BE49-F238E27FC236}">
              <a16:creationId xmlns="" xmlns:a16="http://schemas.microsoft.com/office/drawing/2014/main" id="{00000000-0008-0000-0000-000015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296" name="Text Box 394360">
          <a:extLst>
            <a:ext uri="{FF2B5EF4-FFF2-40B4-BE49-F238E27FC236}">
              <a16:creationId xmlns="" xmlns:a16="http://schemas.microsoft.com/office/drawing/2014/main" id="{00000000-0008-0000-0000-000016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297" name="Text Box 394744">
          <a:extLst>
            <a:ext uri="{FF2B5EF4-FFF2-40B4-BE49-F238E27FC236}">
              <a16:creationId xmlns="" xmlns:a16="http://schemas.microsoft.com/office/drawing/2014/main" id="{00000000-0008-0000-0000-000017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298" name="Text Box 394360">
          <a:extLst>
            <a:ext uri="{FF2B5EF4-FFF2-40B4-BE49-F238E27FC236}">
              <a16:creationId xmlns="" xmlns:a16="http://schemas.microsoft.com/office/drawing/2014/main" id="{00000000-0008-0000-0000-000018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299" name="Text Box 394744">
          <a:extLst>
            <a:ext uri="{FF2B5EF4-FFF2-40B4-BE49-F238E27FC236}">
              <a16:creationId xmlns="" xmlns:a16="http://schemas.microsoft.com/office/drawing/2014/main" id="{00000000-0008-0000-0000-000019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00" name="Text Box 394360">
          <a:extLst>
            <a:ext uri="{FF2B5EF4-FFF2-40B4-BE49-F238E27FC236}">
              <a16:creationId xmlns="" xmlns:a16="http://schemas.microsoft.com/office/drawing/2014/main" id="{00000000-0008-0000-0000-00001A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01" name="Text Box 394744">
          <a:extLst>
            <a:ext uri="{FF2B5EF4-FFF2-40B4-BE49-F238E27FC236}">
              <a16:creationId xmlns="" xmlns:a16="http://schemas.microsoft.com/office/drawing/2014/main" id="{00000000-0008-0000-0000-00001B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02" name="Text Box 394360">
          <a:extLst>
            <a:ext uri="{FF2B5EF4-FFF2-40B4-BE49-F238E27FC236}">
              <a16:creationId xmlns="" xmlns:a16="http://schemas.microsoft.com/office/drawing/2014/main" id="{00000000-0008-0000-0000-00001C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03" name="Text Box 394744">
          <a:extLst>
            <a:ext uri="{FF2B5EF4-FFF2-40B4-BE49-F238E27FC236}">
              <a16:creationId xmlns="" xmlns:a16="http://schemas.microsoft.com/office/drawing/2014/main" id="{00000000-0008-0000-0000-00001D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04" name="Text Box 394360">
          <a:extLst>
            <a:ext uri="{FF2B5EF4-FFF2-40B4-BE49-F238E27FC236}">
              <a16:creationId xmlns="" xmlns:a16="http://schemas.microsoft.com/office/drawing/2014/main" id="{00000000-0008-0000-0000-00001E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05" name="Text Box 394744">
          <a:extLst>
            <a:ext uri="{FF2B5EF4-FFF2-40B4-BE49-F238E27FC236}">
              <a16:creationId xmlns="" xmlns:a16="http://schemas.microsoft.com/office/drawing/2014/main" id="{00000000-0008-0000-0000-00001F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06" name="Text Box 394360">
          <a:extLst>
            <a:ext uri="{FF2B5EF4-FFF2-40B4-BE49-F238E27FC236}">
              <a16:creationId xmlns="" xmlns:a16="http://schemas.microsoft.com/office/drawing/2014/main" id="{00000000-0008-0000-0000-000020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07" name="Text Box 394744">
          <a:extLst>
            <a:ext uri="{FF2B5EF4-FFF2-40B4-BE49-F238E27FC236}">
              <a16:creationId xmlns="" xmlns:a16="http://schemas.microsoft.com/office/drawing/2014/main" id="{00000000-0008-0000-0000-000021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08" name="Text Box 394360">
          <a:extLst>
            <a:ext uri="{FF2B5EF4-FFF2-40B4-BE49-F238E27FC236}">
              <a16:creationId xmlns="" xmlns:a16="http://schemas.microsoft.com/office/drawing/2014/main" id="{00000000-0008-0000-0000-000022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09" name="Text Box 394744">
          <a:extLst>
            <a:ext uri="{FF2B5EF4-FFF2-40B4-BE49-F238E27FC236}">
              <a16:creationId xmlns="" xmlns:a16="http://schemas.microsoft.com/office/drawing/2014/main" id="{00000000-0008-0000-0000-000023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10" name="Text Box 394360">
          <a:extLst>
            <a:ext uri="{FF2B5EF4-FFF2-40B4-BE49-F238E27FC236}">
              <a16:creationId xmlns="" xmlns:a16="http://schemas.microsoft.com/office/drawing/2014/main" id="{00000000-0008-0000-0000-000024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11" name="Text Box 394744">
          <a:extLst>
            <a:ext uri="{FF2B5EF4-FFF2-40B4-BE49-F238E27FC236}">
              <a16:creationId xmlns="" xmlns:a16="http://schemas.microsoft.com/office/drawing/2014/main" id="{00000000-0008-0000-0000-000025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12" name="Text Box 394360">
          <a:extLst>
            <a:ext uri="{FF2B5EF4-FFF2-40B4-BE49-F238E27FC236}">
              <a16:creationId xmlns="" xmlns:a16="http://schemas.microsoft.com/office/drawing/2014/main" id="{00000000-0008-0000-0000-000026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13" name="Text Box 394744">
          <a:extLst>
            <a:ext uri="{FF2B5EF4-FFF2-40B4-BE49-F238E27FC236}">
              <a16:creationId xmlns="" xmlns:a16="http://schemas.microsoft.com/office/drawing/2014/main" id="{00000000-0008-0000-0000-000027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14" name="Text Box 394360">
          <a:extLst>
            <a:ext uri="{FF2B5EF4-FFF2-40B4-BE49-F238E27FC236}">
              <a16:creationId xmlns="" xmlns:a16="http://schemas.microsoft.com/office/drawing/2014/main" id="{00000000-0008-0000-0000-000028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15" name="Text Box 394744">
          <a:extLst>
            <a:ext uri="{FF2B5EF4-FFF2-40B4-BE49-F238E27FC236}">
              <a16:creationId xmlns="" xmlns:a16="http://schemas.microsoft.com/office/drawing/2014/main" id="{00000000-0008-0000-0000-000029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16" name="Text Box 394360">
          <a:extLst>
            <a:ext uri="{FF2B5EF4-FFF2-40B4-BE49-F238E27FC236}">
              <a16:creationId xmlns="" xmlns:a16="http://schemas.microsoft.com/office/drawing/2014/main" id="{00000000-0008-0000-0000-00002A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17" name="Text Box 394744">
          <a:extLst>
            <a:ext uri="{FF2B5EF4-FFF2-40B4-BE49-F238E27FC236}">
              <a16:creationId xmlns="" xmlns:a16="http://schemas.microsoft.com/office/drawing/2014/main" id="{00000000-0008-0000-0000-00002B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18" name="Text Box 394360">
          <a:extLst>
            <a:ext uri="{FF2B5EF4-FFF2-40B4-BE49-F238E27FC236}">
              <a16:creationId xmlns="" xmlns:a16="http://schemas.microsoft.com/office/drawing/2014/main" id="{00000000-0008-0000-0000-00002C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19" name="Text Box 394744">
          <a:extLst>
            <a:ext uri="{FF2B5EF4-FFF2-40B4-BE49-F238E27FC236}">
              <a16:creationId xmlns="" xmlns:a16="http://schemas.microsoft.com/office/drawing/2014/main" id="{00000000-0008-0000-0000-00002D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20" name="Text Box 394360">
          <a:extLst>
            <a:ext uri="{FF2B5EF4-FFF2-40B4-BE49-F238E27FC236}">
              <a16:creationId xmlns="" xmlns:a16="http://schemas.microsoft.com/office/drawing/2014/main" id="{00000000-0008-0000-0000-00002E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21" name="Text Box 39474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22" name="Text Box 394360">
          <a:extLst>
            <a:ext uri="{FF2B5EF4-FFF2-40B4-BE49-F238E27FC236}">
              <a16:creationId xmlns="" xmlns:a16="http://schemas.microsoft.com/office/drawing/2014/main" id="{00000000-0008-0000-0000-000030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23" name="Text Box 394744">
          <a:extLst>
            <a:ext uri="{FF2B5EF4-FFF2-40B4-BE49-F238E27FC236}">
              <a16:creationId xmlns="" xmlns:a16="http://schemas.microsoft.com/office/drawing/2014/main" id="{00000000-0008-0000-0000-000031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24" name="Text Box 394360">
          <a:extLst>
            <a:ext uri="{FF2B5EF4-FFF2-40B4-BE49-F238E27FC236}">
              <a16:creationId xmlns="" xmlns:a16="http://schemas.microsoft.com/office/drawing/2014/main" id="{00000000-0008-0000-0000-000032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25" name="Text Box 394744">
          <a:extLst>
            <a:ext uri="{FF2B5EF4-FFF2-40B4-BE49-F238E27FC236}">
              <a16:creationId xmlns="" xmlns:a16="http://schemas.microsoft.com/office/drawing/2014/main" id="{00000000-0008-0000-0000-000033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26" name="Text Box 394360">
          <a:extLst>
            <a:ext uri="{FF2B5EF4-FFF2-40B4-BE49-F238E27FC236}">
              <a16:creationId xmlns="" xmlns:a16="http://schemas.microsoft.com/office/drawing/2014/main" id="{00000000-0008-0000-0000-000034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27" name="Text Box 394744">
          <a:extLst>
            <a:ext uri="{FF2B5EF4-FFF2-40B4-BE49-F238E27FC236}">
              <a16:creationId xmlns="" xmlns:a16="http://schemas.microsoft.com/office/drawing/2014/main" id="{00000000-0008-0000-0000-000035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28" name="Text Box 394360">
          <a:extLst>
            <a:ext uri="{FF2B5EF4-FFF2-40B4-BE49-F238E27FC236}">
              <a16:creationId xmlns="" xmlns:a16="http://schemas.microsoft.com/office/drawing/2014/main" id="{00000000-0008-0000-0000-000036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29" name="Text Box 394744">
          <a:extLst>
            <a:ext uri="{FF2B5EF4-FFF2-40B4-BE49-F238E27FC236}">
              <a16:creationId xmlns="" xmlns:a16="http://schemas.microsoft.com/office/drawing/2014/main" id="{00000000-0008-0000-0000-000037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30" name="Text Box 394360">
          <a:extLst>
            <a:ext uri="{FF2B5EF4-FFF2-40B4-BE49-F238E27FC236}">
              <a16:creationId xmlns="" xmlns:a16="http://schemas.microsoft.com/office/drawing/2014/main" id="{00000000-0008-0000-0000-000038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31" name="Text Box 394744">
          <a:extLst>
            <a:ext uri="{FF2B5EF4-FFF2-40B4-BE49-F238E27FC236}">
              <a16:creationId xmlns="" xmlns:a16="http://schemas.microsoft.com/office/drawing/2014/main" id="{00000000-0008-0000-0000-000039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32" name="Text Box 394360">
          <a:extLst>
            <a:ext uri="{FF2B5EF4-FFF2-40B4-BE49-F238E27FC236}">
              <a16:creationId xmlns="" xmlns:a16="http://schemas.microsoft.com/office/drawing/2014/main" id="{00000000-0008-0000-0000-00003A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33" name="Text Box 394744">
          <a:extLst>
            <a:ext uri="{FF2B5EF4-FFF2-40B4-BE49-F238E27FC236}">
              <a16:creationId xmlns="" xmlns:a16="http://schemas.microsoft.com/office/drawing/2014/main" id="{00000000-0008-0000-0000-00003B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34" name="Text Box 394360">
          <a:extLst>
            <a:ext uri="{FF2B5EF4-FFF2-40B4-BE49-F238E27FC236}">
              <a16:creationId xmlns="" xmlns:a16="http://schemas.microsoft.com/office/drawing/2014/main" id="{00000000-0008-0000-0000-00003C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35" name="Text Box 394744">
          <a:extLst>
            <a:ext uri="{FF2B5EF4-FFF2-40B4-BE49-F238E27FC236}">
              <a16:creationId xmlns="" xmlns:a16="http://schemas.microsoft.com/office/drawing/2014/main" id="{00000000-0008-0000-0000-00003D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36" name="Text Box 394360">
          <a:extLst>
            <a:ext uri="{FF2B5EF4-FFF2-40B4-BE49-F238E27FC236}">
              <a16:creationId xmlns="" xmlns:a16="http://schemas.microsoft.com/office/drawing/2014/main" id="{00000000-0008-0000-0000-00003E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37" name="Text Box 394744">
          <a:extLst>
            <a:ext uri="{FF2B5EF4-FFF2-40B4-BE49-F238E27FC236}">
              <a16:creationId xmlns="" xmlns:a16="http://schemas.microsoft.com/office/drawing/2014/main" id="{00000000-0008-0000-0000-00003F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38" name="Text Box 394360">
          <a:extLst>
            <a:ext uri="{FF2B5EF4-FFF2-40B4-BE49-F238E27FC236}">
              <a16:creationId xmlns="" xmlns:a16="http://schemas.microsoft.com/office/drawing/2014/main" id="{00000000-0008-0000-0000-000040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39" name="Text Box 394744">
          <a:extLst>
            <a:ext uri="{FF2B5EF4-FFF2-40B4-BE49-F238E27FC236}">
              <a16:creationId xmlns="" xmlns:a16="http://schemas.microsoft.com/office/drawing/2014/main" id="{00000000-0008-0000-0000-000041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40" name="Text Box 394360">
          <a:extLst>
            <a:ext uri="{FF2B5EF4-FFF2-40B4-BE49-F238E27FC236}">
              <a16:creationId xmlns="" xmlns:a16="http://schemas.microsoft.com/office/drawing/2014/main" id="{00000000-0008-0000-0000-000042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41" name="Text Box 394744">
          <a:extLst>
            <a:ext uri="{FF2B5EF4-FFF2-40B4-BE49-F238E27FC236}">
              <a16:creationId xmlns="" xmlns:a16="http://schemas.microsoft.com/office/drawing/2014/main" id="{00000000-0008-0000-0000-000043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42" name="Text Box 394360">
          <a:extLst>
            <a:ext uri="{FF2B5EF4-FFF2-40B4-BE49-F238E27FC236}">
              <a16:creationId xmlns="" xmlns:a16="http://schemas.microsoft.com/office/drawing/2014/main" id="{00000000-0008-0000-0000-000044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43" name="Text Box 394744">
          <a:extLst>
            <a:ext uri="{FF2B5EF4-FFF2-40B4-BE49-F238E27FC236}">
              <a16:creationId xmlns="" xmlns:a16="http://schemas.microsoft.com/office/drawing/2014/main" id="{00000000-0008-0000-0000-000045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44" name="Text Box 394360">
          <a:extLst>
            <a:ext uri="{FF2B5EF4-FFF2-40B4-BE49-F238E27FC236}">
              <a16:creationId xmlns="" xmlns:a16="http://schemas.microsoft.com/office/drawing/2014/main" id="{00000000-0008-0000-0000-000046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45" name="Text Box 394744">
          <a:extLst>
            <a:ext uri="{FF2B5EF4-FFF2-40B4-BE49-F238E27FC236}">
              <a16:creationId xmlns="" xmlns:a16="http://schemas.microsoft.com/office/drawing/2014/main" id="{00000000-0008-0000-0000-000047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46" name="Text Box 394360">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47" name="Text Box 394744">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48" name="Text Box 394360">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49" name="Text Box 39474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50" name="Text Box 394360">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51" name="Text Box 394744">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52" name="Text Box 394360">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53" name="Text Box 394744">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354" name="Text Box 394360">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355" name="Text Box 3947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356" name="Text Box 394360">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357" name="Text Box 394744">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358" name="Text Box 394360">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359" name="Text Box 39474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60" name="Text Box 394360">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61" name="Text Box 394744">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62" name="Text Box 394360">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63" name="Text Box 39474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64" name="Text Box 394360">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65" name="Text Box 394744">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66" name="Text Box 394360">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67" name="Text Box 394744">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68" name="Text Box 394360">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69" name="Text Box 3947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70" name="Text Box 394360">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71" name="Text Box 394744">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72" name="Text Box 394360">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73" name="Text Box 39474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74" name="Text Box 394360">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75" name="Text Box 394744">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76" name="Text Box 394360">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77" name="Text Box 39474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78" name="Text Box 394360">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79" name="Text Box 394744">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80" name="Text Box 394360">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81" name="Text Box 394744">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82" name="Text Box 394360">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83" name="Text Box 3947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84" name="Text Box 394360">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85" name="Text Box 394744">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86" name="Text Box 394360">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87" name="Text Box 39474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88" name="Text Box 394360">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89" name="Text Box 394744">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90" name="Text Box 394360">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91" name="Text Box 39474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92" name="Text Box 394360">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93" name="Text Box 394744">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94" name="Text Box 394360">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395" name="Text Box 394744">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96" name="Text Box 394360">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97" name="Text Box 3947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98" name="Text Box 394360">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399" name="Text Box 394744">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00" name="Text Box 394360">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01" name="Text Box 39474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02" name="Text Box 394360">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03" name="Text Box 394744">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04" name="Text Box 394360">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05" name="Text Box 39474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06" name="Text Box 394360">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07" name="Text Box 394744">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08" name="Text Box 394360">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09" name="Text Box 394744">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10" name="Text Box 394360">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11" name="Text Box 3947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12" name="Text Box 394360">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13" name="Text Box 394744">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14" name="Text Box 394360">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15" name="Text Box 39474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16" name="Text Box 394360">
          <a:extLst>
            <a:ext uri="{FF2B5EF4-FFF2-40B4-BE49-F238E27FC236}">
              <a16:creationId xmlns="" xmlns:a16="http://schemas.microsoft.com/office/drawing/2014/main" id="{00000000-0008-0000-0000-00008E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17" name="Text Box 394744">
          <a:extLst>
            <a:ext uri="{FF2B5EF4-FFF2-40B4-BE49-F238E27FC236}">
              <a16:creationId xmlns="" xmlns:a16="http://schemas.microsoft.com/office/drawing/2014/main" id="{00000000-0008-0000-0000-00008F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18" name="Text Box 394360">
          <a:extLst>
            <a:ext uri="{FF2B5EF4-FFF2-40B4-BE49-F238E27FC236}">
              <a16:creationId xmlns="" xmlns:a16="http://schemas.microsoft.com/office/drawing/2014/main" id="{00000000-0008-0000-0000-000090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19" name="Text Box 394744">
          <a:extLst>
            <a:ext uri="{FF2B5EF4-FFF2-40B4-BE49-F238E27FC236}">
              <a16:creationId xmlns="" xmlns:a16="http://schemas.microsoft.com/office/drawing/2014/main" id="{00000000-0008-0000-0000-000091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20" name="Text Box 394360">
          <a:extLst>
            <a:ext uri="{FF2B5EF4-FFF2-40B4-BE49-F238E27FC236}">
              <a16:creationId xmlns="" xmlns:a16="http://schemas.microsoft.com/office/drawing/2014/main" id="{00000000-0008-0000-0000-000092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21" name="Text Box 394744">
          <a:extLst>
            <a:ext uri="{FF2B5EF4-FFF2-40B4-BE49-F238E27FC236}">
              <a16:creationId xmlns="" xmlns:a16="http://schemas.microsoft.com/office/drawing/2014/main" id="{00000000-0008-0000-0000-000093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22" name="Text Box 394360">
          <a:extLst>
            <a:ext uri="{FF2B5EF4-FFF2-40B4-BE49-F238E27FC236}">
              <a16:creationId xmlns="" xmlns:a16="http://schemas.microsoft.com/office/drawing/2014/main" id="{00000000-0008-0000-0000-000094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23" name="Text Box 394744">
          <a:extLst>
            <a:ext uri="{FF2B5EF4-FFF2-40B4-BE49-F238E27FC236}">
              <a16:creationId xmlns="" xmlns:a16="http://schemas.microsoft.com/office/drawing/2014/main" id="{00000000-0008-0000-0000-000095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24" name="Text Box 394360">
          <a:extLst>
            <a:ext uri="{FF2B5EF4-FFF2-40B4-BE49-F238E27FC236}">
              <a16:creationId xmlns="" xmlns:a16="http://schemas.microsoft.com/office/drawing/2014/main" id="{00000000-0008-0000-0000-000096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25" name="Text Box 394744">
          <a:extLst>
            <a:ext uri="{FF2B5EF4-FFF2-40B4-BE49-F238E27FC236}">
              <a16:creationId xmlns="" xmlns:a16="http://schemas.microsoft.com/office/drawing/2014/main" id="{00000000-0008-0000-0000-000097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26" name="Text Box 394360">
          <a:extLst>
            <a:ext uri="{FF2B5EF4-FFF2-40B4-BE49-F238E27FC236}">
              <a16:creationId xmlns="" xmlns:a16="http://schemas.microsoft.com/office/drawing/2014/main" id="{00000000-0008-0000-0000-000098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27" name="Text Box 394744">
          <a:extLst>
            <a:ext uri="{FF2B5EF4-FFF2-40B4-BE49-F238E27FC236}">
              <a16:creationId xmlns="" xmlns:a16="http://schemas.microsoft.com/office/drawing/2014/main" id="{00000000-0008-0000-0000-000099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28" name="Text Box 394360">
          <a:extLst>
            <a:ext uri="{FF2B5EF4-FFF2-40B4-BE49-F238E27FC236}">
              <a16:creationId xmlns="" xmlns:a16="http://schemas.microsoft.com/office/drawing/2014/main" id="{00000000-0008-0000-0000-00009A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29" name="Text Box 394744">
          <a:extLst>
            <a:ext uri="{FF2B5EF4-FFF2-40B4-BE49-F238E27FC236}">
              <a16:creationId xmlns="" xmlns:a16="http://schemas.microsoft.com/office/drawing/2014/main" id="{00000000-0008-0000-0000-00009B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30" name="Text Box 394360">
          <a:extLst>
            <a:ext uri="{FF2B5EF4-FFF2-40B4-BE49-F238E27FC236}">
              <a16:creationId xmlns="" xmlns:a16="http://schemas.microsoft.com/office/drawing/2014/main" id="{00000000-0008-0000-0000-00009C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31" name="Text Box 394744">
          <a:extLst>
            <a:ext uri="{FF2B5EF4-FFF2-40B4-BE49-F238E27FC236}">
              <a16:creationId xmlns="" xmlns:a16="http://schemas.microsoft.com/office/drawing/2014/main" id="{00000000-0008-0000-0000-00009D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32" name="Text Box 394360">
          <a:extLst>
            <a:ext uri="{FF2B5EF4-FFF2-40B4-BE49-F238E27FC236}">
              <a16:creationId xmlns="" xmlns:a16="http://schemas.microsoft.com/office/drawing/2014/main" id="{00000000-0008-0000-0000-00009E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33" name="Text Box 394744">
          <a:extLst>
            <a:ext uri="{FF2B5EF4-FFF2-40B4-BE49-F238E27FC236}">
              <a16:creationId xmlns="" xmlns:a16="http://schemas.microsoft.com/office/drawing/2014/main" id="{00000000-0008-0000-0000-00009F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34" name="Text Box 394360">
          <a:extLst>
            <a:ext uri="{FF2B5EF4-FFF2-40B4-BE49-F238E27FC236}">
              <a16:creationId xmlns="" xmlns:a16="http://schemas.microsoft.com/office/drawing/2014/main" id="{00000000-0008-0000-0000-0000A0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35" name="Text Box 394744">
          <a:extLst>
            <a:ext uri="{FF2B5EF4-FFF2-40B4-BE49-F238E27FC236}">
              <a16:creationId xmlns="" xmlns:a16="http://schemas.microsoft.com/office/drawing/2014/main" id="{00000000-0008-0000-0000-0000A1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36" name="Text Box 394360">
          <a:extLst>
            <a:ext uri="{FF2B5EF4-FFF2-40B4-BE49-F238E27FC236}">
              <a16:creationId xmlns="" xmlns:a16="http://schemas.microsoft.com/office/drawing/2014/main" id="{00000000-0008-0000-0000-0000A2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37" name="Text Box 394744">
          <a:extLst>
            <a:ext uri="{FF2B5EF4-FFF2-40B4-BE49-F238E27FC236}">
              <a16:creationId xmlns="" xmlns:a16="http://schemas.microsoft.com/office/drawing/2014/main" id="{00000000-0008-0000-0000-0000A3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38" name="Text Box 394360">
          <a:extLst>
            <a:ext uri="{FF2B5EF4-FFF2-40B4-BE49-F238E27FC236}">
              <a16:creationId xmlns="" xmlns:a16="http://schemas.microsoft.com/office/drawing/2014/main" id="{00000000-0008-0000-0000-0000A4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39" name="Text Box 394744">
          <a:extLst>
            <a:ext uri="{FF2B5EF4-FFF2-40B4-BE49-F238E27FC236}">
              <a16:creationId xmlns="" xmlns:a16="http://schemas.microsoft.com/office/drawing/2014/main" id="{00000000-0008-0000-0000-0000A5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40" name="Text Box 394360">
          <a:extLst>
            <a:ext uri="{FF2B5EF4-FFF2-40B4-BE49-F238E27FC236}">
              <a16:creationId xmlns="" xmlns:a16="http://schemas.microsoft.com/office/drawing/2014/main" id="{00000000-0008-0000-0000-0000A6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41" name="Text Box 394744">
          <a:extLst>
            <a:ext uri="{FF2B5EF4-FFF2-40B4-BE49-F238E27FC236}">
              <a16:creationId xmlns="" xmlns:a16="http://schemas.microsoft.com/office/drawing/2014/main" id="{00000000-0008-0000-0000-0000A7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42" name="Text Box 394360">
          <a:extLst>
            <a:ext uri="{FF2B5EF4-FFF2-40B4-BE49-F238E27FC236}">
              <a16:creationId xmlns="" xmlns:a16="http://schemas.microsoft.com/office/drawing/2014/main" id="{00000000-0008-0000-0000-0000A8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43" name="Text Box 394744">
          <a:extLst>
            <a:ext uri="{FF2B5EF4-FFF2-40B4-BE49-F238E27FC236}">
              <a16:creationId xmlns="" xmlns:a16="http://schemas.microsoft.com/office/drawing/2014/main" id="{00000000-0008-0000-0000-0000A9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44" name="Text Box 394360">
          <a:extLst>
            <a:ext uri="{FF2B5EF4-FFF2-40B4-BE49-F238E27FC236}">
              <a16:creationId xmlns="" xmlns:a16="http://schemas.microsoft.com/office/drawing/2014/main" id="{00000000-0008-0000-0000-0000AA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45" name="Text Box 394744">
          <a:extLst>
            <a:ext uri="{FF2B5EF4-FFF2-40B4-BE49-F238E27FC236}">
              <a16:creationId xmlns="" xmlns:a16="http://schemas.microsoft.com/office/drawing/2014/main" id="{00000000-0008-0000-0000-0000AB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46" name="Text Box 394360">
          <a:extLst>
            <a:ext uri="{FF2B5EF4-FFF2-40B4-BE49-F238E27FC236}">
              <a16:creationId xmlns="" xmlns:a16="http://schemas.microsoft.com/office/drawing/2014/main" id="{00000000-0008-0000-0000-0000AC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47" name="Text Box 394744">
          <a:extLst>
            <a:ext uri="{FF2B5EF4-FFF2-40B4-BE49-F238E27FC236}">
              <a16:creationId xmlns="" xmlns:a16="http://schemas.microsoft.com/office/drawing/2014/main" id="{00000000-0008-0000-0000-0000AD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48" name="Text Box 394360">
          <a:extLst>
            <a:ext uri="{FF2B5EF4-FFF2-40B4-BE49-F238E27FC236}">
              <a16:creationId xmlns="" xmlns:a16="http://schemas.microsoft.com/office/drawing/2014/main" id="{00000000-0008-0000-0000-0000AE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49" name="Text Box 394744">
          <a:extLst>
            <a:ext uri="{FF2B5EF4-FFF2-40B4-BE49-F238E27FC236}">
              <a16:creationId xmlns="" xmlns:a16="http://schemas.microsoft.com/office/drawing/2014/main" id="{00000000-0008-0000-0000-0000AF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50" name="Text Box 394360">
          <a:extLst>
            <a:ext uri="{FF2B5EF4-FFF2-40B4-BE49-F238E27FC236}">
              <a16:creationId xmlns="" xmlns:a16="http://schemas.microsoft.com/office/drawing/2014/main" id="{00000000-0008-0000-0000-0000B0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51" name="Text Box 394744">
          <a:extLst>
            <a:ext uri="{FF2B5EF4-FFF2-40B4-BE49-F238E27FC236}">
              <a16:creationId xmlns="" xmlns:a16="http://schemas.microsoft.com/office/drawing/2014/main" id="{00000000-0008-0000-0000-0000B1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52" name="Text Box 394360">
          <a:extLst>
            <a:ext uri="{FF2B5EF4-FFF2-40B4-BE49-F238E27FC236}">
              <a16:creationId xmlns="" xmlns:a16="http://schemas.microsoft.com/office/drawing/2014/main" id="{00000000-0008-0000-0000-0000B2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53" name="Text Box 394744">
          <a:extLst>
            <a:ext uri="{FF2B5EF4-FFF2-40B4-BE49-F238E27FC236}">
              <a16:creationId xmlns="" xmlns:a16="http://schemas.microsoft.com/office/drawing/2014/main" id="{00000000-0008-0000-0000-0000B3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54" name="Text Box 394360">
          <a:extLst>
            <a:ext uri="{FF2B5EF4-FFF2-40B4-BE49-F238E27FC236}">
              <a16:creationId xmlns="" xmlns:a16="http://schemas.microsoft.com/office/drawing/2014/main" id="{00000000-0008-0000-0000-0000B4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55" name="Text Box 394744">
          <a:extLst>
            <a:ext uri="{FF2B5EF4-FFF2-40B4-BE49-F238E27FC236}">
              <a16:creationId xmlns="" xmlns:a16="http://schemas.microsoft.com/office/drawing/2014/main" id="{00000000-0008-0000-0000-0000B5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456" name="Text Box 394360">
          <a:extLst>
            <a:ext uri="{FF2B5EF4-FFF2-40B4-BE49-F238E27FC236}">
              <a16:creationId xmlns="" xmlns:a16="http://schemas.microsoft.com/office/drawing/2014/main" id="{00000000-0008-0000-0000-0000B6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457" name="Text Box 394744">
          <a:extLst>
            <a:ext uri="{FF2B5EF4-FFF2-40B4-BE49-F238E27FC236}">
              <a16:creationId xmlns="" xmlns:a16="http://schemas.microsoft.com/office/drawing/2014/main" id="{00000000-0008-0000-0000-0000B7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458" name="Text Box 394360">
          <a:extLst>
            <a:ext uri="{FF2B5EF4-FFF2-40B4-BE49-F238E27FC236}">
              <a16:creationId xmlns="" xmlns:a16="http://schemas.microsoft.com/office/drawing/2014/main" id="{00000000-0008-0000-0000-0000B8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459" name="Text Box 394744">
          <a:extLst>
            <a:ext uri="{FF2B5EF4-FFF2-40B4-BE49-F238E27FC236}">
              <a16:creationId xmlns="" xmlns:a16="http://schemas.microsoft.com/office/drawing/2014/main" id="{00000000-0008-0000-0000-0000B9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460" name="Text Box 394360">
          <a:extLst>
            <a:ext uri="{FF2B5EF4-FFF2-40B4-BE49-F238E27FC236}">
              <a16:creationId xmlns="" xmlns:a16="http://schemas.microsoft.com/office/drawing/2014/main" id="{00000000-0008-0000-0000-0000BA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461" name="Text Box 394744">
          <a:extLst>
            <a:ext uri="{FF2B5EF4-FFF2-40B4-BE49-F238E27FC236}">
              <a16:creationId xmlns="" xmlns:a16="http://schemas.microsoft.com/office/drawing/2014/main" id="{00000000-0008-0000-0000-0000BB00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62" name="Text Box 394360">
          <a:extLst>
            <a:ext uri="{FF2B5EF4-FFF2-40B4-BE49-F238E27FC236}">
              <a16:creationId xmlns="" xmlns:a16="http://schemas.microsoft.com/office/drawing/2014/main" id="{00000000-0008-0000-0000-0000BC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63" name="Text Box 394744">
          <a:extLst>
            <a:ext uri="{FF2B5EF4-FFF2-40B4-BE49-F238E27FC236}">
              <a16:creationId xmlns="" xmlns:a16="http://schemas.microsoft.com/office/drawing/2014/main" id="{00000000-0008-0000-0000-0000BD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64" name="Text Box 394360">
          <a:extLst>
            <a:ext uri="{FF2B5EF4-FFF2-40B4-BE49-F238E27FC236}">
              <a16:creationId xmlns="" xmlns:a16="http://schemas.microsoft.com/office/drawing/2014/main" id="{00000000-0008-0000-0000-0000BE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65" name="Text Box 394744">
          <a:extLst>
            <a:ext uri="{FF2B5EF4-FFF2-40B4-BE49-F238E27FC236}">
              <a16:creationId xmlns="" xmlns:a16="http://schemas.microsoft.com/office/drawing/2014/main" id="{00000000-0008-0000-0000-0000BF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66" name="Text Box 394360">
          <a:extLst>
            <a:ext uri="{FF2B5EF4-FFF2-40B4-BE49-F238E27FC236}">
              <a16:creationId xmlns="" xmlns:a16="http://schemas.microsoft.com/office/drawing/2014/main" id="{00000000-0008-0000-0000-0000C0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67" name="Text Box 394744">
          <a:extLst>
            <a:ext uri="{FF2B5EF4-FFF2-40B4-BE49-F238E27FC236}">
              <a16:creationId xmlns="" xmlns:a16="http://schemas.microsoft.com/office/drawing/2014/main" id="{00000000-0008-0000-0000-0000C1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68" name="Text Box 394360">
          <a:extLst>
            <a:ext uri="{FF2B5EF4-FFF2-40B4-BE49-F238E27FC236}">
              <a16:creationId xmlns="" xmlns:a16="http://schemas.microsoft.com/office/drawing/2014/main" id="{00000000-0008-0000-0000-0000C2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69" name="Text Box 394744">
          <a:extLst>
            <a:ext uri="{FF2B5EF4-FFF2-40B4-BE49-F238E27FC236}">
              <a16:creationId xmlns="" xmlns:a16="http://schemas.microsoft.com/office/drawing/2014/main" id="{00000000-0008-0000-0000-0000C3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70" name="Text Box 394360">
          <a:extLst>
            <a:ext uri="{FF2B5EF4-FFF2-40B4-BE49-F238E27FC236}">
              <a16:creationId xmlns="" xmlns:a16="http://schemas.microsoft.com/office/drawing/2014/main" id="{00000000-0008-0000-0000-0000C4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71" name="Text Box 394744">
          <a:extLst>
            <a:ext uri="{FF2B5EF4-FFF2-40B4-BE49-F238E27FC236}">
              <a16:creationId xmlns="" xmlns:a16="http://schemas.microsoft.com/office/drawing/2014/main" id="{00000000-0008-0000-0000-0000C5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72" name="Text Box 394360">
          <a:extLst>
            <a:ext uri="{FF2B5EF4-FFF2-40B4-BE49-F238E27FC236}">
              <a16:creationId xmlns="" xmlns:a16="http://schemas.microsoft.com/office/drawing/2014/main" id="{00000000-0008-0000-0000-0000C6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73" name="Text Box 394744">
          <a:extLst>
            <a:ext uri="{FF2B5EF4-FFF2-40B4-BE49-F238E27FC236}">
              <a16:creationId xmlns="" xmlns:a16="http://schemas.microsoft.com/office/drawing/2014/main" id="{00000000-0008-0000-0000-0000C7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74" name="Text Box 394360">
          <a:extLst>
            <a:ext uri="{FF2B5EF4-FFF2-40B4-BE49-F238E27FC236}">
              <a16:creationId xmlns="" xmlns:a16="http://schemas.microsoft.com/office/drawing/2014/main" id="{00000000-0008-0000-0000-0000C8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75" name="Text Box 394744">
          <a:extLst>
            <a:ext uri="{FF2B5EF4-FFF2-40B4-BE49-F238E27FC236}">
              <a16:creationId xmlns="" xmlns:a16="http://schemas.microsoft.com/office/drawing/2014/main" id="{00000000-0008-0000-0000-0000C9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76" name="Text Box 394360">
          <a:extLst>
            <a:ext uri="{FF2B5EF4-FFF2-40B4-BE49-F238E27FC236}">
              <a16:creationId xmlns="" xmlns:a16="http://schemas.microsoft.com/office/drawing/2014/main" id="{00000000-0008-0000-0000-0000CA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77" name="Text Box 394744">
          <a:extLst>
            <a:ext uri="{FF2B5EF4-FFF2-40B4-BE49-F238E27FC236}">
              <a16:creationId xmlns="" xmlns:a16="http://schemas.microsoft.com/office/drawing/2014/main" id="{00000000-0008-0000-0000-0000CB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78" name="Text Box 394360">
          <a:extLst>
            <a:ext uri="{FF2B5EF4-FFF2-40B4-BE49-F238E27FC236}">
              <a16:creationId xmlns="" xmlns:a16="http://schemas.microsoft.com/office/drawing/2014/main" id="{00000000-0008-0000-0000-0000CC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79" name="Text Box 394744">
          <a:extLst>
            <a:ext uri="{FF2B5EF4-FFF2-40B4-BE49-F238E27FC236}">
              <a16:creationId xmlns="" xmlns:a16="http://schemas.microsoft.com/office/drawing/2014/main" id="{00000000-0008-0000-0000-0000CD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80" name="Text Box 394360">
          <a:extLst>
            <a:ext uri="{FF2B5EF4-FFF2-40B4-BE49-F238E27FC236}">
              <a16:creationId xmlns="" xmlns:a16="http://schemas.microsoft.com/office/drawing/2014/main" id="{00000000-0008-0000-0000-0000CE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81" name="Text Box 394744">
          <a:extLst>
            <a:ext uri="{FF2B5EF4-FFF2-40B4-BE49-F238E27FC236}">
              <a16:creationId xmlns="" xmlns:a16="http://schemas.microsoft.com/office/drawing/2014/main" id="{00000000-0008-0000-0000-0000CF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82" name="Text Box 394360">
          <a:extLst>
            <a:ext uri="{FF2B5EF4-FFF2-40B4-BE49-F238E27FC236}">
              <a16:creationId xmlns="" xmlns:a16="http://schemas.microsoft.com/office/drawing/2014/main" id="{00000000-0008-0000-0000-0000D0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83" name="Text Box 394744">
          <a:extLst>
            <a:ext uri="{FF2B5EF4-FFF2-40B4-BE49-F238E27FC236}">
              <a16:creationId xmlns="" xmlns:a16="http://schemas.microsoft.com/office/drawing/2014/main" id="{00000000-0008-0000-0000-0000D1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84" name="Text Box 394360">
          <a:extLst>
            <a:ext uri="{FF2B5EF4-FFF2-40B4-BE49-F238E27FC236}">
              <a16:creationId xmlns="" xmlns:a16="http://schemas.microsoft.com/office/drawing/2014/main" id="{00000000-0008-0000-0000-0000D2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85" name="Text Box 394744">
          <a:extLst>
            <a:ext uri="{FF2B5EF4-FFF2-40B4-BE49-F238E27FC236}">
              <a16:creationId xmlns="" xmlns:a16="http://schemas.microsoft.com/office/drawing/2014/main" id="{00000000-0008-0000-0000-0000D3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86" name="Text Box 394360">
          <a:extLst>
            <a:ext uri="{FF2B5EF4-FFF2-40B4-BE49-F238E27FC236}">
              <a16:creationId xmlns="" xmlns:a16="http://schemas.microsoft.com/office/drawing/2014/main" id="{00000000-0008-0000-0000-0000D4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87" name="Text Box 394744">
          <a:extLst>
            <a:ext uri="{FF2B5EF4-FFF2-40B4-BE49-F238E27FC236}">
              <a16:creationId xmlns="" xmlns:a16="http://schemas.microsoft.com/office/drawing/2014/main" id="{00000000-0008-0000-0000-0000D5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88" name="Text Box 394360">
          <a:extLst>
            <a:ext uri="{FF2B5EF4-FFF2-40B4-BE49-F238E27FC236}">
              <a16:creationId xmlns="" xmlns:a16="http://schemas.microsoft.com/office/drawing/2014/main" id="{00000000-0008-0000-0000-0000D6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89" name="Text Box 394744">
          <a:extLst>
            <a:ext uri="{FF2B5EF4-FFF2-40B4-BE49-F238E27FC236}">
              <a16:creationId xmlns="" xmlns:a16="http://schemas.microsoft.com/office/drawing/2014/main" id="{00000000-0008-0000-0000-0000D7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90" name="Text Box 394360">
          <a:extLst>
            <a:ext uri="{FF2B5EF4-FFF2-40B4-BE49-F238E27FC236}">
              <a16:creationId xmlns="" xmlns:a16="http://schemas.microsoft.com/office/drawing/2014/main" id="{00000000-0008-0000-0000-0000D8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91" name="Text Box 394744">
          <a:extLst>
            <a:ext uri="{FF2B5EF4-FFF2-40B4-BE49-F238E27FC236}">
              <a16:creationId xmlns="" xmlns:a16="http://schemas.microsoft.com/office/drawing/2014/main" id="{00000000-0008-0000-0000-0000D9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92" name="Text Box 394360">
          <a:extLst>
            <a:ext uri="{FF2B5EF4-FFF2-40B4-BE49-F238E27FC236}">
              <a16:creationId xmlns="" xmlns:a16="http://schemas.microsoft.com/office/drawing/2014/main" id="{00000000-0008-0000-0000-0000DA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93" name="Text Box 394744">
          <a:extLst>
            <a:ext uri="{FF2B5EF4-FFF2-40B4-BE49-F238E27FC236}">
              <a16:creationId xmlns="" xmlns:a16="http://schemas.microsoft.com/office/drawing/2014/main" id="{00000000-0008-0000-0000-0000DB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94" name="Text Box 394360">
          <a:extLst>
            <a:ext uri="{FF2B5EF4-FFF2-40B4-BE49-F238E27FC236}">
              <a16:creationId xmlns="" xmlns:a16="http://schemas.microsoft.com/office/drawing/2014/main" id="{00000000-0008-0000-0000-0000DC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95" name="Text Box 394744">
          <a:extLst>
            <a:ext uri="{FF2B5EF4-FFF2-40B4-BE49-F238E27FC236}">
              <a16:creationId xmlns="" xmlns:a16="http://schemas.microsoft.com/office/drawing/2014/main" id="{00000000-0008-0000-0000-0000DD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96" name="Text Box 394360">
          <a:extLst>
            <a:ext uri="{FF2B5EF4-FFF2-40B4-BE49-F238E27FC236}">
              <a16:creationId xmlns="" xmlns:a16="http://schemas.microsoft.com/office/drawing/2014/main" id="{00000000-0008-0000-0000-0000DE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497" name="Text Box 394744">
          <a:extLst>
            <a:ext uri="{FF2B5EF4-FFF2-40B4-BE49-F238E27FC236}">
              <a16:creationId xmlns="" xmlns:a16="http://schemas.microsoft.com/office/drawing/2014/main" id="{00000000-0008-0000-0000-0000DF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98" name="Text Box 394360">
          <a:extLst>
            <a:ext uri="{FF2B5EF4-FFF2-40B4-BE49-F238E27FC236}">
              <a16:creationId xmlns="" xmlns:a16="http://schemas.microsoft.com/office/drawing/2014/main" id="{00000000-0008-0000-0000-0000E0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499" name="Text Box 394744">
          <a:extLst>
            <a:ext uri="{FF2B5EF4-FFF2-40B4-BE49-F238E27FC236}">
              <a16:creationId xmlns="" xmlns:a16="http://schemas.microsoft.com/office/drawing/2014/main" id="{00000000-0008-0000-0000-0000E1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00" name="Text Box 394360">
          <a:extLst>
            <a:ext uri="{FF2B5EF4-FFF2-40B4-BE49-F238E27FC236}">
              <a16:creationId xmlns="" xmlns:a16="http://schemas.microsoft.com/office/drawing/2014/main" id="{00000000-0008-0000-0000-0000E2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01" name="Text Box 394744">
          <a:extLst>
            <a:ext uri="{FF2B5EF4-FFF2-40B4-BE49-F238E27FC236}">
              <a16:creationId xmlns="" xmlns:a16="http://schemas.microsoft.com/office/drawing/2014/main" id="{00000000-0008-0000-0000-0000E3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02" name="Text Box 394360">
          <a:extLst>
            <a:ext uri="{FF2B5EF4-FFF2-40B4-BE49-F238E27FC236}">
              <a16:creationId xmlns="" xmlns:a16="http://schemas.microsoft.com/office/drawing/2014/main" id="{00000000-0008-0000-0000-0000E4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03" name="Text Box 394744">
          <a:extLst>
            <a:ext uri="{FF2B5EF4-FFF2-40B4-BE49-F238E27FC236}">
              <a16:creationId xmlns="" xmlns:a16="http://schemas.microsoft.com/office/drawing/2014/main" id="{00000000-0008-0000-0000-0000E5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04" name="Text Box 394360">
          <a:extLst>
            <a:ext uri="{FF2B5EF4-FFF2-40B4-BE49-F238E27FC236}">
              <a16:creationId xmlns="" xmlns:a16="http://schemas.microsoft.com/office/drawing/2014/main" id="{00000000-0008-0000-0000-0000E6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05" name="Text Box 394744">
          <a:extLst>
            <a:ext uri="{FF2B5EF4-FFF2-40B4-BE49-F238E27FC236}">
              <a16:creationId xmlns="" xmlns:a16="http://schemas.microsoft.com/office/drawing/2014/main" id="{00000000-0008-0000-0000-0000E7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06" name="Text Box 394360">
          <a:extLst>
            <a:ext uri="{FF2B5EF4-FFF2-40B4-BE49-F238E27FC236}">
              <a16:creationId xmlns="" xmlns:a16="http://schemas.microsoft.com/office/drawing/2014/main" id="{00000000-0008-0000-0000-0000E8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07" name="Text Box 394744">
          <a:extLst>
            <a:ext uri="{FF2B5EF4-FFF2-40B4-BE49-F238E27FC236}">
              <a16:creationId xmlns="" xmlns:a16="http://schemas.microsoft.com/office/drawing/2014/main" id="{00000000-0008-0000-0000-0000E9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08" name="Text Box 394360">
          <a:extLst>
            <a:ext uri="{FF2B5EF4-FFF2-40B4-BE49-F238E27FC236}">
              <a16:creationId xmlns="" xmlns:a16="http://schemas.microsoft.com/office/drawing/2014/main" id="{00000000-0008-0000-0000-0000EA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09" name="Text Box 394744">
          <a:extLst>
            <a:ext uri="{FF2B5EF4-FFF2-40B4-BE49-F238E27FC236}">
              <a16:creationId xmlns="" xmlns:a16="http://schemas.microsoft.com/office/drawing/2014/main" id="{00000000-0008-0000-0000-0000EB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10" name="Text Box 394360">
          <a:extLst>
            <a:ext uri="{FF2B5EF4-FFF2-40B4-BE49-F238E27FC236}">
              <a16:creationId xmlns="" xmlns:a16="http://schemas.microsoft.com/office/drawing/2014/main" id="{00000000-0008-0000-0000-0000EC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11" name="Text Box 394744">
          <a:extLst>
            <a:ext uri="{FF2B5EF4-FFF2-40B4-BE49-F238E27FC236}">
              <a16:creationId xmlns="" xmlns:a16="http://schemas.microsoft.com/office/drawing/2014/main" id="{00000000-0008-0000-0000-0000ED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12" name="Text Box 394360">
          <a:extLst>
            <a:ext uri="{FF2B5EF4-FFF2-40B4-BE49-F238E27FC236}">
              <a16:creationId xmlns="" xmlns:a16="http://schemas.microsoft.com/office/drawing/2014/main" id="{00000000-0008-0000-0000-0000EE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13" name="Text Box 394744">
          <a:extLst>
            <a:ext uri="{FF2B5EF4-FFF2-40B4-BE49-F238E27FC236}">
              <a16:creationId xmlns="" xmlns:a16="http://schemas.microsoft.com/office/drawing/2014/main" id="{00000000-0008-0000-0000-0000EF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14" name="Text Box 394360">
          <a:extLst>
            <a:ext uri="{FF2B5EF4-FFF2-40B4-BE49-F238E27FC236}">
              <a16:creationId xmlns="" xmlns:a16="http://schemas.microsoft.com/office/drawing/2014/main" id="{00000000-0008-0000-0000-0000F0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15" name="Text Box 394744">
          <a:extLst>
            <a:ext uri="{FF2B5EF4-FFF2-40B4-BE49-F238E27FC236}">
              <a16:creationId xmlns="" xmlns:a16="http://schemas.microsoft.com/office/drawing/2014/main" id="{00000000-0008-0000-0000-0000F1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16" name="Text Box 394360">
          <a:extLst>
            <a:ext uri="{FF2B5EF4-FFF2-40B4-BE49-F238E27FC236}">
              <a16:creationId xmlns="" xmlns:a16="http://schemas.microsoft.com/office/drawing/2014/main" id="{00000000-0008-0000-0000-0000F2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17" name="Text Box 394744">
          <a:extLst>
            <a:ext uri="{FF2B5EF4-FFF2-40B4-BE49-F238E27FC236}">
              <a16:creationId xmlns="" xmlns:a16="http://schemas.microsoft.com/office/drawing/2014/main" id="{00000000-0008-0000-0000-0000F3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18" name="Text Box 394360">
          <a:extLst>
            <a:ext uri="{FF2B5EF4-FFF2-40B4-BE49-F238E27FC236}">
              <a16:creationId xmlns="" xmlns:a16="http://schemas.microsoft.com/office/drawing/2014/main" id="{00000000-0008-0000-0000-0000F4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19" name="Text Box 394744">
          <a:extLst>
            <a:ext uri="{FF2B5EF4-FFF2-40B4-BE49-F238E27FC236}">
              <a16:creationId xmlns="" xmlns:a16="http://schemas.microsoft.com/office/drawing/2014/main" id="{00000000-0008-0000-0000-0000F5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20" name="Text Box 394360">
          <a:extLst>
            <a:ext uri="{FF2B5EF4-FFF2-40B4-BE49-F238E27FC236}">
              <a16:creationId xmlns="" xmlns:a16="http://schemas.microsoft.com/office/drawing/2014/main" id="{00000000-0008-0000-0000-0000F6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21" name="Text Box 394744">
          <a:extLst>
            <a:ext uri="{FF2B5EF4-FFF2-40B4-BE49-F238E27FC236}">
              <a16:creationId xmlns="" xmlns:a16="http://schemas.microsoft.com/office/drawing/2014/main" id="{00000000-0008-0000-0000-0000F7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22" name="Text Box 394360">
          <a:extLst>
            <a:ext uri="{FF2B5EF4-FFF2-40B4-BE49-F238E27FC236}">
              <a16:creationId xmlns="" xmlns:a16="http://schemas.microsoft.com/office/drawing/2014/main" id="{00000000-0008-0000-0000-0000F8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23" name="Text Box 394744">
          <a:extLst>
            <a:ext uri="{FF2B5EF4-FFF2-40B4-BE49-F238E27FC236}">
              <a16:creationId xmlns="" xmlns:a16="http://schemas.microsoft.com/office/drawing/2014/main" id="{00000000-0008-0000-0000-0000F9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24" name="Text Box 394360">
          <a:extLst>
            <a:ext uri="{FF2B5EF4-FFF2-40B4-BE49-F238E27FC236}">
              <a16:creationId xmlns="" xmlns:a16="http://schemas.microsoft.com/office/drawing/2014/main" id="{00000000-0008-0000-0000-0000FA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25" name="Text Box 394744">
          <a:extLst>
            <a:ext uri="{FF2B5EF4-FFF2-40B4-BE49-F238E27FC236}">
              <a16:creationId xmlns="" xmlns:a16="http://schemas.microsoft.com/office/drawing/2014/main" id="{00000000-0008-0000-0000-0000FB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26" name="Text Box 394360">
          <a:extLst>
            <a:ext uri="{FF2B5EF4-FFF2-40B4-BE49-F238E27FC236}">
              <a16:creationId xmlns="" xmlns:a16="http://schemas.microsoft.com/office/drawing/2014/main" id="{00000000-0008-0000-0000-0000FC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27" name="Text Box 394744">
          <a:extLst>
            <a:ext uri="{FF2B5EF4-FFF2-40B4-BE49-F238E27FC236}">
              <a16:creationId xmlns="" xmlns:a16="http://schemas.microsoft.com/office/drawing/2014/main" id="{00000000-0008-0000-0000-0000FD00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28" name="Text Box 394360">
          <a:extLst>
            <a:ext uri="{FF2B5EF4-FFF2-40B4-BE49-F238E27FC236}">
              <a16:creationId xmlns="" xmlns:a16="http://schemas.microsoft.com/office/drawing/2014/main" id="{00000000-0008-0000-0000-0000FE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29" name="Text Box 394744">
          <a:extLst>
            <a:ext uri="{FF2B5EF4-FFF2-40B4-BE49-F238E27FC236}">
              <a16:creationId xmlns="" xmlns:a16="http://schemas.microsoft.com/office/drawing/2014/main" id="{00000000-0008-0000-0000-0000FF00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30" name="Text Box 394360">
          <a:extLst>
            <a:ext uri="{FF2B5EF4-FFF2-40B4-BE49-F238E27FC236}">
              <a16:creationId xmlns="" xmlns:a16="http://schemas.microsoft.com/office/drawing/2014/main" id="{00000000-0008-0000-0000-000000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31" name="Text Box 394744">
          <a:extLst>
            <a:ext uri="{FF2B5EF4-FFF2-40B4-BE49-F238E27FC236}">
              <a16:creationId xmlns="" xmlns:a16="http://schemas.microsoft.com/office/drawing/2014/main" id="{00000000-0008-0000-0000-000001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32" name="Text Box 394360">
          <a:extLst>
            <a:ext uri="{FF2B5EF4-FFF2-40B4-BE49-F238E27FC236}">
              <a16:creationId xmlns="" xmlns:a16="http://schemas.microsoft.com/office/drawing/2014/main" id="{00000000-0008-0000-0000-000002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33" name="Text Box 394744">
          <a:extLst>
            <a:ext uri="{FF2B5EF4-FFF2-40B4-BE49-F238E27FC236}">
              <a16:creationId xmlns="" xmlns:a16="http://schemas.microsoft.com/office/drawing/2014/main" id="{00000000-0008-0000-0000-000003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534" name="Text Box 394360">
          <a:extLst>
            <a:ext uri="{FF2B5EF4-FFF2-40B4-BE49-F238E27FC236}">
              <a16:creationId xmlns="" xmlns:a16="http://schemas.microsoft.com/office/drawing/2014/main" id="{00000000-0008-0000-0000-000004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535" name="Text Box 394744">
          <a:extLst>
            <a:ext uri="{FF2B5EF4-FFF2-40B4-BE49-F238E27FC236}">
              <a16:creationId xmlns="" xmlns:a16="http://schemas.microsoft.com/office/drawing/2014/main" id="{00000000-0008-0000-0000-000005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536" name="Text Box 394360">
          <a:extLst>
            <a:ext uri="{FF2B5EF4-FFF2-40B4-BE49-F238E27FC236}">
              <a16:creationId xmlns="" xmlns:a16="http://schemas.microsoft.com/office/drawing/2014/main" id="{00000000-0008-0000-0000-000006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537" name="Text Box 394744">
          <a:extLst>
            <a:ext uri="{FF2B5EF4-FFF2-40B4-BE49-F238E27FC236}">
              <a16:creationId xmlns="" xmlns:a16="http://schemas.microsoft.com/office/drawing/2014/main" id="{00000000-0008-0000-0000-000007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538" name="Text Box 394360">
          <a:extLst>
            <a:ext uri="{FF2B5EF4-FFF2-40B4-BE49-F238E27FC236}">
              <a16:creationId xmlns="" xmlns:a16="http://schemas.microsoft.com/office/drawing/2014/main" id="{00000000-0008-0000-0000-000008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539" name="Text Box 394744">
          <a:extLst>
            <a:ext uri="{FF2B5EF4-FFF2-40B4-BE49-F238E27FC236}">
              <a16:creationId xmlns="" xmlns:a16="http://schemas.microsoft.com/office/drawing/2014/main" id="{00000000-0008-0000-0000-000009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40" name="Text Box 394360">
          <a:extLst>
            <a:ext uri="{FF2B5EF4-FFF2-40B4-BE49-F238E27FC236}">
              <a16:creationId xmlns="" xmlns:a16="http://schemas.microsoft.com/office/drawing/2014/main" id="{00000000-0008-0000-0000-00000A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41" name="Text Box 394744">
          <a:extLst>
            <a:ext uri="{FF2B5EF4-FFF2-40B4-BE49-F238E27FC236}">
              <a16:creationId xmlns="" xmlns:a16="http://schemas.microsoft.com/office/drawing/2014/main" id="{00000000-0008-0000-0000-00000B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42" name="Text Box 394360">
          <a:extLst>
            <a:ext uri="{FF2B5EF4-FFF2-40B4-BE49-F238E27FC236}">
              <a16:creationId xmlns="" xmlns:a16="http://schemas.microsoft.com/office/drawing/2014/main" id="{00000000-0008-0000-0000-00000C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43" name="Text Box 394744">
          <a:extLst>
            <a:ext uri="{FF2B5EF4-FFF2-40B4-BE49-F238E27FC236}">
              <a16:creationId xmlns="" xmlns:a16="http://schemas.microsoft.com/office/drawing/2014/main" id="{00000000-0008-0000-0000-00000D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44" name="Text Box 394360">
          <a:extLst>
            <a:ext uri="{FF2B5EF4-FFF2-40B4-BE49-F238E27FC236}">
              <a16:creationId xmlns="" xmlns:a16="http://schemas.microsoft.com/office/drawing/2014/main" id="{00000000-0008-0000-0000-00000E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45" name="Text Box 394744">
          <a:extLst>
            <a:ext uri="{FF2B5EF4-FFF2-40B4-BE49-F238E27FC236}">
              <a16:creationId xmlns="" xmlns:a16="http://schemas.microsoft.com/office/drawing/2014/main" id="{00000000-0008-0000-0000-00000F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46" name="Text Box 394360">
          <a:extLst>
            <a:ext uri="{FF2B5EF4-FFF2-40B4-BE49-F238E27FC236}">
              <a16:creationId xmlns="" xmlns:a16="http://schemas.microsoft.com/office/drawing/2014/main" id="{00000000-0008-0000-0000-000010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47" name="Text Box 394744">
          <a:extLst>
            <a:ext uri="{FF2B5EF4-FFF2-40B4-BE49-F238E27FC236}">
              <a16:creationId xmlns="" xmlns:a16="http://schemas.microsoft.com/office/drawing/2014/main" id="{00000000-0008-0000-0000-000011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48" name="Text Box 394360">
          <a:extLst>
            <a:ext uri="{FF2B5EF4-FFF2-40B4-BE49-F238E27FC236}">
              <a16:creationId xmlns="" xmlns:a16="http://schemas.microsoft.com/office/drawing/2014/main" id="{00000000-0008-0000-0000-000012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49" name="Text Box 394744">
          <a:extLst>
            <a:ext uri="{FF2B5EF4-FFF2-40B4-BE49-F238E27FC236}">
              <a16:creationId xmlns="" xmlns:a16="http://schemas.microsoft.com/office/drawing/2014/main" id="{00000000-0008-0000-0000-000013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50" name="Text Box 394360">
          <a:extLst>
            <a:ext uri="{FF2B5EF4-FFF2-40B4-BE49-F238E27FC236}">
              <a16:creationId xmlns="" xmlns:a16="http://schemas.microsoft.com/office/drawing/2014/main" id="{00000000-0008-0000-0000-000014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51" name="Text Box 394744">
          <a:extLst>
            <a:ext uri="{FF2B5EF4-FFF2-40B4-BE49-F238E27FC236}">
              <a16:creationId xmlns="" xmlns:a16="http://schemas.microsoft.com/office/drawing/2014/main" id="{00000000-0008-0000-0000-000015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52" name="Text Box 394360">
          <a:extLst>
            <a:ext uri="{FF2B5EF4-FFF2-40B4-BE49-F238E27FC236}">
              <a16:creationId xmlns="" xmlns:a16="http://schemas.microsoft.com/office/drawing/2014/main" id="{00000000-0008-0000-0000-000016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53" name="Text Box 394744">
          <a:extLst>
            <a:ext uri="{FF2B5EF4-FFF2-40B4-BE49-F238E27FC236}">
              <a16:creationId xmlns="" xmlns:a16="http://schemas.microsoft.com/office/drawing/2014/main" id="{00000000-0008-0000-0000-000017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54" name="Text Box 394360">
          <a:extLst>
            <a:ext uri="{FF2B5EF4-FFF2-40B4-BE49-F238E27FC236}">
              <a16:creationId xmlns="" xmlns:a16="http://schemas.microsoft.com/office/drawing/2014/main" id="{00000000-0008-0000-0000-000018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55" name="Text Box 394744">
          <a:extLst>
            <a:ext uri="{FF2B5EF4-FFF2-40B4-BE49-F238E27FC236}">
              <a16:creationId xmlns="" xmlns:a16="http://schemas.microsoft.com/office/drawing/2014/main" id="{00000000-0008-0000-0000-000019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56" name="Text Box 394360">
          <a:extLst>
            <a:ext uri="{FF2B5EF4-FFF2-40B4-BE49-F238E27FC236}">
              <a16:creationId xmlns="" xmlns:a16="http://schemas.microsoft.com/office/drawing/2014/main" id="{00000000-0008-0000-0000-00001A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57" name="Text Box 394744">
          <a:extLst>
            <a:ext uri="{FF2B5EF4-FFF2-40B4-BE49-F238E27FC236}">
              <a16:creationId xmlns="" xmlns:a16="http://schemas.microsoft.com/office/drawing/2014/main" id="{00000000-0008-0000-0000-00001B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58" name="Text Box 394360">
          <a:extLst>
            <a:ext uri="{FF2B5EF4-FFF2-40B4-BE49-F238E27FC236}">
              <a16:creationId xmlns="" xmlns:a16="http://schemas.microsoft.com/office/drawing/2014/main" id="{00000000-0008-0000-0000-00001C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59" name="Text Box 394744">
          <a:extLst>
            <a:ext uri="{FF2B5EF4-FFF2-40B4-BE49-F238E27FC236}">
              <a16:creationId xmlns="" xmlns:a16="http://schemas.microsoft.com/office/drawing/2014/main" id="{00000000-0008-0000-0000-00001D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60" name="Text Box 394360">
          <a:extLst>
            <a:ext uri="{FF2B5EF4-FFF2-40B4-BE49-F238E27FC236}">
              <a16:creationId xmlns="" xmlns:a16="http://schemas.microsoft.com/office/drawing/2014/main" id="{00000000-0008-0000-0000-00001E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61" name="Text Box 394744">
          <a:extLst>
            <a:ext uri="{FF2B5EF4-FFF2-40B4-BE49-F238E27FC236}">
              <a16:creationId xmlns="" xmlns:a16="http://schemas.microsoft.com/office/drawing/2014/main" id="{00000000-0008-0000-0000-00001F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62" name="Text Box 394360">
          <a:extLst>
            <a:ext uri="{FF2B5EF4-FFF2-40B4-BE49-F238E27FC236}">
              <a16:creationId xmlns="" xmlns:a16="http://schemas.microsoft.com/office/drawing/2014/main" id="{00000000-0008-0000-0000-000020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63" name="Text Box 394744">
          <a:extLst>
            <a:ext uri="{FF2B5EF4-FFF2-40B4-BE49-F238E27FC236}">
              <a16:creationId xmlns="" xmlns:a16="http://schemas.microsoft.com/office/drawing/2014/main" id="{00000000-0008-0000-0000-000021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64" name="Text Box 394360">
          <a:extLst>
            <a:ext uri="{FF2B5EF4-FFF2-40B4-BE49-F238E27FC236}">
              <a16:creationId xmlns="" xmlns:a16="http://schemas.microsoft.com/office/drawing/2014/main" id="{00000000-0008-0000-0000-000022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65" name="Text Box 394744">
          <a:extLst>
            <a:ext uri="{FF2B5EF4-FFF2-40B4-BE49-F238E27FC236}">
              <a16:creationId xmlns="" xmlns:a16="http://schemas.microsoft.com/office/drawing/2014/main" id="{00000000-0008-0000-0000-000023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66" name="Text Box 394360">
          <a:extLst>
            <a:ext uri="{FF2B5EF4-FFF2-40B4-BE49-F238E27FC236}">
              <a16:creationId xmlns="" xmlns:a16="http://schemas.microsoft.com/office/drawing/2014/main" id="{00000000-0008-0000-0000-000024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67" name="Text Box 394744">
          <a:extLst>
            <a:ext uri="{FF2B5EF4-FFF2-40B4-BE49-F238E27FC236}">
              <a16:creationId xmlns="" xmlns:a16="http://schemas.microsoft.com/office/drawing/2014/main" id="{00000000-0008-0000-0000-000025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68" name="Text Box 394360">
          <a:extLst>
            <a:ext uri="{FF2B5EF4-FFF2-40B4-BE49-F238E27FC236}">
              <a16:creationId xmlns="" xmlns:a16="http://schemas.microsoft.com/office/drawing/2014/main" id="{00000000-0008-0000-0000-000026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69" name="Text Box 394744">
          <a:extLst>
            <a:ext uri="{FF2B5EF4-FFF2-40B4-BE49-F238E27FC236}">
              <a16:creationId xmlns="" xmlns:a16="http://schemas.microsoft.com/office/drawing/2014/main" id="{00000000-0008-0000-0000-000027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70" name="Text Box 394360">
          <a:extLst>
            <a:ext uri="{FF2B5EF4-FFF2-40B4-BE49-F238E27FC236}">
              <a16:creationId xmlns="" xmlns:a16="http://schemas.microsoft.com/office/drawing/2014/main" id="{00000000-0008-0000-0000-000028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71" name="Text Box 394744">
          <a:extLst>
            <a:ext uri="{FF2B5EF4-FFF2-40B4-BE49-F238E27FC236}">
              <a16:creationId xmlns="" xmlns:a16="http://schemas.microsoft.com/office/drawing/2014/main" id="{00000000-0008-0000-0000-000029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72" name="Text Box 394360">
          <a:extLst>
            <a:ext uri="{FF2B5EF4-FFF2-40B4-BE49-F238E27FC236}">
              <a16:creationId xmlns="" xmlns:a16="http://schemas.microsoft.com/office/drawing/2014/main" id="{00000000-0008-0000-0000-00002A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73" name="Text Box 394744">
          <a:extLst>
            <a:ext uri="{FF2B5EF4-FFF2-40B4-BE49-F238E27FC236}">
              <a16:creationId xmlns="" xmlns:a16="http://schemas.microsoft.com/office/drawing/2014/main" id="{00000000-0008-0000-0000-00002B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74" name="Text Box 394360">
          <a:extLst>
            <a:ext uri="{FF2B5EF4-FFF2-40B4-BE49-F238E27FC236}">
              <a16:creationId xmlns="" xmlns:a16="http://schemas.microsoft.com/office/drawing/2014/main" id="{00000000-0008-0000-0000-00002C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75" name="Text Box 394744">
          <a:extLst>
            <a:ext uri="{FF2B5EF4-FFF2-40B4-BE49-F238E27FC236}">
              <a16:creationId xmlns="" xmlns:a16="http://schemas.microsoft.com/office/drawing/2014/main" id="{00000000-0008-0000-0000-00002D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76" name="Text Box 394360">
          <a:extLst>
            <a:ext uri="{FF2B5EF4-FFF2-40B4-BE49-F238E27FC236}">
              <a16:creationId xmlns="" xmlns:a16="http://schemas.microsoft.com/office/drawing/2014/main" id="{00000000-0008-0000-0000-00002E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77" name="Text Box 394744">
          <a:extLst>
            <a:ext uri="{FF2B5EF4-FFF2-40B4-BE49-F238E27FC236}">
              <a16:creationId xmlns="" xmlns:a16="http://schemas.microsoft.com/office/drawing/2014/main" id="{00000000-0008-0000-0000-00002F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78" name="Text Box 394360">
          <a:extLst>
            <a:ext uri="{FF2B5EF4-FFF2-40B4-BE49-F238E27FC236}">
              <a16:creationId xmlns="" xmlns:a16="http://schemas.microsoft.com/office/drawing/2014/main" id="{00000000-0008-0000-0000-000030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79" name="Text Box 394744">
          <a:extLst>
            <a:ext uri="{FF2B5EF4-FFF2-40B4-BE49-F238E27FC236}">
              <a16:creationId xmlns="" xmlns:a16="http://schemas.microsoft.com/office/drawing/2014/main" id="{00000000-0008-0000-0000-000031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80" name="Text Box 394360">
          <a:extLst>
            <a:ext uri="{FF2B5EF4-FFF2-40B4-BE49-F238E27FC236}">
              <a16:creationId xmlns="" xmlns:a16="http://schemas.microsoft.com/office/drawing/2014/main" id="{00000000-0008-0000-0000-000032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81" name="Text Box 394744">
          <a:extLst>
            <a:ext uri="{FF2B5EF4-FFF2-40B4-BE49-F238E27FC236}">
              <a16:creationId xmlns="" xmlns:a16="http://schemas.microsoft.com/office/drawing/2014/main" id="{00000000-0008-0000-0000-000033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82" name="Text Box 394360">
          <a:extLst>
            <a:ext uri="{FF2B5EF4-FFF2-40B4-BE49-F238E27FC236}">
              <a16:creationId xmlns="" xmlns:a16="http://schemas.microsoft.com/office/drawing/2014/main" id="{00000000-0008-0000-0000-000034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83" name="Text Box 394744">
          <a:extLst>
            <a:ext uri="{FF2B5EF4-FFF2-40B4-BE49-F238E27FC236}">
              <a16:creationId xmlns="" xmlns:a16="http://schemas.microsoft.com/office/drawing/2014/main" id="{00000000-0008-0000-0000-000035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84" name="Text Box 394360">
          <a:extLst>
            <a:ext uri="{FF2B5EF4-FFF2-40B4-BE49-F238E27FC236}">
              <a16:creationId xmlns="" xmlns:a16="http://schemas.microsoft.com/office/drawing/2014/main" id="{00000000-0008-0000-0000-000036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85" name="Text Box 394744">
          <a:extLst>
            <a:ext uri="{FF2B5EF4-FFF2-40B4-BE49-F238E27FC236}">
              <a16:creationId xmlns="" xmlns:a16="http://schemas.microsoft.com/office/drawing/2014/main" id="{00000000-0008-0000-0000-000037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86" name="Text Box 394360">
          <a:extLst>
            <a:ext uri="{FF2B5EF4-FFF2-40B4-BE49-F238E27FC236}">
              <a16:creationId xmlns="" xmlns:a16="http://schemas.microsoft.com/office/drawing/2014/main" id="{00000000-0008-0000-0000-000038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87" name="Text Box 394744">
          <a:extLst>
            <a:ext uri="{FF2B5EF4-FFF2-40B4-BE49-F238E27FC236}">
              <a16:creationId xmlns="" xmlns:a16="http://schemas.microsoft.com/office/drawing/2014/main" id="{00000000-0008-0000-0000-000039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88" name="Text Box 394360">
          <a:extLst>
            <a:ext uri="{FF2B5EF4-FFF2-40B4-BE49-F238E27FC236}">
              <a16:creationId xmlns="" xmlns:a16="http://schemas.microsoft.com/office/drawing/2014/main" id="{00000000-0008-0000-0000-00003A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89" name="Text Box 394744">
          <a:extLst>
            <a:ext uri="{FF2B5EF4-FFF2-40B4-BE49-F238E27FC236}">
              <a16:creationId xmlns="" xmlns:a16="http://schemas.microsoft.com/office/drawing/2014/main" id="{00000000-0008-0000-0000-00003B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90" name="Text Box 394360">
          <a:extLst>
            <a:ext uri="{FF2B5EF4-FFF2-40B4-BE49-F238E27FC236}">
              <a16:creationId xmlns="" xmlns:a16="http://schemas.microsoft.com/office/drawing/2014/main" id="{00000000-0008-0000-0000-00003C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91" name="Text Box 394744">
          <a:extLst>
            <a:ext uri="{FF2B5EF4-FFF2-40B4-BE49-F238E27FC236}">
              <a16:creationId xmlns="" xmlns:a16="http://schemas.microsoft.com/office/drawing/2014/main" id="{00000000-0008-0000-0000-00003D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92" name="Text Box 394360">
          <a:extLst>
            <a:ext uri="{FF2B5EF4-FFF2-40B4-BE49-F238E27FC236}">
              <a16:creationId xmlns="" xmlns:a16="http://schemas.microsoft.com/office/drawing/2014/main" id="{00000000-0008-0000-0000-00003E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593" name="Text Box 394744">
          <a:extLst>
            <a:ext uri="{FF2B5EF4-FFF2-40B4-BE49-F238E27FC236}">
              <a16:creationId xmlns="" xmlns:a16="http://schemas.microsoft.com/office/drawing/2014/main" id="{00000000-0008-0000-0000-00003F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94" name="Text Box 394360">
          <a:extLst>
            <a:ext uri="{FF2B5EF4-FFF2-40B4-BE49-F238E27FC236}">
              <a16:creationId xmlns="" xmlns:a16="http://schemas.microsoft.com/office/drawing/2014/main" id="{00000000-0008-0000-0000-000040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95" name="Text Box 394744">
          <a:extLst>
            <a:ext uri="{FF2B5EF4-FFF2-40B4-BE49-F238E27FC236}">
              <a16:creationId xmlns="" xmlns:a16="http://schemas.microsoft.com/office/drawing/2014/main" id="{00000000-0008-0000-0000-000041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96" name="Text Box 394360">
          <a:extLst>
            <a:ext uri="{FF2B5EF4-FFF2-40B4-BE49-F238E27FC236}">
              <a16:creationId xmlns="" xmlns:a16="http://schemas.microsoft.com/office/drawing/2014/main" id="{00000000-0008-0000-0000-000042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97" name="Text Box 394744">
          <a:extLst>
            <a:ext uri="{FF2B5EF4-FFF2-40B4-BE49-F238E27FC236}">
              <a16:creationId xmlns="" xmlns:a16="http://schemas.microsoft.com/office/drawing/2014/main" id="{00000000-0008-0000-0000-000043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98" name="Text Box 394360">
          <a:extLst>
            <a:ext uri="{FF2B5EF4-FFF2-40B4-BE49-F238E27FC236}">
              <a16:creationId xmlns="" xmlns:a16="http://schemas.microsoft.com/office/drawing/2014/main" id="{00000000-0008-0000-0000-000044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599" name="Text Box 394744">
          <a:extLst>
            <a:ext uri="{FF2B5EF4-FFF2-40B4-BE49-F238E27FC236}">
              <a16:creationId xmlns="" xmlns:a16="http://schemas.microsoft.com/office/drawing/2014/main" id="{00000000-0008-0000-0000-000045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00" name="Text Box 394360">
          <a:extLst>
            <a:ext uri="{FF2B5EF4-FFF2-40B4-BE49-F238E27FC236}">
              <a16:creationId xmlns="" xmlns:a16="http://schemas.microsoft.com/office/drawing/2014/main" id="{00000000-0008-0000-0000-000046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01" name="Text Box 394744">
          <a:extLst>
            <a:ext uri="{FF2B5EF4-FFF2-40B4-BE49-F238E27FC236}">
              <a16:creationId xmlns="" xmlns:a16="http://schemas.microsoft.com/office/drawing/2014/main" id="{00000000-0008-0000-0000-000047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02" name="Text Box 394360">
          <a:extLst>
            <a:ext uri="{FF2B5EF4-FFF2-40B4-BE49-F238E27FC236}">
              <a16:creationId xmlns="" xmlns:a16="http://schemas.microsoft.com/office/drawing/2014/main" id="{00000000-0008-0000-0000-000048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03" name="Text Box 394744">
          <a:extLst>
            <a:ext uri="{FF2B5EF4-FFF2-40B4-BE49-F238E27FC236}">
              <a16:creationId xmlns="" xmlns:a16="http://schemas.microsoft.com/office/drawing/2014/main" id="{00000000-0008-0000-0000-000049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04" name="Text Box 394360">
          <a:extLst>
            <a:ext uri="{FF2B5EF4-FFF2-40B4-BE49-F238E27FC236}">
              <a16:creationId xmlns="" xmlns:a16="http://schemas.microsoft.com/office/drawing/2014/main" id="{00000000-0008-0000-0000-00004A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05" name="Text Box 394744">
          <a:extLst>
            <a:ext uri="{FF2B5EF4-FFF2-40B4-BE49-F238E27FC236}">
              <a16:creationId xmlns="" xmlns:a16="http://schemas.microsoft.com/office/drawing/2014/main" id="{00000000-0008-0000-0000-00004B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06" name="Text Box 394360">
          <a:extLst>
            <a:ext uri="{FF2B5EF4-FFF2-40B4-BE49-F238E27FC236}">
              <a16:creationId xmlns="" xmlns:a16="http://schemas.microsoft.com/office/drawing/2014/main" id="{00000000-0008-0000-0000-00004C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07" name="Text Box 394744">
          <a:extLst>
            <a:ext uri="{FF2B5EF4-FFF2-40B4-BE49-F238E27FC236}">
              <a16:creationId xmlns="" xmlns:a16="http://schemas.microsoft.com/office/drawing/2014/main" id="{00000000-0008-0000-0000-00004D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08" name="Text Box 394360">
          <a:extLst>
            <a:ext uri="{FF2B5EF4-FFF2-40B4-BE49-F238E27FC236}">
              <a16:creationId xmlns="" xmlns:a16="http://schemas.microsoft.com/office/drawing/2014/main" id="{00000000-0008-0000-0000-00004E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09" name="Text Box 394744">
          <a:extLst>
            <a:ext uri="{FF2B5EF4-FFF2-40B4-BE49-F238E27FC236}">
              <a16:creationId xmlns="" xmlns:a16="http://schemas.microsoft.com/office/drawing/2014/main" id="{00000000-0008-0000-0000-00004F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10" name="Text Box 394360">
          <a:extLst>
            <a:ext uri="{FF2B5EF4-FFF2-40B4-BE49-F238E27FC236}">
              <a16:creationId xmlns="" xmlns:a16="http://schemas.microsoft.com/office/drawing/2014/main" id="{00000000-0008-0000-0000-000050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11" name="Text Box 394744">
          <a:extLst>
            <a:ext uri="{FF2B5EF4-FFF2-40B4-BE49-F238E27FC236}">
              <a16:creationId xmlns="" xmlns:a16="http://schemas.microsoft.com/office/drawing/2014/main" id="{00000000-0008-0000-0000-000051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12" name="Text Box 394744">
          <a:extLst>
            <a:ext uri="{FF2B5EF4-FFF2-40B4-BE49-F238E27FC236}">
              <a16:creationId xmlns="" xmlns:a16="http://schemas.microsoft.com/office/drawing/2014/main" id="{00000000-0008-0000-0000-000052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13" name="Text Box 394360">
          <a:extLst>
            <a:ext uri="{FF2B5EF4-FFF2-40B4-BE49-F238E27FC236}">
              <a16:creationId xmlns="" xmlns:a16="http://schemas.microsoft.com/office/drawing/2014/main" id="{00000000-0008-0000-0000-000053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14" name="Text Box 394744">
          <a:extLst>
            <a:ext uri="{FF2B5EF4-FFF2-40B4-BE49-F238E27FC236}">
              <a16:creationId xmlns="" xmlns:a16="http://schemas.microsoft.com/office/drawing/2014/main" id="{00000000-0008-0000-0000-000054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15" name="Text Box 394360">
          <a:extLst>
            <a:ext uri="{FF2B5EF4-FFF2-40B4-BE49-F238E27FC236}">
              <a16:creationId xmlns="" xmlns:a16="http://schemas.microsoft.com/office/drawing/2014/main" id="{00000000-0008-0000-0000-000055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16" name="Text Box 394744">
          <a:extLst>
            <a:ext uri="{FF2B5EF4-FFF2-40B4-BE49-F238E27FC236}">
              <a16:creationId xmlns="" xmlns:a16="http://schemas.microsoft.com/office/drawing/2014/main" id="{00000000-0008-0000-0000-000056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17" name="Text Box 394360">
          <a:extLst>
            <a:ext uri="{FF2B5EF4-FFF2-40B4-BE49-F238E27FC236}">
              <a16:creationId xmlns="" xmlns:a16="http://schemas.microsoft.com/office/drawing/2014/main" id="{00000000-0008-0000-0000-000057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18" name="Text Box 394744">
          <a:extLst>
            <a:ext uri="{FF2B5EF4-FFF2-40B4-BE49-F238E27FC236}">
              <a16:creationId xmlns="" xmlns:a16="http://schemas.microsoft.com/office/drawing/2014/main" id="{00000000-0008-0000-0000-000058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19" name="Text Box 394360">
          <a:extLst>
            <a:ext uri="{FF2B5EF4-FFF2-40B4-BE49-F238E27FC236}">
              <a16:creationId xmlns="" xmlns:a16="http://schemas.microsoft.com/office/drawing/2014/main" id="{00000000-0008-0000-0000-000059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20" name="Text Box 394744">
          <a:extLst>
            <a:ext uri="{FF2B5EF4-FFF2-40B4-BE49-F238E27FC236}">
              <a16:creationId xmlns="" xmlns:a16="http://schemas.microsoft.com/office/drawing/2014/main" id="{00000000-0008-0000-0000-00005A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21" name="Text Box 394360">
          <a:extLst>
            <a:ext uri="{FF2B5EF4-FFF2-40B4-BE49-F238E27FC236}">
              <a16:creationId xmlns="" xmlns:a16="http://schemas.microsoft.com/office/drawing/2014/main" id="{00000000-0008-0000-0000-00005B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22" name="Text Box 394744">
          <a:extLst>
            <a:ext uri="{FF2B5EF4-FFF2-40B4-BE49-F238E27FC236}">
              <a16:creationId xmlns="" xmlns:a16="http://schemas.microsoft.com/office/drawing/2014/main" id="{00000000-0008-0000-0000-00005C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23" name="Text Box 394360">
          <a:extLst>
            <a:ext uri="{FF2B5EF4-FFF2-40B4-BE49-F238E27FC236}">
              <a16:creationId xmlns="" xmlns:a16="http://schemas.microsoft.com/office/drawing/2014/main" id="{00000000-0008-0000-0000-00005D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24" name="Text Box 394744">
          <a:extLst>
            <a:ext uri="{FF2B5EF4-FFF2-40B4-BE49-F238E27FC236}">
              <a16:creationId xmlns="" xmlns:a16="http://schemas.microsoft.com/office/drawing/2014/main" id="{00000000-0008-0000-0000-00005E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25" name="Text Box 394360">
          <a:extLst>
            <a:ext uri="{FF2B5EF4-FFF2-40B4-BE49-F238E27FC236}">
              <a16:creationId xmlns="" xmlns:a16="http://schemas.microsoft.com/office/drawing/2014/main" id="{00000000-0008-0000-0000-00005F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26" name="Text Box 394744">
          <a:extLst>
            <a:ext uri="{FF2B5EF4-FFF2-40B4-BE49-F238E27FC236}">
              <a16:creationId xmlns="" xmlns:a16="http://schemas.microsoft.com/office/drawing/2014/main" id="{00000000-0008-0000-0000-000060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27" name="Text Box 394360">
          <a:extLst>
            <a:ext uri="{FF2B5EF4-FFF2-40B4-BE49-F238E27FC236}">
              <a16:creationId xmlns="" xmlns:a16="http://schemas.microsoft.com/office/drawing/2014/main" id="{00000000-0008-0000-0000-000061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28" name="Text Box 394744">
          <a:extLst>
            <a:ext uri="{FF2B5EF4-FFF2-40B4-BE49-F238E27FC236}">
              <a16:creationId xmlns="" xmlns:a16="http://schemas.microsoft.com/office/drawing/2014/main" id="{00000000-0008-0000-0000-000062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29" name="Text Box 394360">
          <a:extLst>
            <a:ext uri="{FF2B5EF4-FFF2-40B4-BE49-F238E27FC236}">
              <a16:creationId xmlns="" xmlns:a16="http://schemas.microsoft.com/office/drawing/2014/main" id="{00000000-0008-0000-0000-000063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30" name="Text Box 394744">
          <a:extLst>
            <a:ext uri="{FF2B5EF4-FFF2-40B4-BE49-F238E27FC236}">
              <a16:creationId xmlns="" xmlns:a16="http://schemas.microsoft.com/office/drawing/2014/main" id="{00000000-0008-0000-0000-000064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31" name="Text Box 394360">
          <a:extLst>
            <a:ext uri="{FF2B5EF4-FFF2-40B4-BE49-F238E27FC236}">
              <a16:creationId xmlns="" xmlns:a16="http://schemas.microsoft.com/office/drawing/2014/main" id="{00000000-0008-0000-0000-000065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32" name="Text Box 394744">
          <a:extLst>
            <a:ext uri="{FF2B5EF4-FFF2-40B4-BE49-F238E27FC236}">
              <a16:creationId xmlns="" xmlns:a16="http://schemas.microsoft.com/office/drawing/2014/main" id="{00000000-0008-0000-0000-000066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33" name="Text Box 394360">
          <a:extLst>
            <a:ext uri="{FF2B5EF4-FFF2-40B4-BE49-F238E27FC236}">
              <a16:creationId xmlns="" xmlns:a16="http://schemas.microsoft.com/office/drawing/2014/main" id="{00000000-0008-0000-0000-000067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34" name="Text Box 394744">
          <a:extLst>
            <a:ext uri="{FF2B5EF4-FFF2-40B4-BE49-F238E27FC236}">
              <a16:creationId xmlns="" xmlns:a16="http://schemas.microsoft.com/office/drawing/2014/main" id="{00000000-0008-0000-0000-000068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35" name="Text Box 394360">
          <a:extLst>
            <a:ext uri="{FF2B5EF4-FFF2-40B4-BE49-F238E27FC236}">
              <a16:creationId xmlns="" xmlns:a16="http://schemas.microsoft.com/office/drawing/2014/main" id="{00000000-0008-0000-0000-000069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36" name="Text Box 394744">
          <a:extLst>
            <a:ext uri="{FF2B5EF4-FFF2-40B4-BE49-F238E27FC236}">
              <a16:creationId xmlns="" xmlns:a16="http://schemas.microsoft.com/office/drawing/2014/main" id="{00000000-0008-0000-0000-00006A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37" name="Text Box 394360">
          <a:extLst>
            <a:ext uri="{FF2B5EF4-FFF2-40B4-BE49-F238E27FC236}">
              <a16:creationId xmlns="" xmlns:a16="http://schemas.microsoft.com/office/drawing/2014/main" id="{00000000-0008-0000-0000-00006B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38" name="Text Box 394744">
          <a:extLst>
            <a:ext uri="{FF2B5EF4-FFF2-40B4-BE49-F238E27FC236}">
              <a16:creationId xmlns="" xmlns:a16="http://schemas.microsoft.com/office/drawing/2014/main" id="{00000000-0008-0000-0000-00006C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39" name="Text Box 394360">
          <a:extLst>
            <a:ext uri="{FF2B5EF4-FFF2-40B4-BE49-F238E27FC236}">
              <a16:creationId xmlns="" xmlns:a16="http://schemas.microsoft.com/office/drawing/2014/main" id="{00000000-0008-0000-0000-00006D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40" name="Text Box 394744">
          <a:extLst>
            <a:ext uri="{FF2B5EF4-FFF2-40B4-BE49-F238E27FC236}">
              <a16:creationId xmlns="" xmlns:a16="http://schemas.microsoft.com/office/drawing/2014/main" id="{00000000-0008-0000-0000-00006E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41" name="Text Box 394360">
          <a:extLst>
            <a:ext uri="{FF2B5EF4-FFF2-40B4-BE49-F238E27FC236}">
              <a16:creationId xmlns="" xmlns:a16="http://schemas.microsoft.com/office/drawing/2014/main" id="{00000000-0008-0000-0000-00006F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42" name="Text Box 394744">
          <a:extLst>
            <a:ext uri="{FF2B5EF4-FFF2-40B4-BE49-F238E27FC236}">
              <a16:creationId xmlns="" xmlns:a16="http://schemas.microsoft.com/office/drawing/2014/main" id="{00000000-0008-0000-0000-000070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43" name="Text Box 394360">
          <a:extLst>
            <a:ext uri="{FF2B5EF4-FFF2-40B4-BE49-F238E27FC236}">
              <a16:creationId xmlns="" xmlns:a16="http://schemas.microsoft.com/office/drawing/2014/main" id="{00000000-0008-0000-0000-000071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44" name="Text Box 394744">
          <a:extLst>
            <a:ext uri="{FF2B5EF4-FFF2-40B4-BE49-F238E27FC236}">
              <a16:creationId xmlns="" xmlns:a16="http://schemas.microsoft.com/office/drawing/2014/main" id="{00000000-0008-0000-0000-000072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45" name="Text Box 394360">
          <a:extLst>
            <a:ext uri="{FF2B5EF4-FFF2-40B4-BE49-F238E27FC236}">
              <a16:creationId xmlns="" xmlns:a16="http://schemas.microsoft.com/office/drawing/2014/main" id="{00000000-0008-0000-0000-000073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46" name="Text Box 394744">
          <a:extLst>
            <a:ext uri="{FF2B5EF4-FFF2-40B4-BE49-F238E27FC236}">
              <a16:creationId xmlns="" xmlns:a16="http://schemas.microsoft.com/office/drawing/2014/main" id="{00000000-0008-0000-0000-000074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47" name="Text Box 394360">
          <a:extLst>
            <a:ext uri="{FF2B5EF4-FFF2-40B4-BE49-F238E27FC236}">
              <a16:creationId xmlns="" xmlns:a16="http://schemas.microsoft.com/office/drawing/2014/main" id="{00000000-0008-0000-0000-000075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48" name="Text Box 394744">
          <a:extLst>
            <a:ext uri="{FF2B5EF4-FFF2-40B4-BE49-F238E27FC236}">
              <a16:creationId xmlns="" xmlns:a16="http://schemas.microsoft.com/office/drawing/2014/main" id="{00000000-0008-0000-0000-000076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49" name="Text Box 394360">
          <a:extLst>
            <a:ext uri="{FF2B5EF4-FFF2-40B4-BE49-F238E27FC236}">
              <a16:creationId xmlns="" xmlns:a16="http://schemas.microsoft.com/office/drawing/2014/main" id="{00000000-0008-0000-0000-000077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50" name="Text Box 394744">
          <a:extLst>
            <a:ext uri="{FF2B5EF4-FFF2-40B4-BE49-F238E27FC236}">
              <a16:creationId xmlns="" xmlns:a16="http://schemas.microsoft.com/office/drawing/2014/main" id="{00000000-0008-0000-0000-000078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51" name="Text Box 394360">
          <a:extLst>
            <a:ext uri="{FF2B5EF4-FFF2-40B4-BE49-F238E27FC236}">
              <a16:creationId xmlns="" xmlns:a16="http://schemas.microsoft.com/office/drawing/2014/main" id="{00000000-0008-0000-0000-000079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52" name="Text Box 394744">
          <a:extLst>
            <a:ext uri="{FF2B5EF4-FFF2-40B4-BE49-F238E27FC236}">
              <a16:creationId xmlns="" xmlns:a16="http://schemas.microsoft.com/office/drawing/2014/main" id="{00000000-0008-0000-0000-00007A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53" name="Text Box 394360">
          <a:extLst>
            <a:ext uri="{FF2B5EF4-FFF2-40B4-BE49-F238E27FC236}">
              <a16:creationId xmlns="" xmlns:a16="http://schemas.microsoft.com/office/drawing/2014/main" id="{00000000-0008-0000-0000-00007B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54" name="Text Box 394744">
          <a:extLst>
            <a:ext uri="{FF2B5EF4-FFF2-40B4-BE49-F238E27FC236}">
              <a16:creationId xmlns="" xmlns:a16="http://schemas.microsoft.com/office/drawing/2014/main" id="{00000000-0008-0000-0000-00007C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55" name="Text Box 394360">
          <a:extLst>
            <a:ext uri="{FF2B5EF4-FFF2-40B4-BE49-F238E27FC236}">
              <a16:creationId xmlns="" xmlns:a16="http://schemas.microsoft.com/office/drawing/2014/main" id="{00000000-0008-0000-0000-00007D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56" name="Text Box 394744">
          <a:extLst>
            <a:ext uri="{FF2B5EF4-FFF2-40B4-BE49-F238E27FC236}">
              <a16:creationId xmlns="" xmlns:a16="http://schemas.microsoft.com/office/drawing/2014/main" id="{00000000-0008-0000-0000-00007E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57" name="Text Box 394360">
          <a:extLst>
            <a:ext uri="{FF2B5EF4-FFF2-40B4-BE49-F238E27FC236}">
              <a16:creationId xmlns="" xmlns:a16="http://schemas.microsoft.com/office/drawing/2014/main" id="{00000000-0008-0000-0000-00007F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58" name="Text Box 394744">
          <a:extLst>
            <a:ext uri="{FF2B5EF4-FFF2-40B4-BE49-F238E27FC236}">
              <a16:creationId xmlns="" xmlns:a16="http://schemas.microsoft.com/office/drawing/2014/main" id="{00000000-0008-0000-0000-000080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659" name="Text Box 394360">
          <a:extLst>
            <a:ext uri="{FF2B5EF4-FFF2-40B4-BE49-F238E27FC236}">
              <a16:creationId xmlns="" xmlns:a16="http://schemas.microsoft.com/office/drawing/2014/main" id="{00000000-0008-0000-0000-000081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660" name="Text Box 394744">
          <a:extLst>
            <a:ext uri="{FF2B5EF4-FFF2-40B4-BE49-F238E27FC236}">
              <a16:creationId xmlns="" xmlns:a16="http://schemas.microsoft.com/office/drawing/2014/main" id="{00000000-0008-0000-0000-000082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661" name="Text Box 394360">
          <a:extLst>
            <a:ext uri="{FF2B5EF4-FFF2-40B4-BE49-F238E27FC236}">
              <a16:creationId xmlns="" xmlns:a16="http://schemas.microsoft.com/office/drawing/2014/main" id="{00000000-0008-0000-0000-000083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662" name="Text Box 394744">
          <a:extLst>
            <a:ext uri="{FF2B5EF4-FFF2-40B4-BE49-F238E27FC236}">
              <a16:creationId xmlns="" xmlns:a16="http://schemas.microsoft.com/office/drawing/2014/main" id="{00000000-0008-0000-0000-000084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663" name="Text Box 394360">
          <a:extLst>
            <a:ext uri="{FF2B5EF4-FFF2-40B4-BE49-F238E27FC236}">
              <a16:creationId xmlns="" xmlns:a16="http://schemas.microsoft.com/office/drawing/2014/main" id="{00000000-0008-0000-0000-000085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664" name="Text Box 394744">
          <a:extLst>
            <a:ext uri="{FF2B5EF4-FFF2-40B4-BE49-F238E27FC236}">
              <a16:creationId xmlns="" xmlns:a16="http://schemas.microsoft.com/office/drawing/2014/main" id="{00000000-0008-0000-0000-000086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65" name="Text Box 394360">
          <a:extLst>
            <a:ext uri="{FF2B5EF4-FFF2-40B4-BE49-F238E27FC236}">
              <a16:creationId xmlns="" xmlns:a16="http://schemas.microsoft.com/office/drawing/2014/main" id="{00000000-0008-0000-0000-000087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66" name="Text Box 394744">
          <a:extLst>
            <a:ext uri="{FF2B5EF4-FFF2-40B4-BE49-F238E27FC236}">
              <a16:creationId xmlns="" xmlns:a16="http://schemas.microsoft.com/office/drawing/2014/main" id="{00000000-0008-0000-0000-000088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67" name="Text Box 394360">
          <a:extLst>
            <a:ext uri="{FF2B5EF4-FFF2-40B4-BE49-F238E27FC236}">
              <a16:creationId xmlns="" xmlns:a16="http://schemas.microsoft.com/office/drawing/2014/main" id="{00000000-0008-0000-0000-000089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68" name="Text Box 394744">
          <a:extLst>
            <a:ext uri="{FF2B5EF4-FFF2-40B4-BE49-F238E27FC236}">
              <a16:creationId xmlns="" xmlns:a16="http://schemas.microsoft.com/office/drawing/2014/main" id="{00000000-0008-0000-0000-00008A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69" name="Text Box 394360">
          <a:extLst>
            <a:ext uri="{FF2B5EF4-FFF2-40B4-BE49-F238E27FC236}">
              <a16:creationId xmlns="" xmlns:a16="http://schemas.microsoft.com/office/drawing/2014/main" id="{00000000-0008-0000-0000-00008B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70" name="Text Box 394744">
          <a:extLst>
            <a:ext uri="{FF2B5EF4-FFF2-40B4-BE49-F238E27FC236}">
              <a16:creationId xmlns="" xmlns:a16="http://schemas.microsoft.com/office/drawing/2014/main" id="{00000000-0008-0000-0000-00008C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71" name="Text Box 394360">
          <a:extLst>
            <a:ext uri="{FF2B5EF4-FFF2-40B4-BE49-F238E27FC236}">
              <a16:creationId xmlns="" xmlns:a16="http://schemas.microsoft.com/office/drawing/2014/main" id="{00000000-0008-0000-0000-00008D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72" name="Text Box 394744">
          <a:extLst>
            <a:ext uri="{FF2B5EF4-FFF2-40B4-BE49-F238E27FC236}">
              <a16:creationId xmlns="" xmlns:a16="http://schemas.microsoft.com/office/drawing/2014/main" id="{00000000-0008-0000-0000-00008E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73" name="Text Box 394360">
          <a:extLst>
            <a:ext uri="{FF2B5EF4-FFF2-40B4-BE49-F238E27FC236}">
              <a16:creationId xmlns="" xmlns:a16="http://schemas.microsoft.com/office/drawing/2014/main" id="{00000000-0008-0000-0000-00008F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74" name="Text Box 394744">
          <a:extLst>
            <a:ext uri="{FF2B5EF4-FFF2-40B4-BE49-F238E27FC236}">
              <a16:creationId xmlns="" xmlns:a16="http://schemas.microsoft.com/office/drawing/2014/main" id="{00000000-0008-0000-0000-000090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75" name="Text Box 394360">
          <a:extLst>
            <a:ext uri="{FF2B5EF4-FFF2-40B4-BE49-F238E27FC236}">
              <a16:creationId xmlns="" xmlns:a16="http://schemas.microsoft.com/office/drawing/2014/main" id="{00000000-0008-0000-0000-000091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76" name="Text Box 394744">
          <a:extLst>
            <a:ext uri="{FF2B5EF4-FFF2-40B4-BE49-F238E27FC236}">
              <a16:creationId xmlns="" xmlns:a16="http://schemas.microsoft.com/office/drawing/2014/main" id="{00000000-0008-0000-0000-000092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77" name="Text Box 394360">
          <a:extLst>
            <a:ext uri="{FF2B5EF4-FFF2-40B4-BE49-F238E27FC236}">
              <a16:creationId xmlns="" xmlns:a16="http://schemas.microsoft.com/office/drawing/2014/main" id="{00000000-0008-0000-0000-000093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78" name="Text Box 394744">
          <a:extLst>
            <a:ext uri="{FF2B5EF4-FFF2-40B4-BE49-F238E27FC236}">
              <a16:creationId xmlns="" xmlns:a16="http://schemas.microsoft.com/office/drawing/2014/main" id="{00000000-0008-0000-0000-000094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79" name="Text Box 394360">
          <a:extLst>
            <a:ext uri="{FF2B5EF4-FFF2-40B4-BE49-F238E27FC236}">
              <a16:creationId xmlns="" xmlns:a16="http://schemas.microsoft.com/office/drawing/2014/main" id="{00000000-0008-0000-0000-000095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80" name="Text Box 394744">
          <a:extLst>
            <a:ext uri="{FF2B5EF4-FFF2-40B4-BE49-F238E27FC236}">
              <a16:creationId xmlns="" xmlns:a16="http://schemas.microsoft.com/office/drawing/2014/main" id="{00000000-0008-0000-0000-000096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81" name="Text Box 394360">
          <a:extLst>
            <a:ext uri="{FF2B5EF4-FFF2-40B4-BE49-F238E27FC236}">
              <a16:creationId xmlns="" xmlns:a16="http://schemas.microsoft.com/office/drawing/2014/main" id="{00000000-0008-0000-0000-000097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82" name="Text Box 394744">
          <a:extLst>
            <a:ext uri="{FF2B5EF4-FFF2-40B4-BE49-F238E27FC236}">
              <a16:creationId xmlns="" xmlns:a16="http://schemas.microsoft.com/office/drawing/2014/main" id="{00000000-0008-0000-0000-000098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83" name="Text Box 394360">
          <a:extLst>
            <a:ext uri="{FF2B5EF4-FFF2-40B4-BE49-F238E27FC236}">
              <a16:creationId xmlns="" xmlns:a16="http://schemas.microsoft.com/office/drawing/2014/main" id="{00000000-0008-0000-0000-000099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84" name="Text Box 394744">
          <a:extLst>
            <a:ext uri="{FF2B5EF4-FFF2-40B4-BE49-F238E27FC236}">
              <a16:creationId xmlns="" xmlns:a16="http://schemas.microsoft.com/office/drawing/2014/main" id="{00000000-0008-0000-0000-00009A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85" name="Text Box 394360">
          <a:extLst>
            <a:ext uri="{FF2B5EF4-FFF2-40B4-BE49-F238E27FC236}">
              <a16:creationId xmlns="" xmlns:a16="http://schemas.microsoft.com/office/drawing/2014/main" id="{00000000-0008-0000-0000-00009B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86" name="Text Box 394744">
          <a:extLst>
            <a:ext uri="{FF2B5EF4-FFF2-40B4-BE49-F238E27FC236}">
              <a16:creationId xmlns="" xmlns:a16="http://schemas.microsoft.com/office/drawing/2014/main" id="{00000000-0008-0000-0000-00009C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87" name="Text Box 394360">
          <a:extLst>
            <a:ext uri="{FF2B5EF4-FFF2-40B4-BE49-F238E27FC236}">
              <a16:creationId xmlns="" xmlns:a16="http://schemas.microsoft.com/office/drawing/2014/main" id="{00000000-0008-0000-0000-00009D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88" name="Text Box 394744">
          <a:extLst>
            <a:ext uri="{FF2B5EF4-FFF2-40B4-BE49-F238E27FC236}">
              <a16:creationId xmlns="" xmlns:a16="http://schemas.microsoft.com/office/drawing/2014/main" id="{00000000-0008-0000-0000-00009E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89" name="Text Box 394360">
          <a:extLst>
            <a:ext uri="{FF2B5EF4-FFF2-40B4-BE49-F238E27FC236}">
              <a16:creationId xmlns="" xmlns:a16="http://schemas.microsoft.com/office/drawing/2014/main" id="{00000000-0008-0000-0000-00009F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90" name="Text Box 394744">
          <a:extLst>
            <a:ext uri="{FF2B5EF4-FFF2-40B4-BE49-F238E27FC236}">
              <a16:creationId xmlns="" xmlns:a16="http://schemas.microsoft.com/office/drawing/2014/main" id="{00000000-0008-0000-0000-0000A0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91" name="Text Box 394360">
          <a:extLst>
            <a:ext uri="{FF2B5EF4-FFF2-40B4-BE49-F238E27FC236}">
              <a16:creationId xmlns="" xmlns:a16="http://schemas.microsoft.com/office/drawing/2014/main" id="{00000000-0008-0000-0000-0000A1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92" name="Text Box 394744">
          <a:extLst>
            <a:ext uri="{FF2B5EF4-FFF2-40B4-BE49-F238E27FC236}">
              <a16:creationId xmlns="" xmlns:a16="http://schemas.microsoft.com/office/drawing/2014/main" id="{00000000-0008-0000-0000-0000A2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93" name="Text Box 394360">
          <a:extLst>
            <a:ext uri="{FF2B5EF4-FFF2-40B4-BE49-F238E27FC236}">
              <a16:creationId xmlns="" xmlns:a16="http://schemas.microsoft.com/office/drawing/2014/main" id="{00000000-0008-0000-0000-0000A3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694" name="Text Box 394744">
          <a:extLst>
            <a:ext uri="{FF2B5EF4-FFF2-40B4-BE49-F238E27FC236}">
              <a16:creationId xmlns="" xmlns:a16="http://schemas.microsoft.com/office/drawing/2014/main" id="{00000000-0008-0000-0000-0000A4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95" name="Text Box 394360">
          <a:extLst>
            <a:ext uri="{FF2B5EF4-FFF2-40B4-BE49-F238E27FC236}">
              <a16:creationId xmlns="" xmlns:a16="http://schemas.microsoft.com/office/drawing/2014/main" id="{00000000-0008-0000-0000-0000A5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96" name="Text Box 394744">
          <a:extLst>
            <a:ext uri="{FF2B5EF4-FFF2-40B4-BE49-F238E27FC236}">
              <a16:creationId xmlns="" xmlns:a16="http://schemas.microsoft.com/office/drawing/2014/main" id="{00000000-0008-0000-0000-0000A6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97" name="Text Box 394360">
          <a:extLst>
            <a:ext uri="{FF2B5EF4-FFF2-40B4-BE49-F238E27FC236}">
              <a16:creationId xmlns="" xmlns:a16="http://schemas.microsoft.com/office/drawing/2014/main" id="{00000000-0008-0000-0000-0000A7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98" name="Text Box 394744">
          <a:extLst>
            <a:ext uri="{FF2B5EF4-FFF2-40B4-BE49-F238E27FC236}">
              <a16:creationId xmlns="" xmlns:a16="http://schemas.microsoft.com/office/drawing/2014/main" id="{00000000-0008-0000-0000-0000A8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699" name="Text Box 394360">
          <a:extLst>
            <a:ext uri="{FF2B5EF4-FFF2-40B4-BE49-F238E27FC236}">
              <a16:creationId xmlns="" xmlns:a16="http://schemas.microsoft.com/office/drawing/2014/main" id="{00000000-0008-0000-0000-0000A9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00" name="Text Box 394744">
          <a:extLst>
            <a:ext uri="{FF2B5EF4-FFF2-40B4-BE49-F238E27FC236}">
              <a16:creationId xmlns="" xmlns:a16="http://schemas.microsoft.com/office/drawing/2014/main" id="{00000000-0008-0000-0000-0000AA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01" name="Text Box 394360">
          <a:extLst>
            <a:ext uri="{FF2B5EF4-FFF2-40B4-BE49-F238E27FC236}">
              <a16:creationId xmlns="" xmlns:a16="http://schemas.microsoft.com/office/drawing/2014/main" id="{00000000-0008-0000-0000-0000AB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02" name="Text Box 394744">
          <a:extLst>
            <a:ext uri="{FF2B5EF4-FFF2-40B4-BE49-F238E27FC236}">
              <a16:creationId xmlns="" xmlns:a16="http://schemas.microsoft.com/office/drawing/2014/main" id="{00000000-0008-0000-0000-0000AC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03" name="Text Box 394360">
          <a:extLst>
            <a:ext uri="{FF2B5EF4-FFF2-40B4-BE49-F238E27FC236}">
              <a16:creationId xmlns="" xmlns:a16="http://schemas.microsoft.com/office/drawing/2014/main" id="{00000000-0008-0000-0000-0000AD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04" name="Text Box 394744">
          <a:extLst>
            <a:ext uri="{FF2B5EF4-FFF2-40B4-BE49-F238E27FC236}">
              <a16:creationId xmlns="" xmlns:a16="http://schemas.microsoft.com/office/drawing/2014/main" id="{00000000-0008-0000-0000-0000AE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05" name="Text Box 394360">
          <a:extLst>
            <a:ext uri="{FF2B5EF4-FFF2-40B4-BE49-F238E27FC236}">
              <a16:creationId xmlns="" xmlns:a16="http://schemas.microsoft.com/office/drawing/2014/main" id="{00000000-0008-0000-0000-0000AF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06" name="Text Box 394744">
          <a:extLst>
            <a:ext uri="{FF2B5EF4-FFF2-40B4-BE49-F238E27FC236}">
              <a16:creationId xmlns="" xmlns:a16="http://schemas.microsoft.com/office/drawing/2014/main" id="{00000000-0008-0000-0000-0000B0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07" name="Text Box 394360">
          <a:extLst>
            <a:ext uri="{FF2B5EF4-FFF2-40B4-BE49-F238E27FC236}">
              <a16:creationId xmlns="" xmlns:a16="http://schemas.microsoft.com/office/drawing/2014/main" id="{00000000-0008-0000-0000-0000B1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08" name="Text Box 394744">
          <a:extLst>
            <a:ext uri="{FF2B5EF4-FFF2-40B4-BE49-F238E27FC236}">
              <a16:creationId xmlns="" xmlns:a16="http://schemas.microsoft.com/office/drawing/2014/main" id="{00000000-0008-0000-0000-0000B2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09" name="Text Box 394360">
          <a:extLst>
            <a:ext uri="{FF2B5EF4-FFF2-40B4-BE49-F238E27FC236}">
              <a16:creationId xmlns="" xmlns:a16="http://schemas.microsoft.com/office/drawing/2014/main" id="{00000000-0008-0000-0000-0000B3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10" name="Text Box 394744">
          <a:extLst>
            <a:ext uri="{FF2B5EF4-FFF2-40B4-BE49-F238E27FC236}">
              <a16:creationId xmlns="" xmlns:a16="http://schemas.microsoft.com/office/drawing/2014/main" id="{00000000-0008-0000-0000-0000B4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11" name="Text Box 394360">
          <a:extLst>
            <a:ext uri="{FF2B5EF4-FFF2-40B4-BE49-F238E27FC236}">
              <a16:creationId xmlns="" xmlns:a16="http://schemas.microsoft.com/office/drawing/2014/main" id="{00000000-0008-0000-0000-0000B5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12" name="Text Box 394744">
          <a:extLst>
            <a:ext uri="{FF2B5EF4-FFF2-40B4-BE49-F238E27FC236}">
              <a16:creationId xmlns="" xmlns:a16="http://schemas.microsoft.com/office/drawing/2014/main" id="{00000000-0008-0000-0000-0000B6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13" name="Text Box 394360">
          <a:extLst>
            <a:ext uri="{FF2B5EF4-FFF2-40B4-BE49-F238E27FC236}">
              <a16:creationId xmlns="" xmlns:a16="http://schemas.microsoft.com/office/drawing/2014/main" id="{00000000-0008-0000-0000-0000B7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14" name="Text Box 394744">
          <a:extLst>
            <a:ext uri="{FF2B5EF4-FFF2-40B4-BE49-F238E27FC236}">
              <a16:creationId xmlns="" xmlns:a16="http://schemas.microsoft.com/office/drawing/2014/main" id="{00000000-0008-0000-0000-0000B8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15" name="Text Box 394360">
          <a:extLst>
            <a:ext uri="{FF2B5EF4-FFF2-40B4-BE49-F238E27FC236}">
              <a16:creationId xmlns="" xmlns:a16="http://schemas.microsoft.com/office/drawing/2014/main" id="{00000000-0008-0000-0000-0000B9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16" name="Text Box 394744">
          <a:extLst>
            <a:ext uri="{FF2B5EF4-FFF2-40B4-BE49-F238E27FC236}">
              <a16:creationId xmlns="" xmlns:a16="http://schemas.microsoft.com/office/drawing/2014/main" id="{00000000-0008-0000-0000-0000BA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17" name="Text Box 394360">
          <a:extLst>
            <a:ext uri="{FF2B5EF4-FFF2-40B4-BE49-F238E27FC236}">
              <a16:creationId xmlns="" xmlns:a16="http://schemas.microsoft.com/office/drawing/2014/main" id="{00000000-0008-0000-0000-0000BB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18" name="Text Box 394744">
          <a:extLst>
            <a:ext uri="{FF2B5EF4-FFF2-40B4-BE49-F238E27FC236}">
              <a16:creationId xmlns="" xmlns:a16="http://schemas.microsoft.com/office/drawing/2014/main" id="{00000000-0008-0000-0000-0000BC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19" name="Text Box 394360">
          <a:extLst>
            <a:ext uri="{FF2B5EF4-FFF2-40B4-BE49-F238E27FC236}">
              <a16:creationId xmlns="" xmlns:a16="http://schemas.microsoft.com/office/drawing/2014/main" id="{00000000-0008-0000-0000-0000BD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20" name="Text Box 394744">
          <a:extLst>
            <a:ext uri="{FF2B5EF4-FFF2-40B4-BE49-F238E27FC236}">
              <a16:creationId xmlns="" xmlns:a16="http://schemas.microsoft.com/office/drawing/2014/main" id="{00000000-0008-0000-0000-0000BE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21" name="Text Box 394360">
          <a:extLst>
            <a:ext uri="{FF2B5EF4-FFF2-40B4-BE49-F238E27FC236}">
              <a16:creationId xmlns="" xmlns:a16="http://schemas.microsoft.com/office/drawing/2014/main" id="{00000000-0008-0000-0000-0000BF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22" name="Text Box 394744">
          <a:extLst>
            <a:ext uri="{FF2B5EF4-FFF2-40B4-BE49-F238E27FC236}">
              <a16:creationId xmlns="" xmlns:a16="http://schemas.microsoft.com/office/drawing/2014/main" id="{00000000-0008-0000-0000-0000C0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23" name="Text Box 394360">
          <a:extLst>
            <a:ext uri="{FF2B5EF4-FFF2-40B4-BE49-F238E27FC236}">
              <a16:creationId xmlns="" xmlns:a16="http://schemas.microsoft.com/office/drawing/2014/main" id="{00000000-0008-0000-0000-0000C1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24" name="Text Box 394744">
          <a:extLst>
            <a:ext uri="{FF2B5EF4-FFF2-40B4-BE49-F238E27FC236}">
              <a16:creationId xmlns="" xmlns:a16="http://schemas.microsoft.com/office/drawing/2014/main" id="{00000000-0008-0000-0000-0000C2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25" name="Text Box 394360">
          <a:extLst>
            <a:ext uri="{FF2B5EF4-FFF2-40B4-BE49-F238E27FC236}">
              <a16:creationId xmlns="" xmlns:a16="http://schemas.microsoft.com/office/drawing/2014/main" id="{00000000-0008-0000-0000-0000C3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26" name="Text Box 394744">
          <a:extLst>
            <a:ext uri="{FF2B5EF4-FFF2-40B4-BE49-F238E27FC236}">
              <a16:creationId xmlns="" xmlns:a16="http://schemas.microsoft.com/office/drawing/2014/main" id="{00000000-0008-0000-0000-0000C4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27" name="Text Box 394360">
          <a:extLst>
            <a:ext uri="{FF2B5EF4-FFF2-40B4-BE49-F238E27FC236}">
              <a16:creationId xmlns="" xmlns:a16="http://schemas.microsoft.com/office/drawing/2014/main" id="{00000000-0008-0000-0000-0000C5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28" name="Text Box 394744">
          <a:extLst>
            <a:ext uri="{FF2B5EF4-FFF2-40B4-BE49-F238E27FC236}">
              <a16:creationId xmlns="" xmlns:a16="http://schemas.microsoft.com/office/drawing/2014/main" id="{00000000-0008-0000-0000-0000C6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29" name="Text Box 394360">
          <a:extLst>
            <a:ext uri="{FF2B5EF4-FFF2-40B4-BE49-F238E27FC236}">
              <a16:creationId xmlns="" xmlns:a16="http://schemas.microsoft.com/office/drawing/2014/main" id="{00000000-0008-0000-0000-0000C7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30" name="Text Box 394744">
          <a:extLst>
            <a:ext uri="{FF2B5EF4-FFF2-40B4-BE49-F238E27FC236}">
              <a16:creationId xmlns="" xmlns:a16="http://schemas.microsoft.com/office/drawing/2014/main" id="{00000000-0008-0000-0000-0000C8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31" name="Text Box 394360">
          <a:extLst>
            <a:ext uri="{FF2B5EF4-FFF2-40B4-BE49-F238E27FC236}">
              <a16:creationId xmlns="" xmlns:a16="http://schemas.microsoft.com/office/drawing/2014/main" id="{00000000-0008-0000-0000-0000C9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32" name="Text Box 394744">
          <a:extLst>
            <a:ext uri="{FF2B5EF4-FFF2-40B4-BE49-F238E27FC236}">
              <a16:creationId xmlns="" xmlns:a16="http://schemas.microsoft.com/office/drawing/2014/main" id="{00000000-0008-0000-0000-0000CA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33" name="Text Box 394360">
          <a:extLst>
            <a:ext uri="{FF2B5EF4-FFF2-40B4-BE49-F238E27FC236}">
              <a16:creationId xmlns="" xmlns:a16="http://schemas.microsoft.com/office/drawing/2014/main" id="{00000000-0008-0000-0000-0000CB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34" name="Text Box 394744">
          <a:extLst>
            <a:ext uri="{FF2B5EF4-FFF2-40B4-BE49-F238E27FC236}">
              <a16:creationId xmlns="" xmlns:a16="http://schemas.microsoft.com/office/drawing/2014/main" id="{00000000-0008-0000-0000-0000CC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35" name="Text Box 394360">
          <a:extLst>
            <a:ext uri="{FF2B5EF4-FFF2-40B4-BE49-F238E27FC236}">
              <a16:creationId xmlns="" xmlns:a16="http://schemas.microsoft.com/office/drawing/2014/main" id="{00000000-0008-0000-0000-0000CD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36" name="Text Box 394744">
          <a:extLst>
            <a:ext uri="{FF2B5EF4-FFF2-40B4-BE49-F238E27FC236}">
              <a16:creationId xmlns="" xmlns:a16="http://schemas.microsoft.com/office/drawing/2014/main" id="{00000000-0008-0000-0000-0000CE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737" name="Text Box 394360">
          <a:extLst>
            <a:ext uri="{FF2B5EF4-FFF2-40B4-BE49-F238E27FC236}">
              <a16:creationId xmlns="" xmlns:a16="http://schemas.microsoft.com/office/drawing/2014/main" id="{00000000-0008-0000-0000-0000CF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738" name="Text Box 39474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739" name="Text Box 394360">
          <a:extLst>
            <a:ext uri="{FF2B5EF4-FFF2-40B4-BE49-F238E27FC236}">
              <a16:creationId xmlns="" xmlns:a16="http://schemas.microsoft.com/office/drawing/2014/main" id="{00000000-0008-0000-0000-0000D1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740" name="Text Box 39474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741" name="Text Box 394360">
          <a:extLst>
            <a:ext uri="{FF2B5EF4-FFF2-40B4-BE49-F238E27FC236}">
              <a16:creationId xmlns="" xmlns:a16="http://schemas.microsoft.com/office/drawing/2014/main" id="{00000000-0008-0000-0000-0000D3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742" name="Text Box 39474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43" name="Text Box 394360">
          <a:extLst>
            <a:ext uri="{FF2B5EF4-FFF2-40B4-BE49-F238E27FC236}">
              <a16:creationId xmlns="" xmlns:a16="http://schemas.microsoft.com/office/drawing/2014/main" id="{00000000-0008-0000-0000-0000D5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44" name="Text Box 39474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45" name="Text Box 394360">
          <a:extLst>
            <a:ext uri="{FF2B5EF4-FFF2-40B4-BE49-F238E27FC236}">
              <a16:creationId xmlns="" xmlns:a16="http://schemas.microsoft.com/office/drawing/2014/main" id="{00000000-0008-0000-0000-0000D7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46" name="Text Box 39474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47" name="Text Box 394360">
          <a:extLst>
            <a:ext uri="{FF2B5EF4-FFF2-40B4-BE49-F238E27FC236}">
              <a16:creationId xmlns="" xmlns:a16="http://schemas.microsoft.com/office/drawing/2014/main" id="{00000000-0008-0000-0000-0000D9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48" name="Text Box 39474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49" name="Text Box 394360">
          <a:extLst>
            <a:ext uri="{FF2B5EF4-FFF2-40B4-BE49-F238E27FC236}">
              <a16:creationId xmlns="" xmlns:a16="http://schemas.microsoft.com/office/drawing/2014/main" id="{00000000-0008-0000-0000-0000DB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50" name="Text Box 39474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51" name="Text Box 394360">
          <a:extLst>
            <a:ext uri="{FF2B5EF4-FFF2-40B4-BE49-F238E27FC236}">
              <a16:creationId xmlns="" xmlns:a16="http://schemas.microsoft.com/office/drawing/2014/main" id="{00000000-0008-0000-0000-0000DD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52" name="Text Box 39474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53" name="Text Box 394360">
          <a:extLst>
            <a:ext uri="{FF2B5EF4-FFF2-40B4-BE49-F238E27FC236}">
              <a16:creationId xmlns="" xmlns:a16="http://schemas.microsoft.com/office/drawing/2014/main" id="{00000000-0008-0000-0000-0000DF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54" name="Text Box 39474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55" name="Text Box 394360">
          <a:extLst>
            <a:ext uri="{FF2B5EF4-FFF2-40B4-BE49-F238E27FC236}">
              <a16:creationId xmlns="" xmlns:a16="http://schemas.microsoft.com/office/drawing/2014/main" id="{00000000-0008-0000-0000-0000E1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56" name="Text Box 39474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57" name="Text Box 394360">
          <a:extLst>
            <a:ext uri="{FF2B5EF4-FFF2-40B4-BE49-F238E27FC236}">
              <a16:creationId xmlns="" xmlns:a16="http://schemas.microsoft.com/office/drawing/2014/main" id="{00000000-0008-0000-0000-0000E3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58" name="Text Box 39474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59" name="Text Box 394360">
          <a:extLst>
            <a:ext uri="{FF2B5EF4-FFF2-40B4-BE49-F238E27FC236}">
              <a16:creationId xmlns="" xmlns:a16="http://schemas.microsoft.com/office/drawing/2014/main" id="{00000000-0008-0000-0000-0000E5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60" name="Text Box 39474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61" name="Text Box 394360">
          <a:extLst>
            <a:ext uri="{FF2B5EF4-FFF2-40B4-BE49-F238E27FC236}">
              <a16:creationId xmlns="" xmlns:a16="http://schemas.microsoft.com/office/drawing/2014/main" id="{00000000-0008-0000-0000-0000E7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62" name="Text Box 39474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63" name="Text Box 394360">
          <a:extLst>
            <a:ext uri="{FF2B5EF4-FFF2-40B4-BE49-F238E27FC236}">
              <a16:creationId xmlns="" xmlns:a16="http://schemas.microsoft.com/office/drawing/2014/main" id="{00000000-0008-0000-0000-0000E9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64" name="Text Box 39474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65" name="Text Box 394360">
          <a:extLst>
            <a:ext uri="{FF2B5EF4-FFF2-40B4-BE49-F238E27FC236}">
              <a16:creationId xmlns="" xmlns:a16="http://schemas.microsoft.com/office/drawing/2014/main" id="{00000000-0008-0000-0000-0000EB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66" name="Text Box 39474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67" name="Text Box 394360">
          <a:extLst>
            <a:ext uri="{FF2B5EF4-FFF2-40B4-BE49-F238E27FC236}">
              <a16:creationId xmlns="" xmlns:a16="http://schemas.microsoft.com/office/drawing/2014/main" id="{00000000-0008-0000-0000-0000ED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68" name="Text Box 39474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69" name="Text Box 394360">
          <a:extLst>
            <a:ext uri="{FF2B5EF4-FFF2-40B4-BE49-F238E27FC236}">
              <a16:creationId xmlns="" xmlns:a16="http://schemas.microsoft.com/office/drawing/2014/main" id="{00000000-0008-0000-0000-0000EF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70" name="Text Box 39474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71" name="Text Box 394360">
          <a:extLst>
            <a:ext uri="{FF2B5EF4-FFF2-40B4-BE49-F238E27FC236}">
              <a16:creationId xmlns="" xmlns:a16="http://schemas.microsoft.com/office/drawing/2014/main" id="{00000000-0008-0000-0000-0000F1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72" name="Text Box 39474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73" name="Text Box 394360">
          <a:extLst>
            <a:ext uri="{FF2B5EF4-FFF2-40B4-BE49-F238E27FC236}">
              <a16:creationId xmlns="" xmlns:a16="http://schemas.microsoft.com/office/drawing/2014/main" id="{00000000-0008-0000-0000-0000F3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74" name="Text Box 39474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75" name="Text Box 394360">
          <a:extLst>
            <a:ext uri="{FF2B5EF4-FFF2-40B4-BE49-F238E27FC236}">
              <a16:creationId xmlns="" xmlns:a16="http://schemas.microsoft.com/office/drawing/2014/main" id="{00000000-0008-0000-0000-0000F5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76" name="Text Box 39474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77" name="Text Box 394360">
          <a:extLst>
            <a:ext uri="{FF2B5EF4-FFF2-40B4-BE49-F238E27FC236}">
              <a16:creationId xmlns="" xmlns:a16="http://schemas.microsoft.com/office/drawing/2014/main" id="{00000000-0008-0000-0000-0000F7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78" name="Text Box 39474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79" name="Text Box 394360">
          <a:extLst>
            <a:ext uri="{FF2B5EF4-FFF2-40B4-BE49-F238E27FC236}">
              <a16:creationId xmlns="" xmlns:a16="http://schemas.microsoft.com/office/drawing/2014/main" id="{00000000-0008-0000-0000-0000F9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80" name="Text Box 39474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81" name="Text Box 394360">
          <a:extLst>
            <a:ext uri="{FF2B5EF4-FFF2-40B4-BE49-F238E27FC236}">
              <a16:creationId xmlns="" xmlns:a16="http://schemas.microsoft.com/office/drawing/2014/main" id="{00000000-0008-0000-0000-0000FB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82" name="Text Box 39474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83" name="Text Box 394360">
          <a:extLst>
            <a:ext uri="{FF2B5EF4-FFF2-40B4-BE49-F238E27FC236}">
              <a16:creationId xmlns="" xmlns:a16="http://schemas.microsoft.com/office/drawing/2014/main" id="{00000000-0008-0000-0000-0000FD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84" name="Text Box 39474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85" name="Text Box 394360">
          <a:extLst>
            <a:ext uri="{FF2B5EF4-FFF2-40B4-BE49-F238E27FC236}">
              <a16:creationId xmlns="" xmlns:a16="http://schemas.microsoft.com/office/drawing/2014/main" id="{00000000-0008-0000-0000-0000FF01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86" name="Text Box 39474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87" name="Text Box 394360">
          <a:extLst>
            <a:ext uri="{FF2B5EF4-FFF2-40B4-BE49-F238E27FC236}">
              <a16:creationId xmlns="" xmlns:a16="http://schemas.microsoft.com/office/drawing/2014/main" id="{00000000-0008-0000-0000-000001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88" name="Text Box 39474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89" name="Text Box 394360">
          <a:extLst>
            <a:ext uri="{FF2B5EF4-FFF2-40B4-BE49-F238E27FC236}">
              <a16:creationId xmlns="" xmlns:a16="http://schemas.microsoft.com/office/drawing/2014/main" id="{00000000-0008-0000-0000-000003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90" name="Text Box 39474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91" name="Text Box 394360">
          <a:extLst>
            <a:ext uri="{FF2B5EF4-FFF2-40B4-BE49-F238E27FC236}">
              <a16:creationId xmlns="" xmlns:a16="http://schemas.microsoft.com/office/drawing/2014/main" id="{00000000-0008-0000-0000-000005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92" name="Text Box 39474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93" name="Text Box 394360">
          <a:extLst>
            <a:ext uri="{FF2B5EF4-FFF2-40B4-BE49-F238E27FC236}">
              <a16:creationId xmlns="" xmlns:a16="http://schemas.microsoft.com/office/drawing/2014/main" id="{00000000-0008-0000-0000-000007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94" name="Text Box 39474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95" name="Text Box 394360">
          <a:extLst>
            <a:ext uri="{FF2B5EF4-FFF2-40B4-BE49-F238E27FC236}">
              <a16:creationId xmlns="" xmlns:a16="http://schemas.microsoft.com/office/drawing/2014/main" id="{00000000-0008-0000-0000-000009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796" name="Text Box 39474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97" name="Text Box 394360">
          <a:extLst>
            <a:ext uri="{FF2B5EF4-FFF2-40B4-BE49-F238E27FC236}">
              <a16:creationId xmlns="" xmlns:a16="http://schemas.microsoft.com/office/drawing/2014/main" id="{00000000-0008-0000-0000-00000B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98" name="Text Box 39474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799" name="Text Box 394360">
          <a:extLst>
            <a:ext uri="{FF2B5EF4-FFF2-40B4-BE49-F238E27FC236}">
              <a16:creationId xmlns="" xmlns:a16="http://schemas.microsoft.com/office/drawing/2014/main" id="{00000000-0008-0000-0000-00000D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00" name="Text Box 39474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01" name="Text Box 394360">
          <a:extLst>
            <a:ext uri="{FF2B5EF4-FFF2-40B4-BE49-F238E27FC236}">
              <a16:creationId xmlns="" xmlns:a16="http://schemas.microsoft.com/office/drawing/2014/main" id="{00000000-0008-0000-0000-00000F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02" name="Text Box 39474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03" name="Text Box 394360">
          <a:extLst>
            <a:ext uri="{FF2B5EF4-FFF2-40B4-BE49-F238E27FC236}">
              <a16:creationId xmlns="" xmlns:a16="http://schemas.microsoft.com/office/drawing/2014/main" id="{00000000-0008-0000-0000-000011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04" name="Text Box 39474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05" name="Text Box 394360">
          <a:extLst>
            <a:ext uri="{FF2B5EF4-FFF2-40B4-BE49-F238E27FC236}">
              <a16:creationId xmlns="" xmlns:a16="http://schemas.microsoft.com/office/drawing/2014/main" id="{00000000-0008-0000-0000-000013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06" name="Text Box 39474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07" name="Text Box 394360">
          <a:extLst>
            <a:ext uri="{FF2B5EF4-FFF2-40B4-BE49-F238E27FC236}">
              <a16:creationId xmlns="" xmlns:a16="http://schemas.microsoft.com/office/drawing/2014/main" id="{00000000-0008-0000-0000-000015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08" name="Text Box 39474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09" name="Text Box 394360">
          <a:extLst>
            <a:ext uri="{FF2B5EF4-FFF2-40B4-BE49-F238E27FC236}">
              <a16:creationId xmlns="" xmlns:a16="http://schemas.microsoft.com/office/drawing/2014/main" id="{00000000-0008-0000-0000-000017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10" name="Text Box 39474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11" name="Text Box 394360">
          <a:extLst>
            <a:ext uri="{FF2B5EF4-FFF2-40B4-BE49-F238E27FC236}">
              <a16:creationId xmlns="" xmlns:a16="http://schemas.microsoft.com/office/drawing/2014/main" id="{00000000-0008-0000-0000-000019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12" name="Text Box 39474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13" name="Text Box 394360">
          <a:extLst>
            <a:ext uri="{FF2B5EF4-FFF2-40B4-BE49-F238E27FC236}">
              <a16:creationId xmlns="" xmlns:a16="http://schemas.microsoft.com/office/drawing/2014/main" id="{00000000-0008-0000-0000-00001B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14" name="Text Box 39474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15" name="Text Box 394360">
          <a:extLst>
            <a:ext uri="{FF2B5EF4-FFF2-40B4-BE49-F238E27FC236}">
              <a16:creationId xmlns="" xmlns:a16="http://schemas.microsoft.com/office/drawing/2014/main" id="{00000000-0008-0000-0000-00001D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16" name="Text Box 394744">
          <a:extLst>
            <a:ext uri="{FF2B5EF4-FFF2-40B4-BE49-F238E27FC236}">
              <a16:creationId xmlns="" xmlns:a16="http://schemas.microsoft.com/office/drawing/2014/main" id="{00000000-0008-0000-0000-00001E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17" name="Text Box 394360">
          <a:extLst>
            <a:ext uri="{FF2B5EF4-FFF2-40B4-BE49-F238E27FC236}">
              <a16:creationId xmlns="" xmlns:a16="http://schemas.microsoft.com/office/drawing/2014/main" id="{00000000-0008-0000-0000-00001F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18" name="Text Box 394744">
          <a:extLst>
            <a:ext uri="{FF2B5EF4-FFF2-40B4-BE49-F238E27FC236}">
              <a16:creationId xmlns="" xmlns:a16="http://schemas.microsoft.com/office/drawing/2014/main" id="{00000000-0008-0000-0000-000020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19" name="Text Box 394360">
          <a:extLst>
            <a:ext uri="{FF2B5EF4-FFF2-40B4-BE49-F238E27FC236}">
              <a16:creationId xmlns="" xmlns:a16="http://schemas.microsoft.com/office/drawing/2014/main" id="{00000000-0008-0000-0000-000021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20" name="Text Box 394744">
          <a:extLst>
            <a:ext uri="{FF2B5EF4-FFF2-40B4-BE49-F238E27FC236}">
              <a16:creationId xmlns="" xmlns:a16="http://schemas.microsoft.com/office/drawing/2014/main" id="{00000000-0008-0000-0000-000022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21" name="Text Box 394360">
          <a:extLst>
            <a:ext uri="{FF2B5EF4-FFF2-40B4-BE49-F238E27FC236}">
              <a16:creationId xmlns="" xmlns:a16="http://schemas.microsoft.com/office/drawing/2014/main" id="{00000000-0008-0000-0000-000023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22" name="Text Box 394744">
          <a:extLst>
            <a:ext uri="{FF2B5EF4-FFF2-40B4-BE49-F238E27FC236}">
              <a16:creationId xmlns="" xmlns:a16="http://schemas.microsoft.com/office/drawing/2014/main" id="{00000000-0008-0000-0000-000024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23" name="Text Box 394360">
          <a:extLst>
            <a:ext uri="{FF2B5EF4-FFF2-40B4-BE49-F238E27FC236}">
              <a16:creationId xmlns="" xmlns:a16="http://schemas.microsoft.com/office/drawing/2014/main" id="{00000000-0008-0000-0000-000025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24" name="Text Box 394744">
          <a:extLst>
            <a:ext uri="{FF2B5EF4-FFF2-40B4-BE49-F238E27FC236}">
              <a16:creationId xmlns="" xmlns:a16="http://schemas.microsoft.com/office/drawing/2014/main" id="{00000000-0008-0000-0000-000026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25" name="Text Box 394360">
          <a:extLst>
            <a:ext uri="{FF2B5EF4-FFF2-40B4-BE49-F238E27FC236}">
              <a16:creationId xmlns="" xmlns:a16="http://schemas.microsoft.com/office/drawing/2014/main" id="{00000000-0008-0000-0000-000027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26" name="Text Box 394744">
          <a:extLst>
            <a:ext uri="{FF2B5EF4-FFF2-40B4-BE49-F238E27FC236}">
              <a16:creationId xmlns="" xmlns:a16="http://schemas.microsoft.com/office/drawing/2014/main" id="{00000000-0008-0000-0000-000028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27" name="Text Box 394360">
          <a:extLst>
            <a:ext uri="{FF2B5EF4-FFF2-40B4-BE49-F238E27FC236}">
              <a16:creationId xmlns="" xmlns:a16="http://schemas.microsoft.com/office/drawing/2014/main" id="{00000000-0008-0000-0000-000029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28" name="Text Box 394744">
          <a:extLst>
            <a:ext uri="{FF2B5EF4-FFF2-40B4-BE49-F238E27FC236}">
              <a16:creationId xmlns="" xmlns:a16="http://schemas.microsoft.com/office/drawing/2014/main" id="{00000000-0008-0000-0000-00002A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29" name="Text Box 394360">
          <a:extLst>
            <a:ext uri="{FF2B5EF4-FFF2-40B4-BE49-F238E27FC236}">
              <a16:creationId xmlns="" xmlns:a16="http://schemas.microsoft.com/office/drawing/2014/main" id="{00000000-0008-0000-0000-00002B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30" name="Text Box 394744">
          <a:extLst>
            <a:ext uri="{FF2B5EF4-FFF2-40B4-BE49-F238E27FC236}">
              <a16:creationId xmlns="" xmlns:a16="http://schemas.microsoft.com/office/drawing/2014/main" id="{00000000-0008-0000-0000-00002C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31" name="Text Box 394360">
          <a:extLst>
            <a:ext uri="{FF2B5EF4-FFF2-40B4-BE49-F238E27FC236}">
              <a16:creationId xmlns="" xmlns:a16="http://schemas.microsoft.com/office/drawing/2014/main" id="{00000000-0008-0000-0000-00002D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32" name="Text Box 394744">
          <a:extLst>
            <a:ext uri="{FF2B5EF4-FFF2-40B4-BE49-F238E27FC236}">
              <a16:creationId xmlns="" xmlns:a16="http://schemas.microsoft.com/office/drawing/2014/main" id="{00000000-0008-0000-0000-00002E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33" name="Text Box 394360">
          <a:extLst>
            <a:ext uri="{FF2B5EF4-FFF2-40B4-BE49-F238E27FC236}">
              <a16:creationId xmlns="" xmlns:a16="http://schemas.microsoft.com/office/drawing/2014/main" id="{00000000-0008-0000-0000-00002F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34" name="Text Box 394744">
          <a:extLst>
            <a:ext uri="{FF2B5EF4-FFF2-40B4-BE49-F238E27FC236}">
              <a16:creationId xmlns="" xmlns:a16="http://schemas.microsoft.com/office/drawing/2014/main" id="{00000000-0008-0000-0000-000030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35" name="Text Box 394360">
          <a:extLst>
            <a:ext uri="{FF2B5EF4-FFF2-40B4-BE49-F238E27FC236}">
              <a16:creationId xmlns="" xmlns:a16="http://schemas.microsoft.com/office/drawing/2014/main" id="{00000000-0008-0000-0000-000031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36" name="Text Box 394744">
          <a:extLst>
            <a:ext uri="{FF2B5EF4-FFF2-40B4-BE49-F238E27FC236}">
              <a16:creationId xmlns="" xmlns:a16="http://schemas.microsoft.com/office/drawing/2014/main" id="{00000000-0008-0000-0000-000032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37" name="Text Box 394360">
          <a:extLst>
            <a:ext uri="{FF2B5EF4-FFF2-40B4-BE49-F238E27FC236}">
              <a16:creationId xmlns="" xmlns:a16="http://schemas.microsoft.com/office/drawing/2014/main" id="{00000000-0008-0000-0000-000033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38" name="Text Box 394744">
          <a:extLst>
            <a:ext uri="{FF2B5EF4-FFF2-40B4-BE49-F238E27FC236}">
              <a16:creationId xmlns="" xmlns:a16="http://schemas.microsoft.com/office/drawing/2014/main" id="{00000000-0008-0000-0000-000034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839" name="Text Box 394360">
          <a:extLst>
            <a:ext uri="{FF2B5EF4-FFF2-40B4-BE49-F238E27FC236}">
              <a16:creationId xmlns="" xmlns:a16="http://schemas.microsoft.com/office/drawing/2014/main" id="{00000000-0008-0000-0000-000035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840" name="Text Box 394744">
          <a:extLst>
            <a:ext uri="{FF2B5EF4-FFF2-40B4-BE49-F238E27FC236}">
              <a16:creationId xmlns="" xmlns:a16="http://schemas.microsoft.com/office/drawing/2014/main" id="{00000000-0008-0000-0000-000036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841" name="Text Box 394360">
          <a:extLst>
            <a:ext uri="{FF2B5EF4-FFF2-40B4-BE49-F238E27FC236}">
              <a16:creationId xmlns="" xmlns:a16="http://schemas.microsoft.com/office/drawing/2014/main" id="{00000000-0008-0000-0000-000037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842" name="Text Box 394744">
          <a:extLst>
            <a:ext uri="{FF2B5EF4-FFF2-40B4-BE49-F238E27FC236}">
              <a16:creationId xmlns="" xmlns:a16="http://schemas.microsoft.com/office/drawing/2014/main" id="{00000000-0008-0000-0000-000038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843" name="Text Box 394360">
          <a:extLst>
            <a:ext uri="{FF2B5EF4-FFF2-40B4-BE49-F238E27FC236}">
              <a16:creationId xmlns="" xmlns:a16="http://schemas.microsoft.com/office/drawing/2014/main" id="{00000000-0008-0000-0000-000039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844" name="Text Box 394744">
          <a:extLst>
            <a:ext uri="{FF2B5EF4-FFF2-40B4-BE49-F238E27FC236}">
              <a16:creationId xmlns="" xmlns:a16="http://schemas.microsoft.com/office/drawing/2014/main" id="{00000000-0008-0000-0000-00003A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45" name="Text Box 394360">
          <a:extLst>
            <a:ext uri="{FF2B5EF4-FFF2-40B4-BE49-F238E27FC236}">
              <a16:creationId xmlns="" xmlns:a16="http://schemas.microsoft.com/office/drawing/2014/main" id="{00000000-0008-0000-0000-00003B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46" name="Text Box 394744">
          <a:extLst>
            <a:ext uri="{FF2B5EF4-FFF2-40B4-BE49-F238E27FC236}">
              <a16:creationId xmlns="" xmlns:a16="http://schemas.microsoft.com/office/drawing/2014/main" id="{00000000-0008-0000-0000-00003C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47" name="Text Box 394360">
          <a:extLst>
            <a:ext uri="{FF2B5EF4-FFF2-40B4-BE49-F238E27FC236}">
              <a16:creationId xmlns="" xmlns:a16="http://schemas.microsoft.com/office/drawing/2014/main" id="{00000000-0008-0000-0000-00003D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48" name="Text Box 394744">
          <a:extLst>
            <a:ext uri="{FF2B5EF4-FFF2-40B4-BE49-F238E27FC236}">
              <a16:creationId xmlns="" xmlns:a16="http://schemas.microsoft.com/office/drawing/2014/main" id="{00000000-0008-0000-0000-00003E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49" name="Text Box 394360">
          <a:extLst>
            <a:ext uri="{FF2B5EF4-FFF2-40B4-BE49-F238E27FC236}">
              <a16:creationId xmlns="" xmlns:a16="http://schemas.microsoft.com/office/drawing/2014/main" id="{00000000-0008-0000-0000-00003F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50" name="Text Box 394744">
          <a:extLst>
            <a:ext uri="{FF2B5EF4-FFF2-40B4-BE49-F238E27FC236}">
              <a16:creationId xmlns="" xmlns:a16="http://schemas.microsoft.com/office/drawing/2014/main" id="{00000000-0008-0000-0000-000040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51" name="Text Box 394360">
          <a:extLst>
            <a:ext uri="{FF2B5EF4-FFF2-40B4-BE49-F238E27FC236}">
              <a16:creationId xmlns="" xmlns:a16="http://schemas.microsoft.com/office/drawing/2014/main" id="{00000000-0008-0000-0000-000041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52" name="Text Box 394744">
          <a:extLst>
            <a:ext uri="{FF2B5EF4-FFF2-40B4-BE49-F238E27FC236}">
              <a16:creationId xmlns="" xmlns:a16="http://schemas.microsoft.com/office/drawing/2014/main" id="{00000000-0008-0000-0000-000042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53" name="Text Box 394360">
          <a:extLst>
            <a:ext uri="{FF2B5EF4-FFF2-40B4-BE49-F238E27FC236}">
              <a16:creationId xmlns="" xmlns:a16="http://schemas.microsoft.com/office/drawing/2014/main" id="{00000000-0008-0000-0000-000043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54" name="Text Box 394744">
          <a:extLst>
            <a:ext uri="{FF2B5EF4-FFF2-40B4-BE49-F238E27FC236}">
              <a16:creationId xmlns="" xmlns:a16="http://schemas.microsoft.com/office/drawing/2014/main" id="{00000000-0008-0000-0000-000044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55" name="Text Box 394360">
          <a:extLst>
            <a:ext uri="{FF2B5EF4-FFF2-40B4-BE49-F238E27FC236}">
              <a16:creationId xmlns="" xmlns:a16="http://schemas.microsoft.com/office/drawing/2014/main" id="{00000000-0008-0000-0000-000045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56" name="Text Box 394744">
          <a:extLst>
            <a:ext uri="{FF2B5EF4-FFF2-40B4-BE49-F238E27FC236}">
              <a16:creationId xmlns="" xmlns:a16="http://schemas.microsoft.com/office/drawing/2014/main" id="{00000000-0008-0000-0000-000046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57" name="Text Box 394360">
          <a:extLst>
            <a:ext uri="{FF2B5EF4-FFF2-40B4-BE49-F238E27FC236}">
              <a16:creationId xmlns="" xmlns:a16="http://schemas.microsoft.com/office/drawing/2014/main" id="{00000000-0008-0000-0000-000047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58" name="Text Box 394744">
          <a:extLst>
            <a:ext uri="{FF2B5EF4-FFF2-40B4-BE49-F238E27FC236}">
              <a16:creationId xmlns="" xmlns:a16="http://schemas.microsoft.com/office/drawing/2014/main" id="{00000000-0008-0000-0000-000048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59" name="Text Box 394360">
          <a:extLst>
            <a:ext uri="{FF2B5EF4-FFF2-40B4-BE49-F238E27FC236}">
              <a16:creationId xmlns="" xmlns:a16="http://schemas.microsoft.com/office/drawing/2014/main" id="{00000000-0008-0000-0000-000049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60" name="Text Box 394744">
          <a:extLst>
            <a:ext uri="{FF2B5EF4-FFF2-40B4-BE49-F238E27FC236}">
              <a16:creationId xmlns="" xmlns:a16="http://schemas.microsoft.com/office/drawing/2014/main" id="{00000000-0008-0000-0000-00004A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61" name="Text Box 394360">
          <a:extLst>
            <a:ext uri="{FF2B5EF4-FFF2-40B4-BE49-F238E27FC236}">
              <a16:creationId xmlns="" xmlns:a16="http://schemas.microsoft.com/office/drawing/2014/main" id="{00000000-0008-0000-0000-00004B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62" name="Text Box 394744">
          <a:extLst>
            <a:ext uri="{FF2B5EF4-FFF2-40B4-BE49-F238E27FC236}">
              <a16:creationId xmlns="" xmlns:a16="http://schemas.microsoft.com/office/drawing/2014/main" id="{00000000-0008-0000-0000-00004C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63" name="Text Box 394360">
          <a:extLst>
            <a:ext uri="{FF2B5EF4-FFF2-40B4-BE49-F238E27FC236}">
              <a16:creationId xmlns="" xmlns:a16="http://schemas.microsoft.com/office/drawing/2014/main" id="{00000000-0008-0000-0000-00004D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64" name="Text Box 394744">
          <a:extLst>
            <a:ext uri="{FF2B5EF4-FFF2-40B4-BE49-F238E27FC236}">
              <a16:creationId xmlns="" xmlns:a16="http://schemas.microsoft.com/office/drawing/2014/main" id="{00000000-0008-0000-0000-00004E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65" name="Text Box 394360">
          <a:extLst>
            <a:ext uri="{FF2B5EF4-FFF2-40B4-BE49-F238E27FC236}">
              <a16:creationId xmlns="" xmlns:a16="http://schemas.microsoft.com/office/drawing/2014/main" id="{00000000-0008-0000-0000-00004F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66" name="Text Box 394744">
          <a:extLst>
            <a:ext uri="{FF2B5EF4-FFF2-40B4-BE49-F238E27FC236}">
              <a16:creationId xmlns="" xmlns:a16="http://schemas.microsoft.com/office/drawing/2014/main" id="{00000000-0008-0000-0000-000050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67" name="Text Box 394360">
          <a:extLst>
            <a:ext uri="{FF2B5EF4-FFF2-40B4-BE49-F238E27FC236}">
              <a16:creationId xmlns="" xmlns:a16="http://schemas.microsoft.com/office/drawing/2014/main" id="{00000000-0008-0000-0000-000051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68" name="Text Box 394744">
          <a:extLst>
            <a:ext uri="{FF2B5EF4-FFF2-40B4-BE49-F238E27FC236}">
              <a16:creationId xmlns="" xmlns:a16="http://schemas.microsoft.com/office/drawing/2014/main" id="{00000000-0008-0000-0000-000052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69" name="Text Box 394360">
          <a:extLst>
            <a:ext uri="{FF2B5EF4-FFF2-40B4-BE49-F238E27FC236}">
              <a16:creationId xmlns="" xmlns:a16="http://schemas.microsoft.com/office/drawing/2014/main" id="{00000000-0008-0000-0000-000053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70" name="Text Box 394744">
          <a:extLst>
            <a:ext uri="{FF2B5EF4-FFF2-40B4-BE49-F238E27FC236}">
              <a16:creationId xmlns="" xmlns:a16="http://schemas.microsoft.com/office/drawing/2014/main" id="{00000000-0008-0000-0000-000054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71" name="Text Box 394360">
          <a:extLst>
            <a:ext uri="{FF2B5EF4-FFF2-40B4-BE49-F238E27FC236}">
              <a16:creationId xmlns="" xmlns:a16="http://schemas.microsoft.com/office/drawing/2014/main" id="{00000000-0008-0000-0000-000055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72" name="Text Box 394744">
          <a:extLst>
            <a:ext uri="{FF2B5EF4-FFF2-40B4-BE49-F238E27FC236}">
              <a16:creationId xmlns="" xmlns:a16="http://schemas.microsoft.com/office/drawing/2014/main" id="{00000000-0008-0000-0000-000056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73" name="Text Box 394360">
          <a:extLst>
            <a:ext uri="{FF2B5EF4-FFF2-40B4-BE49-F238E27FC236}">
              <a16:creationId xmlns="" xmlns:a16="http://schemas.microsoft.com/office/drawing/2014/main" id="{00000000-0008-0000-0000-000057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74" name="Text Box 394744">
          <a:extLst>
            <a:ext uri="{FF2B5EF4-FFF2-40B4-BE49-F238E27FC236}">
              <a16:creationId xmlns="" xmlns:a16="http://schemas.microsoft.com/office/drawing/2014/main" id="{00000000-0008-0000-0000-000058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75" name="Text Box 394360">
          <a:extLst>
            <a:ext uri="{FF2B5EF4-FFF2-40B4-BE49-F238E27FC236}">
              <a16:creationId xmlns="" xmlns:a16="http://schemas.microsoft.com/office/drawing/2014/main" id="{00000000-0008-0000-0000-000059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76" name="Text Box 394744">
          <a:extLst>
            <a:ext uri="{FF2B5EF4-FFF2-40B4-BE49-F238E27FC236}">
              <a16:creationId xmlns="" xmlns:a16="http://schemas.microsoft.com/office/drawing/2014/main" id="{00000000-0008-0000-0000-00005A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77" name="Text Box 394360">
          <a:extLst>
            <a:ext uri="{FF2B5EF4-FFF2-40B4-BE49-F238E27FC236}">
              <a16:creationId xmlns="" xmlns:a16="http://schemas.microsoft.com/office/drawing/2014/main" id="{00000000-0008-0000-0000-00005B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78" name="Text Box 394744">
          <a:extLst>
            <a:ext uri="{FF2B5EF4-FFF2-40B4-BE49-F238E27FC236}">
              <a16:creationId xmlns="" xmlns:a16="http://schemas.microsoft.com/office/drawing/2014/main" id="{00000000-0008-0000-0000-00005C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79" name="Text Box 394360">
          <a:extLst>
            <a:ext uri="{FF2B5EF4-FFF2-40B4-BE49-F238E27FC236}">
              <a16:creationId xmlns="" xmlns:a16="http://schemas.microsoft.com/office/drawing/2014/main" id="{00000000-0008-0000-0000-00005D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80" name="Text Box 394744">
          <a:extLst>
            <a:ext uri="{FF2B5EF4-FFF2-40B4-BE49-F238E27FC236}">
              <a16:creationId xmlns="" xmlns:a16="http://schemas.microsoft.com/office/drawing/2014/main" id="{00000000-0008-0000-0000-00005E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81" name="Text Box 394360">
          <a:extLst>
            <a:ext uri="{FF2B5EF4-FFF2-40B4-BE49-F238E27FC236}">
              <a16:creationId xmlns="" xmlns:a16="http://schemas.microsoft.com/office/drawing/2014/main" id="{00000000-0008-0000-0000-00005F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82" name="Text Box 394744">
          <a:extLst>
            <a:ext uri="{FF2B5EF4-FFF2-40B4-BE49-F238E27FC236}">
              <a16:creationId xmlns="" xmlns:a16="http://schemas.microsoft.com/office/drawing/2014/main" id="{00000000-0008-0000-0000-000060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83" name="Text Box 394360">
          <a:extLst>
            <a:ext uri="{FF2B5EF4-FFF2-40B4-BE49-F238E27FC236}">
              <a16:creationId xmlns="" xmlns:a16="http://schemas.microsoft.com/office/drawing/2014/main" id="{00000000-0008-0000-0000-000061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84" name="Text Box 394744">
          <a:extLst>
            <a:ext uri="{FF2B5EF4-FFF2-40B4-BE49-F238E27FC236}">
              <a16:creationId xmlns="" xmlns:a16="http://schemas.microsoft.com/office/drawing/2014/main" id="{00000000-0008-0000-0000-000062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85" name="Text Box 394360">
          <a:extLst>
            <a:ext uri="{FF2B5EF4-FFF2-40B4-BE49-F238E27FC236}">
              <a16:creationId xmlns="" xmlns:a16="http://schemas.microsoft.com/office/drawing/2014/main" id="{00000000-0008-0000-0000-000063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86" name="Text Box 394744">
          <a:extLst>
            <a:ext uri="{FF2B5EF4-FFF2-40B4-BE49-F238E27FC236}">
              <a16:creationId xmlns="" xmlns:a16="http://schemas.microsoft.com/office/drawing/2014/main" id="{00000000-0008-0000-0000-000064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87" name="Text Box 394360">
          <a:extLst>
            <a:ext uri="{FF2B5EF4-FFF2-40B4-BE49-F238E27FC236}">
              <a16:creationId xmlns="" xmlns:a16="http://schemas.microsoft.com/office/drawing/2014/main" id="{00000000-0008-0000-0000-000065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88" name="Text Box 394744">
          <a:extLst>
            <a:ext uri="{FF2B5EF4-FFF2-40B4-BE49-F238E27FC236}">
              <a16:creationId xmlns="" xmlns:a16="http://schemas.microsoft.com/office/drawing/2014/main" id="{00000000-0008-0000-0000-000066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89" name="Text Box 394360">
          <a:extLst>
            <a:ext uri="{FF2B5EF4-FFF2-40B4-BE49-F238E27FC236}">
              <a16:creationId xmlns="" xmlns:a16="http://schemas.microsoft.com/office/drawing/2014/main" id="{00000000-0008-0000-0000-000067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90" name="Text Box 394744">
          <a:extLst>
            <a:ext uri="{FF2B5EF4-FFF2-40B4-BE49-F238E27FC236}">
              <a16:creationId xmlns="" xmlns:a16="http://schemas.microsoft.com/office/drawing/2014/main" id="{00000000-0008-0000-0000-000068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91" name="Text Box 394360">
          <a:extLst>
            <a:ext uri="{FF2B5EF4-FFF2-40B4-BE49-F238E27FC236}">
              <a16:creationId xmlns="" xmlns:a16="http://schemas.microsoft.com/office/drawing/2014/main" id="{00000000-0008-0000-0000-000069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92" name="Text Box 394744">
          <a:extLst>
            <a:ext uri="{FF2B5EF4-FFF2-40B4-BE49-F238E27FC236}">
              <a16:creationId xmlns="" xmlns:a16="http://schemas.microsoft.com/office/drawing/2014/main" id="{00000000-0008-0000-0000-00006A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93" name="Text Box 394360">
          <a:extLst>
            <a:ext uri="{FF2B5EF4-FFF2-40B4-BE49-F238E27FC236}">
              <a16:creationId xmlns="" xmlns:a16="http://schemas.microsoft.com/office/drawing/2014/main" id="{00000000-0008-0000-0000-00006B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94" name="Text Box 394744">
          <a:extLst>
            <a:ext uri="{FF2B5EF4-FFF2-40B4-BE49-F238E27FC236}">
              <a16:creationId xmlns="" xmlns:a16="http://schemas.microsoft.com/office/drawing/2014/main" id="{00000000-0008-0000-0000-00006C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95" name="Text Box 394360">
          <a:extLst>
            <a:ext uri="{FF2B5EF4-FFF2-40B4-BE49-F238E27FC236}">
              <a16:creationId xmlns="" xmlns:a16="http://schemas.microsoft.com/office/drawing/2014/main" id="{00000000-0008-0000-0000-00006D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96" name="Text Box 394744">
          <a:extLst>
            <a:ext uri="{FF2B5EF4-FFF2-40B4-BE49-F238E27FC236}">
              <a16:creationId xmlns="" xmlns:a16="http://schemas.microsoft.com/office/drawing/2014/main" id="{00000000-0008-0000-0000-00006E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97" name="Text Box 394360">
          <a:extLst>
            <a:ext uri="{FF2B5EF4-FFF2-40B4-BE49-F238E27FC236}">
              <a16:creationId xmlns="" xmlns:a16="http://schemas.microsoft.com/office/drawing/2014/main" id="{00000000-0008-0000-0000-00006F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898" name="Text Box 394744">
          <a:extLst>
            <a:ext uri="{FF2B5EF4-FFF2-40B4-BE49-F238E27FC236}">
              <a16:creationId xmlns="" xmlns:a16="http://schemas.microsoft.com/office/drawing/2014/main" id="{00000000-0008-0000-0000-000070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899" name="Text Box 394360">
          <a:extLst>
            <a:ext uri="{FF2B5EF4-FFF2-40B4-BE49-F238E27FC236}">
              <a16:creationId xmlns="" xmlns:a16="http://schemas.microsoft.com/office/drawing/2014/main" id="{00000000-0008-0000-0000-000071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00" name="Text Box 394744">
          <a:extLst>
            <a:ext uri="{FF2B5EF4-FFF2-40B4-BE49-F238E27FC236}">
              <a16:creationId xmlns="" xmlns:a16="http://schemas.microsoft.com/office/drawing/2014/main" id="{00000000-0008-0000-0000-000072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01" name="Text Box 394360">
          <a:extLst>
            <a:ext uri="{FF2B5EF4-FFF2-40B4-BE49-F238E27FC236}">
              <a16:creationId xmlns="" xmlns:a16="http://schemas.microsoft.com/office/drawing/2014/main" id="{00000000-0008-0000-0000-000073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02" name="Text Box 394744">
          <a:extLst>
            <a:ext uri="{FF2B5EF4-FFF2-40B4-BE49-F238E27FC236}">
              <a16:creationId xmlns="" xmlns:a16="http://schemas.microsoft.com/office/drawing/2014/main" id="{00000000-0008-0000-0000-000074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03" name="Text Box 394360">
          <a:extLst>
            <a:ext uri="{FF2B5EF4-FFF2-40B4-BE49-F238E27FC236}">
              <a16:creationId xmlns="" xmlns:a16="http://schemas.microsoft.com/office/drawing/2014/main" id="{00000000-0008-0000-0000-000075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04" name="Text Box 394744">
          <a:extLst>
            <a:ext uri="{FF2B5EF4-FFF2-40B4-BE49-F238E27FC236}">
              <a16:creationId xmlns="" xmlns:a16="http://schemas.microsoft.com/office/drawing/2014/main" id="{00000000-0008-0000-0000-000076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05" name="Text Box 394360">
          <a:extLst>
            <a:ext uri="{FF2B5EF4-FFF2-40B4-BE49-F238E27FC236}">
              <a16:creationId xmlns="" xmlns:a16="http://schemas.microsoft.com/office/drawing/2014/main" id="{00000000-0008-0000-0000-000077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06" name="Text Box 394744">
          <a:extLst>
            <a:ext uri="{FF2B5EF4-FFF2-40B4-BE49-F238E27FC236}">
              <a16:creationId xmlns="" xmlns:a16="http://schemas.microsoft.com/office/drawing/2014/main" id="{00000000-0008-0000-0000-000078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07" name="Text Box 394360">
          <a:extLst>
            <a:ext uri="{FF2B5EF4-FFF2-40B4-BE49-F238E27FC236}">
              <a16:creationId xmlns="" xmlns:a16="http://schemas.microsoft.com/office/drawing/2014/main" id="{00000000-0008-0000-0000-000079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08" name="Text Box 394744">
          <a:extLst>
            <a:ext uri="{FF2B5EF4-FFF2-40B4-BE49-F238E27FC236}">
              <a16:creationId xmlns="" xmlns:a16="http://schemas.microsoft.com/office/drawing/2014/main" id="{00000000-0008-0000-0000-00007A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09" name="Text Box 394360">
          <a:extLst>
            <a:ext uri="{FF2B5EF4-FFF2-40B4-BE49-F238E27FC236}">
              <a16:creationId xmlns="" xmlns:a16="http://schemas.microsoft.com/office/drawing/2014/main" id="{00000000-0008-0000-0000-00007B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10" name="Text Box 394744">
          <a:extLst>
            <a:ext uri="{FF2B5EF4-FFF2-40B4-BE49-F238E27FC236}">
              <a16:creationId xmlns="" xmlns:a16="http://schemas.microsoft.com/office/drawing/2014/main" id="{00000000-0008-0000-0000-00007C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11" name="Text Box 394360">
          <a:extLst>
            <a:ext uri="{FF2B5EF4-FFF2-40B4-BE49-F238E27FC236}">
              <a16:creationId xmlns="" xmlns:a16="http://schemas.microsoft.com/office/drawing/2014/main" id="{00000000-0008-0000-0000-00007D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12" name="Text Box 394744">
          <a:extLst>
            <a:ext uri="{FF2B5EF4-FFF2-40B4-BE49-F238E27FC236}">
              <a16:creationId xmlns="" xmlns:a16="http://schemas.microsoft.com/office/drawing/2014/main" id="{00000000-0008-0000-0000-00007E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13" name="Text Box 394360">
          <a:extLst>
            <a:ext uri="{FF2B5EF4-FFF2-40B4-BE49-F238E27FC236}">
              <a16:creationId xmlns="" xmlns:a16="http://schemas.microsoft.com/office/drawing/2014/main" id="{00000000-0008-0000-0000-00007F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14" name="Text Box 394744">
          <a:extLst>
            <a:ext uri="{FF2B5EF4-FFF2-40B4-BE49-F238E27FC236}">
              <a16:creationId xmlns="" xmlns:a16="http://schemas.microsoft.com/office/drawing/2014/main" id="{00000000-0008-0000-0000-000080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15" name="Text Box 394360">
          <a:extLst>
            <a:ext uri="{FF2B5EF4-FFF2-40B4-BE49-F238E27FC236}">
              <a16:creationId xmlns="" xmlns:a16="http://schemas.microsoft.com/office/drawing/2014/main" id="{00000000-0008-0000-0000-000081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16" name="Text Box 394744">
          <a:extLst>
            <a:ext uri="{FF2B5EF4-FFF2-40B4-BE49-F238E27FC236}">
              <a16:creationId xmlns="" xmlns:a16="http://schemas.microsoft.com/office/drawing/2014/main" id="{00000000-0008-0000-0000-000082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17" name="Text Box 39474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18" name="Text Box 394360">
          <a:extLst>
            <a:ext uri="{FF2B5EF4-FFF2-40B4-BE49-F238E27FC236}">
              <a16:creationId xmlns="" xmlns:a16="http://schemas.microsoft.com/office/drawing/2014/main" id="{00000000-0008-0000-0000-000084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19" name="Text Box 39474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20" name="Text Box 394360">
          <a:extLst>
            <a:ext uri="{FF2B5EF4-FFF2-40B4-BE49-F238E27FC236}">
              <a16:creationId xmlns="" xmlns:a16="http://schemas.microsoft.com/office/drawing/2014/main" id="{00000000-0008-0000-0000-000086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21" name="Text Box 39474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22" name="Text Box 394360">
          <a:extLst>
            <a:ext uri="{FF2B5EF4-FFF2-40B4-BE49-F238E27FC236}">
              <a16:creationId xmlns="" xmlns:a16="http://schemas.microsoft.com/office/drawing/2014/main" id="{00000000-0008-0000-0000-000088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23" name="Text Box 39474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24" name="Text Box 394360">
          <a:extLst>
            <a:ext uri="{FF2B5EF4-FFF2-40B4-BE49-F238E27FC236}">
              <a16:creationId xmlns="" xmlns:a16="http://schemas.microsoft.com/office/drawing/2014/main" id="{00000000-0008-0000-0000-00008A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25" name="Text Box 39474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26" name="Text Box 394360">
          <a:extLst>
            <a:ext uri="{FF2B5EF4-FFF2-40B4-BE49-F238E27FC236}">
              <a16:creationId xmlns="" xmlns:a16="http://schemas.microsoft.com/office/drawing/2014/main" id="{00000000-0008-0000-0000-00008C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27" name="Text Box 39474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28" name="Text Box 394360">
          <a:extLst>
            <a:ext uri="{FF2B5EF4-FFF2-40B4-BE49-F238E27FC236}">
              <a16:creationId xmlns="" xmlns:a16="http://schemas.microsoft.com/office/drawing/2014/main" id="{00000000-0008-0000-0000-00008E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29" name="Text Box 39474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30" name="Text Box 394360">
          <a:extLst>
            <a:ext uri="{FF2B5EF4-FFF2-40B4-BE49-F238E27FC236}">
              <a16:creationId xmlns="" xmlns:a16="http://schemas.microsoft.com/office/drawing/2014/main" id="{00000000-0008-0000-0000-000090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31" name="Text Box 39474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32" name="Text Box 394360">
          <a:extLst>
            <a:ext uri="{FF2B5EF4-FFF2-40B4-BE49-F238E27FC236}">
              <a16:creationId xmlns="" xmlns:a16="http://schemas.microsoft.com/office/drawing/2014/main" id="{00000000-0008-0000-0000-000092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33" name="Text Box 39474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34" name="Text Box 394360">
          <a:extLst>
            <a:ext uri="{FF2B5EF4-FFF2-40B4-BE49-F238E27FC236}">
              <a16:creationId xmlns="" xmlns:a16="http://schemas.microsoft.com/office/drawing/2014/main" id="{00000000-0008-0000-0000-000094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35" name="Text Box 39474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36" name="Text Box 394360">
          <a:extLst>
            <a:ext uri="{FF2B5EF4-FFF2-40B4-BE49-F238E27FC236}">
              <a16:creationId xmlns="" xmlns:a16="http://schemas.microsoft.com/office/drawing/2014/main" id="{00000000-0008-0000-0000-000096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37" name="Text Box 39474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38" name="Text Box 394360">
          <a:extLst>
            <a:ext uri="{FF2B5EF4-FFF2-40B4-BE49-F238E27FC236}">
              <a16:creationId xmlns="" xmlns:a16="http://schemas.microsoft.com/office/drawing/2014/main" id="{00000000-0008-0000-0000-000098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39" name="Text Box 39474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940" name="Text Box 394360">
          <a:extLst>
            <a:ext uri="{FF2B5EF4-FFF2-40B4-BE49-F238E27FC236}">
              <a16:creationId xmlns="" xmlns:a16="http://schemas.microsoft.com/office/drawing/2014/main" id="{00000000-0008-0000-0000-00009A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941" name="Text Box 394744">
          <a:extLst>
            <a:ext uri="{FF2B5EF4-FFF2-40B4-BE49-F238E27FC236}">
              <a16:creationId xmlns="" xmlns:a16="http://schemas.microsoft.com/office/drawing/2014/main" id="{00000000-0008-0000-0000-00009B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942" name="Text Box 394360">
          <a:extLst>
            <a:ext uri="{FF2B5EF4-FFF2-40B4-BE49-F238E27FC236}">
              <a16:creationId xmlns="" xmlns:a16="http://schemas.microsoft.com/office/drawing/2014/main" id="{00000000-0008-0000-0000-00009C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943" name="Text Box 394744">
          <a:extLst>
            <a:ext uri="{FF2B5EF4-FFF2-40B4-BE49-F238E27FC236}">
              <a16:creationId xmlns="" xmlns:a16="http://schemas.microsoft.com/office/drawing/2014/main" id="{00000000-0008-0000-0000-00009D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944" name="Text Box 394360">
          <a:extLst>
            <a:ext uri="{FF2B5EF4-FFF2-40B4-BE49-F238E27FC236}">
              <a16:creationId xmlns="" xmlns:a16="http://schemas.microsoft.com/office/drawing/2014/main" id="{00000000-0008-0000-0000-00009E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5945" name="Text Box 394744">
          <a:extLst>
            <a:ext uri="{FF2B5EF4-FFF2-40B4-BE49-F238E27FC236}">
              <a16:creationId xmlns="" xmlns:a16="http://schemas.microsoft.com/office/drawing/2014/main" id="{00000000-0008-0000-0000-00009F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46" name="Text Box 394360">
          <a:extLst>
            <a:ext uri="{FF2B5EF4-FFF2-40B4-BE49-F238E27FC236}">
              <a16:creationId xmlns="" xmlns:a16="http://schemas.microsoft.com/office/drawing/2014/main" id="{00000000-0008-0000-0000-0000A0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47" name="Text Box 394744">
          <a:extLst>
            <a:ext uri="{FF2B5EF4-FFF2-40B4-BE49-F238E27FC236}">
              <a16:creationId xmlns="" xmlns:a16="http://schemas.microsoft.com/office/drawing/2014/main" id="{00000000-0008-0000-0000-0000A1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48" name="Text Box 394360">
          <a:extLst>
            <a:ext uri="{FF2B5EF4-FFF2-40B4-BE49-F238E27FC236}">
              <a16:creationId xmlns="" xmlns:a16="http://schemas.microsoft.com/office/drawing/2014/main" id="{00000000-0008-0000-0000-0000A2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49" name="Text Box 394744">
          <a:extLst>
            <a:ext uri="{FF2B5EF4-FFF2-40B4-BE49-F238E27FC236}">
              <a16:creationId xmlns="" xmlns:a16="http://schemas.microsoft.com/office/drawing/2014/main" id="{00000000-0008-0000-0000-0000A3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50" name="Text Box 394360">
          <a:extLst>
            <a:ext uri="{FF2B5EF4-FFF2-40B4-BE49-F238E27FC236}">
              <a16:creationId xmlns="" xmlns:a16="http://schemas.microsoft.com/office/drawing/2014/main" id="{00000000-0008-0000-0000-0000A4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51" name="Text Box 394744">
          <a:extLst>
            <a:ext uri="{FF2B5EF4-FFF2-40B4-BE49-F238E27FC236}">
              <a16:creationId xmlns="" xmlns:a16="http://schemas.microsoft.com/office/drawing/2014/main" id="{00000000-0008-0000-0000-0000A5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52" name="Text Box 394360">
          <a:extLst>
            <a:ext uri="{FF2B5EF4-FFF2-40B4-BE49-F238E27FC236}">
              <a16:creationId xmlns="" xmlns:a16="http://schemas.microsoft.com/office/drawing/2014/main" id="{00000000-0008-0000-0000-0000A6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53" name="Text Box 394744">
          <a:extLst>
            <a:ext uri="{FF2B5EF4-FFF2-40B4-BE49-F238E27FC236}">
              <a16:creationId xmlns="" xmlns:a16="http://schemas.microsoft.com/office/drawing/2014/main" id="{00000000-0008-0000-0000-0000A7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54" name="Text Box 394360">
          <a:extLst>
            <a:ext uri="{FF2B5EF4-FFF2-40B4-BE49-F238E27FC236}">
              <a16:creationId xmlns="" xmlns:a16="http://schemas.microsoft.com/office/drawing/2014/main" id="{00000000-0008-0000-0000-0000A8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55" name="Text Box 394744">
          <a:extLst>
            <a:ext uri="{FF2B5EF4-FFF2-40B4-BE49-F238E27FC236}">
              <a16:creationId xmlns="" xmlns:a16="http://schemas.microsoft.com/office/drawing/2014/main" id="{00000000-0008-0000-0000-0000A9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56" name="Text Box 394360">
          <a:extLst>
            <a:ext uri="{FF2B5EF4-FFF2-40B4-BE49-F238E27FC236}">
              <a16:creationId xmlns="" xmlns:a16="http://schemas.microsoft.com/office/drawing/2014/main" id="{00000000-0008-0000-0000-0000AA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57" name="Text Box 394744">
          <a:extLst>
            <a:ext uri="{FF2B5EF4-FFF2-40B4-BE49-F238E27FC236}">
              <a16:creationId xmlns="" xmlns:a16="http://schemas.microsoft.com/office/drawing/2014/main" id="{00000000-0008-0000-0000-0000AB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58" name="Text Box 394360">
          <a:extLst>
            <a:ext uri="{FF2B5EF4-FFF2-40B4-BE49-F238E27FC236}">
              <a16:creationId xmlns="" xmlns:a16="http://schemas.microsoft.com/office/drawing/2014/main" id="{00000000-0008-0000-0000-0000AC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59" name="Text Box 394744">
          <a:extLst>
            <a:ext uri="{FF2B5EF4-FFF2-40B4-BE49-F238E27FC236}">
              <a16:creationId xmlns="" xmlns:a16="http://schemas.microsoft.com/office/drawing/2014/main" id="{00000000-0008-0000-0000-0000AD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60" name="Text Box 394360">
          <a:extLst>
            <a:ext uri="{FF2B5EF4-FFF2-40B4-BE49-F238E27FC236}">
              <a16:creationId xmlns="" xmlns:a16="http://schemas.microsoft.com/office/drawing/2014/main" id="{00000000-0008-0000-0000-0000AE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61" name="Text Box 394744">
          <a:extLst>
            <a:ext uri="{FF2B5EF4-FFF2-40B4-BE49-F238E27FC236}">
              <a16:creationId xmlns="" xmlns:a16="http://schemas.microsoft.com/office/drawing/2014/main" id="{00000000-0008-0000-0000-0000AF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62" name="Text Box 394360">
          <a:extLst>
            <a:ext uri="{FF2B5EF4-FFF2-40B4-BE49-F238E27FC236}">
              <a16:creationId xmlns="" xmlns:a16="http://schemas.microsoft.com/office/drawing/2014/main" id="{00000000-0008-0000-0000-0000B0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63" name="Text Box 394744">
          <a:extLst>
            <a:ext uri="{FF2B5EF4-FFF2-40B4-BE49-F238E27FC236}">
              <a16:creationId xmlns="" xmlns:a16="http://schemas.microsoft.com/office/drawing/2014/main" id="{00000000-0008-0000-0000-0000B1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64" name="Text Box 394360">
          <a:extLst>
            <a:ext uri="{FF2B5EF4-FFF2-40B4-BE49-F238E27FC236}">
              <a16:creationId xmlns="" xmlns:a16="http://schemas.microsoft.com/office/drawing/2014/main" id="{00000000-0008-0000-0000-0000B2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65" name="Text Box 394744">
          <a:extLst>
            <a:ext uri="{FF2B5EF4-FFF2-40B4-BE49-F238E27FC236}">
              <a16:creationId xmlns="" xmlns:a16="http://schemas.microsoft.com/office/drawing/2014/main" id="{00000000-0008-0000-0000-0000B3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66" name="Text Box 394360">
          <a:extLst>
            <a:ext uri="{FF2B5EF4-FFF2-40B4-BE49-F238E27FC236}">
              <a16:creationId xmlns="" xmlns:a16="http://schemas.microsoft.com/office/drawing/2014/main" id="{00000000-0008-0000-0000-0000B4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67" name="Text Box 394744">
          <a:extLst>
            <a:ext uri="{FF2B5EF4-FFF2-40B4-BE49-F238E27FC236}">
              <a16:creationId xmlns="" xmlns:a16="http://schemas.microsoft.com/office/drawing/2014/main" id="{00000000-0008-0000-0000-0000B5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68" name="Text Box 394360">
          <a:extLst>
            <a:ext uri="{FF2B5EF4-FFF2-40B4-BE49-F238E27FC236}">
              <a16:creationId xmlns="" xmlns:a16="http://schemas.microsoft.com/office/drawing/2014/main" id="{00000000-0008-0000-0000-0000B6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69" name="Text Box 394744">
          <a:extLst>
            <a:ext uri="{FF2B5EF4-FFF2-40B4-BE49-F238E27FC236}">
              <a16:creationId xmlns="" xmlns:a16="http://schemas.microsoft.com/office/drawing/2014/main" id="{00000000-0008-0000-0000-0000B7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70" name="Text Box 394360">
          <a:extLst>
            <a:ext uri="{FF2B5EF4-FFF2-40B4-BE49-F238E27FC236}">
              <a16:creationId xmlns="" xmlns:a16="http://schemas.microsoft.com/office/drawing/2014/main" id="{00000000-0008-0000-0000-0000B8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71" name="Text Box 394744">
          <a:extLst>
            <a:ext uri="{FF2B5EF4-FFF2-40B4-BE49-F238E27FC236}">
              <a16:creationId xmlns="" xmlns:a16="http://schemas.microsoft.com/office/drawing/2014/main" id="{00000000-0008-0000-0000-0000B9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72" name="Text Box 394360">
          <a:extLst>
            <a:ext uri="{FF2B5EF4-FFF2-40B4-BE49-F238E27FC236}">
              <a16:creationId xmlns="" xmlns:a16="http://schemas.microsoft.com/office/drawing/2014/main" id="{00000000-0008-0000-0000-0000BA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73" name="Text Box 394744">
          <a:extLst>
            <a:ext uri="{FF2B5EF4-FFF2-40B4-BE49-F238E27FC236}">
              <a16:creationId xmlns="" xmlns:a16="http://schemas.microsoft.com/office/drawing/2014/main" id="{00000000-0008-0000-0000-0000BB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74" name="Text Box 394360">
          <a:extLst>
            <a:ext uri="{FF2B5EF4-FFF2-40B4-BE49-F238E27FC236}">
              <a16:creationId xmlns="" xmlns:a16="http://schemas.microsoft.com/office/drawing/2014/main" id="{00000000-0008-0000-0000-0000BC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75" name="Text Box 394744">
          <a:extLst>
            <a:ext uri="{FF2B5EF4-FFF2-40B4-BE49-F238E27FC236}">
              <a16:creationId xmlns="" xmlns:a16="http://schemas.microsoft.com/office/drawing/2014/main" id="{00000000-0008-0000-0000-0000BD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76" name="Text Box 394360">
          <a:extLst>
            <a:ext uri="{FF2B5EF4-FFF2-40B4-BE49-F238E27FC236}">
              <a16:creationId xmlns="" xmlns:a16="http://schemas.microsoft.com/office/drawing/2014/main" id="{00000000-0008-0000-0000-0000BE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77" name="Text Box 394744">
          <a:extLst>
            <a:ext uri="{FF2B5EF4-FFF2-40B4-BE49-F238E27FC236}">
              <a16:creationId xmlns="" xmlns:a16="http://schemas.microsoft.com/office/drawing/2014/main" id="{00000000-0008-0000-0000-0000BF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78" name="Text Box 394360">
          <a:extLst>
            <a:ext uri="{FF2B5EF4-FFF2-40B4-BE49-F238E27FC236}">
              <a16:creationId xmlns="" xmlns:a16="http://schemas.microsoft.com/office/drawing/2014/main" id="{00000000-0008-0000-0000-0000C0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79" name="Text Box 394744">
          <a:extLst>
            <a:ext uri="{FF2B5EF4-FFF2-40B4-BE49-F238E27FC236}">
              <a16:creationId xmlns="" xmlns:a16="http://schemas.microsoft.com/office/drawing/2014/main" id="{00000000-0008-0000-0000-0000C1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80" name="Text Box 394360">
          <a:extLst>
            <a:ext uri="{FF2B5EF4-FFF2-40B4-BE49-F238E27FC236}">
              <a16:creationId xmlns="" xmlns:a16="http://schemas.microsoft.com/office/drawing/2014/main" id="{00000000-0008-0000-0000-0000C2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81" name="Text Box 394744">
          <a:extLst>
            <a:ext uri="{FF2B5EF4-FFF2-40B4-BE49-F238E27FC236}">
              <a16:creationId xmlns="" xmlns:a16="http://schemas.microsoft.com/office/drawing/2014/main" id="{00000000-0008-0000-0000-0000C3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82" name="Text Box 394360">
          <a:extLst>
            <a:ext uri="{FF2B5EF4-FFF2-40B4-BE49-F238E27FC236}">
              <a16:creationId xmlns="" xmlns:a16="http://schemas.microsoft.com/office/drawing/2014/main" id="{00000000-0008-0000-0000-0000C4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83" name="Text Box 394744">
          <a:extLst>
            <a:ext uri="{FF2B5EF4-FFF2-40B4-BE49-F238E27FC236}">
              <a16:creationId xmlns="" xmlns:a16="http://schemas.microsoft.com/office/drawing/2014/main" id="{00000000-0008-0000-0000-0000C5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84" name="Text Box 394360">
          <a:extLst>
            <a:ext uri="{FF2B5EF4-FFF2-40B4-BE49-F238E27FC236}">
              <a16:creationId xmlns="" xmlns:a16="http://schemas.microsoft.com/office/drawing/2014/main" id="{00000000-0008-0000-0000-0000C6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85" name="Text Box 394744">
          <a:extLst>
            <a:ext uri="{FF2B5EF4-FFF2-40B4-BE49-F238E27FC236}">
              <a16:creationId xmlns="" xmlns:a16="http://schemas.microsoft.com/office/drawing/2014/main" id="{00000000-0008-0000-0000-0000C7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86" name="Text Box 394360">
          <a:extLst>
            <a:ext uri="{FF2B5EF4-FFF2-40B4-BE49-F238E27FC236}">
              <a16:creationId xmlns="" xmlns:a16="http://schemas.microsoft.com/office/drawing/2014/main" id="{00000000-0008-0000-0000-0000C8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87" name="Text Box 394744">
          <a:extLst>
            <a:ext uri="{FF2B5EF4-FFF2-40B4-BE49-F238E27FC236}">
              <a16:creationId xmlns="" xmlns:a16="http://schemas.microsoft.com/office/drawing/2014/main" id="{00000000-0008-0000-0000-0000C9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88" name="Text Box 394360">
          <a:extLst>
            <a:ext uri="{FF2B5EF4-FFF2-40B4-BE49-F238E27FC236}">
              <a16:creationId xmlns="" xmlns:a16="http://schemas.microsoft.com/office/drawing/2014/main" id="{00000000-0008-0000-0000-0000CA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89" name="Text Box 394744">
          <a:extLst>
            <a:ext uri="{FF2B5EF4-FFF2-40B4-BE49-F238E27FC236}">
              <a16:creationId xmlns="" xmlns:a16="http://schemas.microsoft.com/office/drawing/2014/main" id="{00000000-0008-0000-0000-0000CB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90" name="Text Box 394360">
          <a:extLst>
            <a:ext uri="{FF2B5EF4-FFF2-40B4-BE49-F238E27FC236}">
              <a16:creationId xmlns="" xmlns:a16="http://schemas.microsoft.com/office/drawing/2014/main" id="{00000000-0008-0000-0000-0000CC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91" name="Text Box 394744">
          <a:extLst>
            <a:ext uri="{FF2B5EF4-FFF2-40B4-BE49-F238E27FC236}">
              <a16:creationId xmlns="" xmlns:a16="http://schemas.microsoft.com/office/drawing/2014/main" id="{00000000-0008-0000-0000-0000CD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92" name="Text Box 394360">
          <a:extLst>
            <a:ext uri="{FF2B5EF4-FFF2-40B4-BE49-F238E27FC236}">
              <a16:creationId xmlns="" xmlns:a16="http://schemas.microsoft.com/office/drawing/2014/main" id="{00000000-0008-0000-0000-0000CE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5993" name="Text Box 394744">
          <a:extLst>
            <a:ext uri="{FF2B5EF4-FFF2-40B4-BE49-F238E27FC236}">
              <a16:creationId xmlns="" xmlns:a16="http://schemas.microsoft.com/office/drawing/2014/main" id="{00000000-0008-0000-0000-0000CF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94" name="Text Box 394360">
          <a:extLst>
            <a:ext uri="{FF2B5EF4-FFF2-40B4-BE49-F238E27FC236}">
              <a16:creationId xmlns="" xmlns:a16="http://schemas.microsoft.com/office/drawing/2014/main" id="{00000000-0008-0000-0000-0000D0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95" name="Text Box 394744">
          <a:extLst>
            <a:ext uri="{FF2B5EF4-FFF2-40B4-BE49-F238E27FC236}">
              <a16:creationId xmlns="" xmlns:a16="http://schemas.microsoft.com/office/drawing/2014/main" id="{00000000-0008-0000-0000-0000D1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96" name="Text Box 394360">
          <a:extLst>
            <a:ext uri="{FF2B5EF4-FFF2-40B4-BE49-F238E27FC236}">
              <a16:creationId xmlns="" xmlns:a16="http://schemas.microsoft.com/office/drawing/2014/main" id="{00000000-0008-0000-0000-0000D2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97" name="Text Box 394744">
          <a:extLst>
            <a:ext uri="{FF2B5EF4-FFF2-40B4-BE49-F238E27FC236}">
              <a16:creationId xmlns="" xmlns:a16="http://schemas.microsoft.com/office/drawing/2014/main" id="{00000000-0008-0000-0000-0000D3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98" name="Text Box 394360">
          <a:extLst>
            <a:ext uri="{FF2B5EF4-FFF2-40B4-BE49-F238E27FC236}">
              <a16:creationId xmlns="" xmlns:a16="http://schemas.microsoft.com/office/drawing/2014/main" id="{00000000-0008-0000-0000-0000D4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5999" name="Text Box 394744">
          <a:extLst>
            <a:ext uri="{FF2B5EF4-FFF2-40B4-BE49-F238E27FC236}">
              <a16:creationId xmlns="" xmlns:a16="http://schemas.microsoft.com/office/drawing/2014/main" id="{00000000-0008-0000-0000-0000D5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00" name="Text Box 394360">
          <a:extLst>
            <a:ext uri="{FF2B5EF4-FFF2-40B4-BE49-F238E27FC236}">
              <a16:creationId xmlns="" xmlns:a16="http://schemas.microsoft.com/office/drawing/2014/main" id="{00000000-0008-0000-0000-0000D6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01" name="Text Box 394744">
          <a:extLst>
            <a:ext uri="{FF2B5EF4-FFF2-40B4-BE49-F238E27FC236}">
              <a16:creationId xmlns="" xmlns:a16="http://schemas.microsoft.com/office/drawing/2014/main" id="{00000000-0008-0000-0000-0000D7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02" name="Text Box 394360">
          <a:extLst>
            <a:ext uri="{FF2B5EF4-FFF2-40B4-BE49-F238E27FC236}">
              <a16:creationId xmlns="" xmlns:a16="http://schemas.microsoft.com/office/drawing/2014/main" id="{00000000-0008-0000-0000-0000D8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03" name="Text Box 394744">
          <a:extLst>
            <a:ext uri="{FF2B5EF4-FFF2-40B4-BE49-F238E27FC236}">
              <a16:creationId xmlns="" xmlns:a16="http://schemas.microsoft.com/office/drawing/2014/main" id="{00000000-0008-0000-0000-0000D9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04" name="Text Box 394360">
          <a:extLst>
            <a:ext uri="{FF2B5EF4-FFF2-40B4-BE49-F238E27FC236}">
              <a16:creationId xmlns="" xmlns:a16="http://schemas.microsoft.com/office/drawing/2014/main" id="{00000000-0008-0000-0000-0000DA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05" name="Text Box 394744">
          <a:extLst>
            <a:ext uri="{FF2B5EF4-FFF2-40B4-BE49-F238E27FC236}">
              <a16:creationId xmlns="" xmlns:a16="http://schemas.microsoft.com/office/drawing/2014/main" id="{00000000-0008-0000-0000-0000DB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06" name="Text Box 394360">
          <a:extLst>
            <a:ext uri="{FF2B5EF4-FFF2-40B4-BE49-F238E27FC236}">
              <a16:creationId xmlns="" xmlns:a16="http://schemas.microsoft.com/office/drawing/2014/main" id="{00000000-0008-0000-0000-0000DC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07" name="Text Box 394744">
          <a:extLst>
            <a:ext uri="{FF2B5EF4-FFF2-40B4-BE49-F238E27FC236}">
              <a16:creationId xmlns="" xmlns:a16="http://schemas.microsoft.com/office/drawing/2014/main" id="{00000000-0008-0000-0000-0000DD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08" name="Text Box 394360">
          <a:extLst>
            <a:ext uri="{FF2B5EF4-FFF2-40B4-BE49-F238E27FC236}">
              <a16:creationId xmlns="" xmlns:a16="http://schemas.microsoft.com/office/drawing/2014/main" id="{00000000-0008-0000-0000-0000DE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09" name="Text Box 394744">
          <a:extLst>
            <a:ext uri="{FF2B5EF4-FFF2-40B4-BE49-F238E27FC236}">
              <a16:creationId xmlns="" xmlns:a16="http://schemas.microsoft.com/office/drawing/2014/main" id="{00000000-0008-0000-0000-0000DF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10" name="Text Box 394360">
          <a:extLst>
            <a:ext uri="{FF2B5EF4-FFF2-40B4-BE49-F238E27FC236}">
              <a16:creationId xmlns="" xmlns:a16="http://schemas.microsoft.com/office/drawing/2014/main" id="{00000000-0008-0000-0000-0000E0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11" name="Text Box 394744">
          <a:extLst>
            <a:ext uri="{FF2B5EF4-FFF2-40B4-BE49-F238E27FC236}">
              <a16:creationId xmlns="" xmlns:a16="http://schemas.microsoft.com/office/drawing/2014/main" id="{00000000-0008-0000-0000-0000E1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12" name="Text Box 394360">
          <a:extLst>
            <a:ext uri="{FF2B5EF4-FFF2-40B4-BE49-F238E27FC236}">
              <a16:creationId xmlns="" xmlns:a16="http://schemas.microsoft.com/office/drawing/2014/main" id="{00000000-0008-0000-0000-0000E2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13" name="Text Box 394744">
          <a:extLst>
            <a:ext uri="{FF2B5EF4-FFF2-40B4-BE49-F238E27FC236}">
              <a16:creationId xmlns="" xmlns:a16="http://schemas.microsoft.com/office/drawing/2014/main" id="{00000000-0008-0000-0000-0000E3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14" name="Text Box 394360">
          <a:extLst>
            <a:ext uri="{FF2B5EF4-FFF2-40B4-BE49-F238E27FC236}">
              <a16:creationId xmlns="" xmlns:a16="http://schemas.microsoft.com/office/drawing/2014/main" id="{00000000-0008-0000-0000-0000E4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15" name="Text Box 394744">
          <a:extLst>
            <a:ext uri="{FF2B5EF4-FFF2-40B4-BE49-F238E27FC236}">
              <a16:creationId xmlns="" xmlns:a16="http://schemas.microsoft.com/office/drawing/2014/main" id="{00000000-0008-0000-0000-0000E5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16" name="Text Box 394360">
          <a:extLst>
            <a:ext uri="{FF2B5EF4-FFF2-40B4-BE49-F238E27FC236}">
              <a16:creationId xmlns="" xmlns:a16="http://schemas.microsoft.com/office/drawing/2014/main" id="{00000000-0008-0000-0000-0000E6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17" name="Text Box 394744">
          <a:extLst>
            <a:ext uri="{FF2B5EF4-FFF2-40B4-BE49-F238E27FC236}">
              <a16:creationId xmlns="" xmlns:a16="http://schemas.microsoft.com/office/drawing/2014/main" id="{00000000-0008-0000-0000-0000E7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018" name="Text Box 394360">
          <a:extLst>
            <a:ext uri="{FF2B5EF4-FFF2-40B4-BE49-F238E27FC236}">
              <a16:creationId xmlns="" xmlns:a16="http://schemas.microsoft.com/office/drawing/2014/main" id="{00000000-0008-0000-0000-0000E8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019" name="Text Box 394744">
          <a:extLst>
            <a:ext uri="{FF2B5EF4-FFF2-40B4-BE49-F238E27FC236}">
              <a16:creationId xmlns="" xmlns:a16="http://schemas.microsoft.com/office/drawing/2014/main" id="{00000000-0008-0000-0000-0000E9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020" name="Text Box 394360">
          <a:extLst>
            <a:ext uri="{FF2B5EF4-FFF2-40B4-BE49-F238E27FC236}">
              <a16:creationId xmlns="" xmlns:a16="http://schemas.microsoft.com/office/drawing/2014/main" id="{00000000-0008-0000-0000-0000EA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021" name="Text Box 394744">
          <a:extLst>
            <a:ext uri="{FF2B5EF4-FFF2-40B4-BE49-F238E27FC236}">
              <a16:creationId xmlns="" xmlns:a16="http://schemas.microsoft.com/office/drawing/2014/main" id="{00000000-0008-0000-0000-0000EB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022" name="Text Box 394360">
          <a:extLst>
            <a:ext uri="{FF2B5EF4-FFF2-40B4-BE49-F238E27FC236}">
              <a16:creationId xmlns="" xmlns:a16="http://schemas.microsoft.com/office/drawing/2014/main" id="{00000000-0008-0000-0000-0000EC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023" name="Text Box 394744">
          <a:extLst>
            <a:ext uri="{FF2B5EF4-FFF2-40B4-BE49-F238E27FC236}">
              <a16:creationId xmlns="" xmlns:a16="http://schemas.microsoft.com/office/drawing/2014/main" id="{00000000-0008-0000-0000-0000ED02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24" name="Text Box 394360">
          <a:extLst>
            <a:ext uri="{FF2B5EF4-FFF2-40B4-BE49-F238E27FC236}">
              <a16:creationId xmlns="" xmlns:a16="http://schemas.microsoft.com/office/drawing/2014/main" id="{00000000-0008-0000-0000-0000EE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25" name="Text Box 394744">
          <a:extLst>
            <a:ext uri="{FF2B5EF4-FFF2-40B4-BE49-F238E27FC236}">
              <a16:creationId xmlns="" xmlns:a16="http://schemas.microsoft.com/office/drawing/2014/main" id="{00000000-0008-0000-0000-0000EF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26" name="Text Box 394360">
          <a:extLst>
            <a:ext uri="{FF2B5EF4-FFF2-40B4-BE49-F238E27FC236}">
              <a16:creationId xmlns="" xmlns:a16="http://schemas.microsoft.com/office/drawing/2014/main" id="{00000000-0008-0000-0000-0000F0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27" name="Text Box 394744">
          <a:extLst>
            <a:ext uri="{FF2B5EF4-FFF2-40B4-BE49-F238E27FC236}">
              <a16:creationId xmlns="" xmlns:a16="http://schemas.microsoft.com/office/drawing/2014/main" id="{00000000-0008-0000-0000-0000F1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28" name="Text Box 394360">
          <a:extLst>
            <a:ext uri="{FF2B5EF4-FFF2-40B4-BE49-F238E27FC236}">
              <a16:creationId xmlns="" xmlns:a16="http://schemas.microsoft.com/office/drawing/2014/main" id="{00000000-0008-0000-0000-0000F2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29" name="Text Box 394744">
          <a:extLst>
            <a:ext uri="{FF2B5EF4-FFF2-40B4-BE49-F238E27FC236}">
              <a16:creationId xmlns="" xmlns:a16="http://schemas.microsoft.com/office/drawing/2014/main" id="{00000000-0008-0000-0000-0000F3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30" name="Text Box 394360">
          <a:extLst>
            <a:ext uri="{FF2B5EF4-FFF2-40B4-BE49-F238E27FC236}">
              <a16:creationId xmlns="" xmlns:a16="http://schemas.microsoft.com/office/drawing/2014/main" id="{00000000-0008-0000-0000-0000F4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31" name="Text Box 394744">
          <a:extLst>
            <a:ext uri="{FF2B5EF4-FFF2-40B4-BE49-F238E27FC236}">
              <a16:creationId xmlns="" xmlns:a16="http://schemas.microsoft.com/office/drawing/2014/main" id="{00000000-0008-0000-0000-0000F5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32" name="Text Box 394360">
          <a:extLst>
            <a:ext uri="{FF2B5EF4-FFF2-40B4-BE49-F238E27FC236}">
              <a16:creationId xmlns="" xmlns:a16="http://schemas.microsoft.com/office/drawing/2014/main" id="{00000000-0008-0000-0000-0000F6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33" name="Text Box 394744">
          <a:extLst>
            <a:ext uri="{FF2B5EF4-FFF2-40B4-BE49-F238E27FC236}">
              <a16:creationId xmlns="" xmlns:a16="http://schemas.microsoft.com/office/drawing/2014/main" id="{00000000-0008-0000-0000-0000F7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34" name="Text Box 394360">
          <a:extLst>
            <a:ext uri="{FF2B5EF4-FFF2-40B4-BE49-F238E27FC236}">
              <a16:creationId xmlns="" xmlns:a16="http://schemas.microsoft.com/office/drawing/2014/main" id="{00000000-0008-0000-0000-0000F8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35" name="Text Box 394744">
          <a:extLst>
            <a:ext uri="{FF2B5EF4-FFF2-40B4-BE49-F238E27FC236}">
              <a16:creationId xmlns="" xmlns:a16="http://schemas.microsoft.com/office/drawing/2014/main" id="{00000000-0008-0000-0000-0000F902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36" name="Text Box 394360">
          <a:extLst>
            <a:ext uri="{FF2B5EF4-FFF2-40B4-BE49-F238E27FC236}">
              <a16:creationId xmlns="" xmlns:a16="http://schemas.microsoft.com/office/drawing/2014/main" id="{00000000-0008-0000-0000-0000FA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37" name="Text Box 394744">
          <a:extLst>
            <a:ext uri="{FF2B5EF4-FFF2-40B4-BE49-F238E27FC236}">
              <a16:creationId xmlns="" xmlns:a16="http://schemas.microsoft.com/office/drawing/2014/main" id="{00000000-0008-0000-0000-0000FB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38" name="Text Box 394360">
          <a:extLst>
            <a:ext uri="{FF2B5EF4-FFF2-40B4-BE49-F238E27FC236}">
              <a16:creationId xmlns="" xmlns:a16="http://schemas.microsoft.com/office/drawing/2014/main" id="{00000000-0008-0000-0000-0000FC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39" name="Text Box 394744">
          <a:extLst>
            <a:ext uri="{FF2B5EF4-FFF2-40B4-BE49-F238E27FC236}">
              <a16:creationId xmlns="" xmlns:a16="http://schemas.microsoft.com/office/drawing/2014/main" id="{00000000-0008-0000-0000-0000FD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40" name="Text Box 394360">
          <a:extLst>
            <a:ext uri="{FF2B5EF4-FFF2-40B4-BE49-F238E27FC236}">
              <a16:creationId xmlns="" xmlns:a16="http://schemas.microsoft.com/office/drawing/2014/main" id="{00000000-0008-0000-0000-0000FE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41" name="Text Box 394744">
          <a:extLst>
            <a:ext uri="{FF2B5EF4-FFF2-40B4-BE49-F238E27FC236}">
              <a16:creationId xmlns="" xmlns:a16="http://schemas.microsoft.com/office/drawing/2014/main" id="{00000000-0008-0000-0000-0000FF02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42" name="Text Box 394360">
          <a:extLst>
            <a:ext uri="{FF2B5EF4-FFF2-40B4-BE49-F238E27FC236}">
              <a16:creationId xmlns="" xmlns:a16="http://schemas.microsoft.com/office/drawing/2014/main" id="{00000000-0008-0000-0000-000000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43" name="Text Box 394744">
          <a:extLst>
            <a:ext uri="{FF2B5EF4-FFF2-40B4-BE49-F238E27FC236}">
              <a16:creationId xmlns="" xmlns:a16="http://schemas.microsoft.com/office/drawing/2014/main" id="{00000000-0008-0000-0000-000001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44" name="Text Box 394360">
          <a:extLst>
            <a:ext uri="{FF2B5EF4-FFF2-40B4-BE49-F238E27FC236}">
              <a16:creationId xmlns="" xmlns:a16="http://schemas.microsoft.com/office/drawing/2014/main" id="{00000000-0008-0000-0000-000002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45" name="Text Box 394744">
          <a:extLst>
            <a:ext uri="{FF2B5EF4-FFF2-40B4-BE49-F238E27FC236}">
              <a16:creationId xmlns="" xmlns:a16="http://schemas.microsoft.com/office/drawing/2014/main" id="{00000000-0008-0000-0000-000003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46" name="Text Box 394360">
          <a:extLst>
            <a:ext uri="{FF2B5EF4-FFF2-40B4-BE49-F238E27FC236}">
              <a16:creationId xmlns="" xmlns:a16="http://schemas.microsoft.com/office/drawing/2014/main" id="{00000000-0008-0000-0000-000004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47" name="Text Box 394744">
          <a:extLst>
            <a:ext uri="{FF2B5EF4-FFF2-40B4-BE49-F238E27FC236}">
              <a16:creationId xmlns="" xmlns:a16="http://schemas.microsoft.com/office/drawing/2014/main" id="{00000000-0008-0000-0000-000005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48" name="Text Box 394360">
          <a:extLst>
            <a:ext uri="{FF2B5EF4-FFF2-40B4-BE49-F238E27FC236}">
              <a16:creationId xmlns="" xmlns:a16="http://schemas.microsoft.com/office/drawing/2014/main" id="{00000000-0008-0000-0000-000006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49" name="Text Box 394744">
          <a:extLst>
            <a:ext uri="{FF2B5EF4-FFF2-40B4-BE49-F238E27FC236}">
              <a16:creationId xmlns="" xmlns:a16="http://schemas.microsoft.com/office/drawing/2014/main" id="{00000000-0008-0000-0000-000007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50" name="Text Box 394360">
          <a:extLst>
            <a:ext uri="{FF2B5EF4-FFF2-40B4-BE49-F238E27FC236}">
              <a16:creationId xmlns="" xmlns:a16="http://schemas.microsoft.com/office/drawing/2014/main" id="{00000000-0008-0000-0000-000008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51" name="Text Box 394744">
          <a:extLst>
            <a:ext uri="{FF2B5EF4-FFF2-40B4-BE49-F238E27FC236}">
              <a16:creationId xmlns="" xmlns:a16="http://schemas.microsoft.com/office/drawing/2014/main" id="{00000000-0008-0000-0000-000009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52" name="Text Box 394360">
          <a:extLst>
            <a:ext uri="{FF2B5EF4-FFF2-40B4-BE49-F238E27FC236}">
              <a16:creationId xmlns="" xmlns:a16="http://schemas.microsoft.com/office/drawing/2014/main" id="{00000000-0008-0000-0000-00000A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53" name="Text Box 394744">
          <a:extLst>
            <a:ext uri="{FF2B5EF4-FFF2-40B4-BE49-F238E27FC236}">
              <a16:creationId xmlns="" xmlns:a16="http://schemas.microsoft.com/office/drawing/2014/main" id="{00000000-0008-0000-0000-00000B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54" name="Text Box 394360">
          <a:extLst>
            <a:ext uri="{FF2B5EF4-FFF2-40B4-BE49-F238E27FC236}">
              <a16:creationId xmlns="" xmlns:a16="http://schemas.microsoft.com/office/drawing/2014/main" id="{00000000-0008-0000-0000-00000C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55" name="Text Box 394744">
          <a:extLst>
            <a:ext uri="{FF2B5EF4-FFF2-40B4-BE49-F238E27FC236}">
              <a16:creationId xmlns="" xmlns:a16="http://schemas.microsoft.com/office/drawing/2014/main" id="{00000000-0008-0000-0000-00000D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56" name="Text Box 394360">
          <a:extLst>
            <a:ext uri="{FF2B5EF4-FFF2-40B4-BE49-F238E27FC236}">
              <a16:creationId xmlns="" xmlns:a16="http://schemas.microsoft.com/office/drawing/2014/main" id="{00000000-0008-0000-0000-00000E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57" name="Text Box 394744">
          <a:extLst>
            <a:ext uri="{FF2B5EF4-FFF2-40B4-BE49-F238E27FC236}">
              <a16:creationId xmlns="" xmlns:a16="http://schemas.microsoft.com/office/drawing/2014/main" id="{00000000-0008-0000-0000-00000F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58" name="Text Box 394360">
          <a:extLst>
            <a:ext uri="{FF2B5EF4-FFF2-40B4-BE49-F238E27FC236}">
              <a16:creationId xmlns="" xmlns:a16="http://schemas.microsoft.com/office/drawing/2014/main" id="{00000000-0008-0000-0000-000010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59" name="Text Box 394744">
          <a:extLst>
            <a:ext uri="{FF2B5EF4-FFF2-40B4-BE49-F238E27FC236}">
              <a16:creationId xmlns="" xmlns:a16="http://schemas.microsoft.com/office/drawing/2014/main" id="{00000000-0008-0000-0000-000011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60" name="Text Box 394360">
          <a:extLst>
            <a:ext uri="{FF2B5EF4-FFF2-40B4-BE49-F238E27FC236}">
              <a16:creationId xmlns="" xmlns:a16="http://schemas.microsoft.com/office/drawing/2014/main" id="{00000000-0008-0000-0000-000012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61" name="Text Box 394744">
          <a:extLst>
            <a:ext uri="{FF2B5EF4-FFF2-40B4-BE49-F238E27FC236}">
              <a16:creationId xmlns="" xmlns:a16="http://schemas.microsoft.com/office/drawing/2014/main" id="{00000000-0008-0000-0000-000013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62" name="Text Box 394360">
          <a:extLst>
            <a:ext uri="{FF2B5EF4-FFF2-40B4-BE49-F238E27FC236}">
              <a16:creationId xmlns="" xmlns:a16="http://schemas.microsoft.com/office/drawing/2014/main" id="{00000000-0008-0000-0000-000014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63" name="Text Box 394744">
          <a:extLst>
            <a:ext uri="{FF2B5EF4-FFF2-40B4-BE49-F238E27FC236}">
              <a16:creationId xmlns="" xmlns:a16="http://schemas.microsoft.com/office/drawing/2014/main" id="{00000000-0008-0000-0000-000015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64" name="Text Box 394360">
          <a:extLst>
            <a:ext uri="{FF2B5EF4-FFF2-40B4-BE49-F238E27FC236}">
              <a16:creationId xmlns="" xmlns:a16="http://schemas.microsoft.com/office/drawing/2014/main" id="{00000000-0008-0000-0000-000016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65" name="Text Box 394744">
          <a:extLst>
            <a:ext uri="{FF2B5EF4-FFF2-40B4-BE49-F238E27FC236}">
              <a16:creationId xmlns="" xmlns:a16="http://schemas.microsoft.com/office/drawing/2014/main" id="{00000000-0008-0000-0000-000017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66" name="Text Box 394360">
          <a:extLst>
            <a:ext uri="{FF2B5EF4-FFF2-40B4-BE49-F238E27FC236}">
              <a16:creationId xmlns="" xmlns:a16="http://schemas.microsoft.com/office/drawing/2014/main" id="{00000000-0008-0000-0000-000018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67" name="Text Box 394744">
          <a:extLst>
            <a:ext uri="{FF2B5EF4-FFF2-40B4-BE49-F238E27FC236}">
              <a16:creationId xmlns="" xmlns:a16="http://schemas.microsoft.com/office/drawing/2014/main" id="{00000000-0008-0000-0000-000019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68" name="Text Box 394360">
          <a:extLst>
            <a:ext uri="{FF2B5EF4-FFF2-40B4-BE49-F238E27FC236}">
              <a16:creationId xmlns="" xmlns:a16="http://schemas.microsoft.com/office/drawing/2014/main" id="{00000000-0008-0000-0000-00001A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69" name="Text Box 394744">
          <a:extLst>
            <a:ext uri="{FF2B5EF4-FFF2-40B4-BE49-F238E27FC236}">
              <a16:creationId xmlns="" xmlns:a16="http://schemas.microsoft.com/office/drawing/2014/main" id="{00000000-0008-0000-0000-00001B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70" name="Text Box 394360">
          <a:extLst>
            <a:ext uri="{FF2B5EF4-FFF2-40B4-BE49-F238E27FC236}">
              <a16:creationId xmlns="" xmlns:a16="http://schemas.microsoft.com/office/drawing/2014/main" id="{00000000-0008-0000-0000-00001C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71" name="Text Box 394744">
          <a:extLst>
            <a:ext uri="{FF2B5EF4-FFF2-40B4-BE49-F238E27FC236}">
              <a16:creationId xmlns="" xmlns:a16="http://schemas.microsoft.com/office/drawing/2014/main" id="{00000000-0008-0000-0000-00001D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72" name="Text Box 394360">
          <a:extLst>
            <a:ext uri="{FF2B5EF4-FFF2-40B4-BE49-F238E27FC236}">
              <a16:creationId xmlns="" xmlns:a16="http://schemas.microsoft.com/office/drawing/2014/main" id="{00000000-0008-0000-0000-00001E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73" name="Text Box 394744">
          <a:extLst>
            <a:ext uri="{FF2B5EF4-FFF2-40B4-BE49-F238E27FC236}">
              <a16:creationId xmlns="" xmlns:a16="http://schemas.microsoft.com/office/drawing/2014/main" id="{00000000-0008-0000-0000-00001F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74" name="Text Box 394360">
          <a:extLst>
            <a:ext uri="{FF2B5EF4-FFF2-40B4-BE49-F238E27FC236}">
              <a16:creationId xmlns="" xmlns:a16="http://schemas.microsoft.com/office/drawing/2014/main" id="{00000000-0008-0000-0000-000020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75" name="Text Box 394744">
          <a:extLst>
            <a:ext uri="{FF2B5EF4-FFF2-40B4-BE49-F238E27FC236}">
              <a16:creationId xmlns="" xmlns:a16="http://schemas.microsoft.com/office/drawing/2014/main" id="{00000000-0008-0000-0000-000021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76" name="Text Box 394360">
          <a:extLst>
            <a:ext uri="{FF2B5EF4-FFF2-40B4-BE49-F238E27FC236}">
              <a16:creationId xmlns="" xmlns:a16="http://schemas.microsoft.com/office/drawing/2014/main" id="{00000000-0008-0000-0000-000022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77" name="Text Box 394744">
          <a:extLst>
            <a:ext uri="{FF2B5EF4-FFF2-40B4-BE49-F238E27FC236}">
              <a16:creationId xmlns="" xmlns:a16="http://schemas.microsoft.com/office/drawing/2014/main" id="{00000000-0008-0000-0000-000023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78" name="Text Box 394360">
          <a:extLst>
            <a:ext uri="{FF2B5EF4-FFF2-40B4-BE49-F238E27FC236}">
              <a16:creationId xmlns="" xmlns:a16="http://schemas.microsoft.com/office/drawing/2014/main" id="{00000000-0008-0000-0000-000024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79" name="Text Box 394744">
          <a:extLst>
            <a:ext uri="{FF2B5EF4-FFF2-40B4-BE49-F238E27FC236}">
              <a16:creationId xmlns="" xmlns:a16="http://schemas.microsoft.com/office/drawing/2014/main" id="{00000000-0008-0000-0000-000025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80" name="Text Box 394360">
          <a:extLst>
            <a:ext uri="{FF2B5EF4-FFF2-40B4-BE49-F238E27FC236}">
              <a16:creationId xmlns="" xmlns:a16="http://schemas.microsoft.com/office/drawing/2014/main" id="{00000000-0008-0000-0000-000026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81" name="Text Box 394744">
          <a:extLst>
            <a:ext uri="{FF2B5EF4-FFF2-40B4-BE49-F238E27FC236}">
              <a16:creationId xmlns="" xmlns:a16="http://schemas.microsoft.com/office/drawing/2014/main" id="{00000000-0008-0000-0000-000027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82" name="Text Box 394360">
          <a:extLst>
            <a:ext uri="{FF2B5EF4-FFF2-40B4-BE49-F238E27FC236}">
              <a16:creationId xmlns="" xmlns:a16="http://schemas.microsoft.com/office/drawing/2014/main" id="{00000000-0008-0000-0000-000028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83" name="Text Box 394744">
          <a:extLst>
            <a:ext uri="{FF2B5EF4-FFF2-40B4-BE49-F238E27FC236}">
              <a16:creationId xmlns="" xmlns:a16="http://schemas.microsoft.com/office/drawing/2014/main" id="{00000000-0008-0000-0000-000029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84" name="Text Box 394360">
          <a:extLst>
            <a:ext uri="{FF2B5EF4-FFF2-40B4-BE49-F238E27FC236}">
              <a16:creationId xmlns="" xmlns:a16="http://schemas.microsoft.com/office/drawing/2014/main" id="{00000000-0008-0000-0000-00002A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85" name="Text Box 394744">
          <a:extLst>
            <a:ext uri="{FF2B5EF4-FFF2-40B4-BE49-F238E27FC236}">
              <a16:creationId xmlns="" xmlns:a16="http://schemas.microsoft.com/office/drawing/2014/main" id="{00000000-0008-0000-0000-00002B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86" name="Text Box 394360">
          <a:extLst>
            <a:ext uri="{FF2B5EF4-FFF2-40B4-BE49-F238E27FC236}">
              <a16:creationId xmlns="" xmlns:a16="http://schemas.microsoft.com/office/drawing/2014/main" id="{00000000-0008-0000-0000-00002C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87" name="Text Box 394744">
          <a:extLst>
            <a:ext uri="{FF2B5EF4-FFF2-40B4-BE49-F238E27FC236}">
              <a16:creationId xmlns="" xmlns:a16="http://schemas.microsoft.com/office/drawing/2014/main" id="{00000000-0008-0000-0000-00002D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88" name="Text Box 394360">
          <a:extLst>
            <a:ext uri="{FF2B5EF4-FFF2-40B4-BE49-F238E27FC236}">
              <a16:creationId xmlns="" xmlns:a16="http://schemas.microsoft.com/office/drawing/2014/main" id="{00000000-0008-0000-0000-00002E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89" name="Text Box 394744">
          <a:extLst>
            <a:ext uri="{FF2B5EF4-FFF2-40B4-BE49-F238E27FC236}">
              <a16:creationId xmlns="" xmlns:a16="http://schemas.microsoft.com/office/drawing/2014/main" id="{00000000-0008-0000-0000-00002F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90" name="Text Box 394360">
          <a:extLst>
            <a:ext uri="{FF2B5EF4-FFF2-40B4-BE49-F238E27FC236}">
              <a16:creationId xmlns="" xmlns:a16="http://schemas.microsoft.com/office/drawing/2014/main" id="{00000000-0008-0000-0000-000030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91" name="Text Box 394744">
          <a:extLst>
            <a:ext uri="{FF2B5EF4-FFF2-40B4-BE49-F238E27FC236}">
              <a16:creationId xmlns="" xmlns:a16="http://schemas.microsoft.com/office/drawing/2014/main" id="{00000000-0008-0000-0000-000031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92" name="Text Box 394360">
          <a:extLst>
            <a:ext uri="{FF2B5EF4-FFF2-40B4-BE49-F238E27FC236}">
              <a16:creationId xmlns="" xmlns:a16="http://schemas.microsoft.com/office/drawing/2014/main" id="{00000000-0008-0000-0000-000032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93" name="Text Box 394744">
          <a:extLst>
            <a:ext uri="{FF2B5EF4-FFF2-40B4-BE49-F238E27FC236}">
              <a16:creationId xmlns="" xmlns:a16="http://schemas.microsoft.com/office/drawing/2014/main" id="{00000000-0008-0000-0000-000033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94" name="Text Box 394360">
          <a:extLst>
            <a:ext uri="{FF2B5EF4-FFF2-40B4-BE49-F238E27FC236}">
              <a16:creationId xmlns="" xmlns:a16="http://schemas.microsoft.com/office/drawing/2014/main" id="{00000000-0008-0000-0000-000034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095" name="Text Box 394744">
          <a:extLst>
            <a:ext uri="{FF2B5EF4-FFF2-40B4-BE49-F238E27FC236}">
              <a16:creationId xmlns="" xmlns:a16="http://schemas.microsoft.com/office/drawing/2014/main" id="{00000000-0008-0000-0000-000035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96" name="Text Box 394360">
          <a:extLst>
            <a:ext uri="{FF2B5EF4-FFF2-40B4-BE49-F238E27FC236}">
              <a16:creationId xmlns="" xmlns:a16="http://schemas.microsoft.com/office/drawing/2014/main" id="{00000000-0008-0000-0000-000036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97" name="Text Box 394744">
          <a:extLst>
            <a:ext uri="{FF2B5EF4-FFF2-40B4-BE49-F238E27FC236}">
              <a16:creationId xmlns="" xmlns:a16="http://schemas.microsoft.com/office/drawing/2014/main" id="{00000000-0008-0000-0000-000037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98" name="Text Box 394360">
          <a:extLst>
            <a:ext uri="{FF2B5EF4-FFF2-40B4-BE49-F238E27FC236}">
              <a16:creationId xmlns="" xmlns:a16="http://schemas.microsoft.com/office/drawing/2014/main" id="{00000000-0008-0000-0000-000038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099" name="Text Box 394744">
          <a:extLst>
            <a:ext uri="{FF2B5EF4-FFF2-40B4-BE49-F238E27FC236}">
              <a16:creationId xmlns="" xmlns:a16="http://schemas.microsoft.com/office/drawing/2014/main" id="{00000000-0008-0000-0000-000039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00" name="Text Box 394360">
          <a:extLst>
            <a:ext uri="{FF2B5EF4-FFF2-40B4-BE49-F238E27FC236}">
              <a16:creationId xmlns="" xmlns:a16="http://schemas.microsoft.com/office/drawing/2014/main" id="{00000000-0008-0000-0000-00003A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01" name="Text Box 394744">
          <a:extLst>
            <a:ext uri="{FF2B5EF4-FFF2-40B4-BE49-F238E27FC236}">
              <a16:creationId xmlns="" xmlns:a16="http://schemas.microsoft.com/office/drawing/2014/main" id="{00000000-0008-0000-0000-00003B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02" name="Text Box 394360">
          <a:extLst>
            <a:ext uri="{FF2B5EF4-FFF2-40B4-BE49-F238E27FC236}">
              <a16:creationId xmlns="" xmlns:a16="http://schemas.microsoft.com/office/drawing/2014/main" id="{00000000-0008-0000-0000-00003C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03" name="Text Box 394744">
          <a:extLst>
            <a:ext uri="{FF2B5EF4-FFF2-40B4-BE49-F238E27FC236}">
              <a16:creationId xmlns="" xmlns:a16="http://schemas.microsoft.com/office/drawing/2014/main" id="{00000000-0008-0000-0000-00003D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04" name="Text Box 394360">
          <a:extLst>
            <a:ext uri="{FF2B5EF4-FFF2-40B4-BE49-F238E27FC236}">
              <a16:creationId xmlns="" xmlns:a16="http://schemas.microsoft.com/office/drawing/2014/main" id="{00000000-0008-0000-0000-00003E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05" name="Text Box 394744">
          <a:extLst>
            <a:ext uri="{FF2B5EF4-FFF2-40B4-BE49-F238E27FC236}">
              <a16:creationId xmlns="" xmlns:a16="http://schemas.microsoft.com/office/drawing/2014/main" id="{00000000-0008-0000-0000-00003F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06" name="Text Box 394360">
          <a:extLst>
            <a:ext uri="{FF2B5EF4-FFF2-40B4-BE49-F238E27FC236}">
              <a16:creationId xmlns="" xmlns:a16="http://schemas.microsoft.com/office/drawing/2014/main" id="{00000000-0008-0000-0000-000040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07" name="Text Box 394744">
          <a:extLst>
            <a:ext uri="{FF2B5EF4-FFF2-40B4-BE49-F238E27FC236}">
              <a16:creationId xmlns="" xmlns:a16="http://schemas.microsoft.com/office/drawing/2014/main" id="{00000000-0008-0000-0000-000041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08" name="Text Box 394360">
          <a:extLst>
            <a:ext uri="{FF2B5EF4-FFF2-40B4-BE49-F238E27FC236}">
              <a16:creationId xmlns="" xmlns:a16="http://schemas.microsoft.com/office/drawing/2014/main" id="{00000000-0008-0000-0000-000042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09" name="Text Box 394744">
          <a:extLst>
            <a:ext uri="{FF2B5EF4-FFF2-40B4-BE49-F238E27FC236}">
              <a16:creationId xmlns="" xmlns:a16="http://schemas.microsoft.com/office/drawing/2014/main" id="{00000000-0008-0000-0000-000043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10" name="Text Box 394360">
          <a:extLst>
            <a:ext uri="{FF2B5EF4-FFF2-40B4-BE49-F238E27FC236}">
              <a16:creationId xmlns="" xmlns:a16="http://schemas.microsoft.com/office/drawing/2014/main" id="{00000000-0008-0000-0000-000044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11" name="Text Box 394744">
          <a:extLst>
            <a:ext uri="{FF2B5EF4-FFF2-40B4-BE49-F238E27FC236}">
              <a16:creationId xmlns="" xmlns:a16="http://schemas.microsoft.com/office/drawing/2014/main" id="{00000000-0008-0000-0000-000045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12" name="Text Box 394360">
          <a:extLst>
            <a:ext uri="{FF2B5EF4-FFF2-40B4-BE49-F238E27FC236}">
              <a16:creationId xmlns="" xmlns:a16="http://schemas.microsoft.com/office/drawing/2014/main" id="{00000000-0008-0000-0000-000046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13" name="Text Box 394744">
          <a:extLst>
            <a:ext uri="{FF2B5EF4-FFF2-40B4-BE49-F238E27FC236}">
              <a16:creationId xmlns="" xmlns:a16="http://schemas.microsoft.com/office/drawing/2014/main" id="{00000000-0008-0000-0000-000047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14" name="Text Box 394360">
          <a:extLst>
            <a:ext uri="{FF2B5EF4-FFF2-40B4-BE49-F238E27FC236}">
              <a16:creationId xmlns="" xmlns:a16="http://schemas.microsoft.com/office/drawing/2014/main" id="{00000000-0008-0000-0000-000048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15" name="Text Box 394744">
          <a:extLst>
            <a:ext uri="{FF2B5EF4-FFF2-40B4-BE49-F238E27FC236}">
              <a16:creationId xmlns="" xmlns:a16="http://schemas.microsoft.com/office/drawing/2014/main" id="{00000000-0008-0000-0000-000049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16" name="Text Box 394360">
          <a:extLst>
            <a:ext uri="{FF2B5EF4-FFF2-40B4-BE49-F238E27FC236}">
              <a16:creationId xmlns="" xmlns:a16="http://schemas.microsoft.com/office/drawing/2014/main" id="{00000000-0008-0000-0000-00004A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17" name="Text Box 394744">
          <a:extLst>
            <a:ext uri="{FF2B5EF4-FFF2-40B4-BE49-F238E27FC236}">
              <a16:creationId xmlns="" xmlns:a16="http://schemas.microsoft.com/office/drawing/2014/main" id="{00000000-0008-0000-0000-00004B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18" name="Text Box 394360">
          <a:extLst>
            <a:ext uri="{FF2B5EF4-FFF2-40B4-BE49-F238E27FC236}">
              <a16:creationId xmlns="" xmlns:a16="http://schemas.microsoft.com/office/drawing/2014/main" id="{00000000-0008-0000-0000-00004C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19" name="Text Box 394744">
          <a:extLst>
            <a:ext uri="{FF2B5EF4-FFF2-40B4-BE49-F238E27FC236}">
              <a16:creationId xmlns="" xmlns:a16="http://schemas.microsoft.com/office/drawing/2014/main" id="{00000000-0008-0000-0000-00004D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120" name="Text Box 394360">
          <a:extLst>
            <a:ext uri="{FF2B5EF4-FFF2-40B4-BE49-F238E27FC236}">
              <a16:creationId xmlns="" xmlns:a16="http://schemas.microsoft.com/office/drawing/2014/main" id="{00000000-0008-0000-0000-00004E03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121" name="Text Box 394744">
          <a:extLst>
            <a:ext uri="{FF2B5EF4-FFF2-40B4-BE49-F238E27FC236}">
              <a16:creationId xmlns="" xmlns:a16="http://schemas.microsoft.com/office/drawing/2014/main" id="{00000000-0008-0000-0000-00004F03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122" name="Text Box 394360">
          <a:extLst>
            <a:ext uri="{FF2B5EF4-FFF2-40B4-BE49-F238E27FC236}">
              <a16:creationId xmlns="" xmlns:a16="http://schemas.microsoft.com/office/drawing/2014/main" id="{00000000-0008-0000-0000-00005003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123" name="Text Box 394744">
          <a:extLst>
            <a:ext uri="{FF2B5EF4-FFF2-40B4-BE49-F238E27FC236}">
              <a16:creationId xmlns="" xmlns:a16="http://schemas.microsoft.com/office/drawing/2014/main" id="{00000000-0008-0000-0000-00005103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124" name="Text Box 394360">
          <a:extLst>
            <a:ext uri="{FF2B5EF4-FFF2-40B4-BE49-F238E27FC236}">
              <a16:creationId xmlns="" xmlns:a16="http://schemas.microsoft.com/office/drawing/2014/main" id="{00000000-0008-0000-0000-00005203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125" name="Text Box 394744">
          <a:extLst>
            <a:ext uri="{FF2B5EF4-FFF2-40B4-BE49-F238E27FC236}">
              <a16:creationId xmlns="" xmlns:a16="http://schemas.microsoft.com/office/drawing/2014/main" id="{00000000-0008-0000-0000-00005303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26" name="Text Box 394360">
          <a:extLst>
            <a:ext uri="{FF2B5EF4-FFF2-40B4-BE49-F238E27FC236}">
              <a16:creationId xmlns="" xmlns:a16="http://schemas.microsoft.com/office/drawing/2014/main" id="{00000000-0008-0000-0000-000054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27" name="Text Box 394744">
          <a:extLst>
            <a:ext uri="{FF2B5EF4-FFF2-40B4-BE49-F238E27FC236}">
              <a16:creationId xmlns="" xmlns:a16="http://schemas.microsoft.com/office/drawing/2014/main" id="{00000000-0008-0000-0000-000055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28" name="Text Box 394360">
          <a:extLst>
            <a:ext uri="{FF2B5EF4-FFF2-40B4-BE49-F238E27FC236}">
              <a16:creationId xmlns="" xmlns:a16="http://schemas.microsoft.com/office/drawing/2014/main" id="{00000000-0008-0000-0000-000056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29" name="Text Box 394744">
          <a:extLst>
            <a:ext uri="{FF2B5EF4-FFF2-40B4-BE49-F238E27FC236}">
              <a16:creationId xmlns="" xmlns:a16="http://schemas.microsoft.com/office/drawing/2014/main" id="{00000000-0008-0000-0000-000057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30" name="Text Box 394360">
          <a:extLst>
            <a:ext uri="{FF2B5EF4-FFF2-40B4-BE49-F238E27FC236}">
              <a16:creationId xmlns="" xmlns:a16="http://schemas.microsoft.com/office/drawing/2014/main" id="{00000000-0008-0000-0000-000058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31" name="Text Box 394744">
          <a:extLst>
            <a:ext uri="{FF2B5EF4-FFF2-40B4-BE49-F238E27FC236}">
              <a16:creationId xmlns="" xmlns:a16="http://schemas.microsoft.com/office/drawing/2014/main" id="{00000000-0008-0000-0000-000059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32" name="Text Box 394360">
          <a:extLst>
            <a:ext uri="{FF2B5EF4-FFF2-40B4-BE49-F238E27FC236}">
              <a16:creationId xmlns="" xmlns:a16="http://schemas.microsoft.com/office/drawing/2014/main" id="{00000000-0008-0000-0000-00005A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33" name="Text Box 394744">
          <a:extLst>
            <a:ext uri="{FF2B5EF4-FFF2-40B4-BE49-F238E27FC236}">
              <a16:creationId xmlns="" xmlns:a16="http://schemas.microsoft.com/office/drawing/2014/main" id="{00000000-0008-0000-0000-00005B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34" name="Text Box 394360">
          <a:extLst>
            <a:ext uri="{FF2B5EF4-FFF2-40B4-BE49-F238E27FC236}">
              <a16:creationId xmlns="" xmlns:a16="http://schemas.microsoft.com/office/drawing/2014/main" id="{00000000-0008-0000-0000-00005C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35" name="Text Box 394744">
          <a:extLst>
            <a:ext uri="{FF2B5EF4-FFF2-40B4-BE49-F238E27FC236}">
              <a16:creationId xmlns="" xmlns:a16="http://schemas.microsoft.com/office/drawing/2014/main" id="{00000000-0008-0000-0000-00005D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36" name="Text Box 394360">
          <a:extLst>
            <a:ext uri="{FF2B5EF4-FFF2-40B4-BE49-F238E27FC236}">
              <a16:creationId xmlns="" xmlns:a16="http://schemas.microsoft.com/office/drawing/2014/main" id="{00000000-0008-0000-0000-00005E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37" name="Text Box 394744">
          <a:extLst>
            <a:ext uri="{FF2B5EF4-FFF2-40B4-BE49-F238E27FC236}">
              <a16:creationId xmlns="" xmlns:a16="http://schemas.microsoft.com/office/drawing/2014/main" id="{00000000-0008-0000-0000-00005F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38" name="Text Box 394360">
          <a:extLst>
            <a:ext uri="{FF2B5EF4-FFF2-40B4-BE49-F238E27FC236}">
              <a16:creationId xmlns="" xmlns:a16="http://schemas.microsoft.com/office/drawing/2014/main" id="{00000000-0008-0000-0000-000060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39" name="Text Box 394744">
          <a:extLst>
            <a:ext uri="{FF2B5EF4-FFF2-40B4-BE49-F238E27FC236}">
              <a16:creationId xmlns="" xmlns:a16="http://schemas.microsoft.com/office/drawing/2014/main" id="{00000000-0008-0000-0000-000061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40" name="Text Box 394360">
          <a:extLst>
            <a:ext uri="{FF2B5EF4-FFF2-40B4-BE49-F238E27FC236}">
              <a16:creationId xmlns="" xmlns:a16="http://schemas.microsoft.com/office/drawing/2014/main" id="{00000000-0008-0000-0000-000062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41" name="Text Box 394744">
          <a:extLst>
            <a:ext uri="{FF2B5EF4-FFF2-40B4-BE49-F238E27FC236}">
              <a16:creationId xmlns="" xmlns:a16="http://schemas.microsoft.com/office/drawing/2014/main" id="{00000000-0008-0000-0000-000063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42" name="Text Box 394360">
          <a:extLst>
            <a:ext uri="{FF2B5EF4-FFF2-40B4-BE49-F238E27FC236}">
              <a16:creationId xmlns="" xmlns:a16="http://schemas.microsoft.com/office/drawing/2014/main" id="{00000000-0008-0000-0000-000064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43" name="Text Box 394744">
          <a:extLst>
            <a:ext uri="{FF2B5EF4-FFF2-40B4-BE49-F238E27FC236}">
              <a16:creationId xmlns="" xmlns:a16="http://schemas.microsoft.com/office/drawing/2014/main" id="{00000000-0008-0000-0000-000065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44" name="Text Box 394360">
          <a:extLst>
            <a:ext uri="{FF2B5EF4-FFF2-40B4-BE49-F238E27FC236}">
              <a16:creationId xmlns="" xmlns:a16="http://schemas.microsoft.com/office/drawing/2014/main" id="{00000000-0008-0000-0000-000066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45" name="Text Box 394744">
          <a:extLst>
            <a:ext uri="{FF2B5EF4-FFF2-40B4-BE49-F238E27FC236}">
              <a16:creationId xmlns="" xmlns:a16="http://schemas.microsoft.com/office/drawing/2014/main" id="{00000000-0008-0000-0000-000067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46" name="Text Box 394360">
          <a:extLst>
            <a:ext uri="{FF2B5EF4-FFF2-40B4-BE49-F238E27FC236}">
              <a16:creationId xmlns="" xmlns:a16="http://schemas.microsoft.com/office/drawing/2014/main" id="{00000000-0008-0000-0000-000068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47" name="Text Box 394744">
          <a:extLst>
            <a:ext uri="{FF2B5EF4-FFF2-40B4-BE49-F238E27FC236}">
              <a16:creationId xmlns="" xmlns:a16="http://schemas.microsoft.com/office/drawing/2014/main" id="{00000000-0008-0000-0000-000069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48" name="Text Box 394360">
          <a:extLst>
            <a:ext uri="{FF2B5EF4-FFF2-40B4-BE49-F238E27FC236}">
              <a16:creationId xmlns="" xmlns:a16="http://schemas.microsoft.com/office/drawing/2014/main" id="{00000000-0008-0000-0000-00006A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49" name="Text Box 394744">
          <a:extLst>
            <a:ext uri="{FF2B5EF4-FFF2-40B4-BE49-F238E27FC236}">
              <a16:creationId xmlns="" xmlns:a16="http://schemas.microsoft.com/office/drawing/2014/main" id="{00000000-0008-0000-0000-00006B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50" name="Text Box 394360">
          <a:extLst>
            <a:ext uri="{FF2B5EF4-FFF2-40B4-BE49-F238E27FC236}">
              <a16:creationId xmlns="" xmlns:a16="http://schemas.microsoft.com/office/drawing/2014/main" id="{00000000-0008-0000-0000-00006C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51" name="Text Box 394744">
          <a:extLst>
            <a:ext uri="{FF2B5EF4-FFF2-40B4-BE49-F238E27FC236}">
              <a16:creationId xmlns="" xmlns:a16="http://schemas.microsoft.com/office/drawing/2014/main" id="{00000000-0008-0000-0000-00006D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52" name="Text Box 394360">
          <a:extLst>
            <a:ext uri="{FF2B5EF4-FFF2-40B4-BE49-F238E27FC236}">
              <a16:creationId xmlns="" xmlns:a16="http://schemas.microsoft.com/office/drawing/2014/main" id="{00000000-0008-0000-0000-00006E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53" name="Text Box 394744">
          <a:extLst>
            <a:ext uri="{FF2B5EF4-FFF2-40B4-BE49-F238E27FC236}">
              <a16:creationId xmlns="" xmlns:a16="http://schemas.microsoft.com/office/drawing/2014/main" id="{00000000-0008-0000-0000-00006F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54" name="Text Box 394360">
          <a:extLst>
            <a:ext uri="{FF2B5EF4-FFF2-40B4-BE49-F238E27FC236}">
              <a16:creationId xmlns="" xmlns:a16="http://schemas.microsoft.com/office/drawing/2014/main" id="{00000000-0008-0000-0000-000070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55" name="Text Box 394744">
          <a:extLst>
            <a:ext uri="{FF2B5EF4-FFF2-40B4-BE49-F238E27FC236}">
              <a16:creationId xmlns="" xmlns:a16="http://schemas.microsoft.com/office/drawing/2014/main" id="{00000000-0008-0000-0000-000071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56" name="Text Box 394360">
          <a:extLst>
            <a:ext uri="{FF2B5EF4-FFF2-40B4-BE49-F238E27FC236}">
              <a16:creationId xmlns="" xmlns:a16="http://schemas.microsoft.com/office/drawing/2014/main" id="{00000000-0008-0000-0000-000072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57" name="Text Box 394744">
          <a:extLst>
            <a:ext uri="{FF2B5EF4-FFF2-40B4-BE49-F238E27FC236}">
              <a16:creationId xmlns="" xmlns:a16="http://schemas.microsoft.com/office/drawing/2014/main" id="{00000000-0008-0000-0000-000073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58" name="Text Box 394360">
          <a:extLst>
            <a:ext uri="{FF2B5EF4-FFF2-40B4-BE49-F238E27FC236}">
              <a16:creationId xmlns="" xmlns:a16="http://schemas.microsoft.com/office/drawing/2014/main" id="{00000000-0008-0000-0000-000074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59" name="Text Box 394744">
          <a:extLst>
            <a:ext uri="{FF2B5EF4-FFF2-40B4-BE49-F238E27FC236}">
              <a16:creationId xmlns="" xmlns:a16="http://schemas.microsoft.com/office/drawing/2014/main" id="{00000000-0008-0000-0000-000075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60" name="Text Box 394360">
          <a:extLst>
            <a:ext uri="{FF2B5EF4-FFF2-40B4-BE49-F238E27FC236}">
              <a16:creationId xmlns="" xmlns:a16="http://schemas.microsoft.com/office/drawing/2014/main" id="{00000000-0008-0000-0000-000076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61" name="Text Box 394744">
          <a:extLst>
            <a:ext uri="{FF2B5EF4-FFF2-40B4-BE49-F238E27FC236}">
              <a16:creationId xmlns="" xmlns:a16="http://schemas.microsoft.com/office/drawing/2014/main" id="{00000000-0008-0000-0000-000077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62" name="Text Box 394360">
          <a:extLst>
            <a:ext uri="{FF2B5EF4-FFF2-40B4-BE49-F238E27FC236}">
              <a16:creationId xmlns="" xmlns:a16="http://schemas.microsoft.com/office/drawing/2014/main" id="{00000000-0008-0000-0000-000078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63" name="Text Box 394744">
          <a:extLst>
            <a:ext uri="{FF2B5EF4-FFF2-40B4-BE49-F238E27FC236}">
              <a16:creationId xmlns="" xmlns:a16="http://schemas.microsoft.com/office/drawing/2014/main" id="{00000000-0008-0000-0000-000079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64" name="Text Box 394360">
          <a:extLst>
            <a:ext uri="{FF2B5EF4-FFF2-40B4-BE49-F238E27FC236}">
              <a16:creationId xmlns="" xmlns:a16="http://schemas.microsoft.com/office/drawing/2014/main" id="{00000000-0008-0000-0000-00007A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65" name="Text Box 394744">
          <a:extLst>
            <a:ext uri="{FF2B5EF4-FFF2-40B4-BE49-F238E27FC236}">
              <a16:creationId xmlns="" xmlns:a16="http://schemas.microsoft.com/office/drawing/2014/main" id="{00000000-0008-0000-0000-00007B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66" name="Text Box 394360">
          <a:extLst>
            <a:ext uri="{FF2B5EF4-FFF2-40B4-BE49-F238E27FC236}">
              <a16:creationId xmlns="" xmlns:a16="http://schemas.microsoft.com/office/drawing/2014/main" id="{00000000-0008-0000-0000-00007C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67" name="Text Box 394744">
          <a:extLst>
            <a:ext uri="{FF2B5EF4-FFF2-40B4-BE49-F238E27FC236}">
              <a16:creationId xmlns="" xmlns:a16="http://schemas.microsoft.com/office/drawing/2014/main" id="{00000000-0008-0000-0000-00007D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68" name="Text Box 394360">
          <a:extLst>
            <a:ext uri="{FF2B5EF4-FFF2-40B4-BE49-F238E27FC236}">
              <a16:creationId xmlns="" xmlns:a16="http://schemas.microsoft.com/office/drawing/2014/main" id="{00000000-0008-0000-0000-00007E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69" name="Text Box 394744">
          <a:extLst>
            <a:ext uri="{FF2B5EF4-FFF2-40B4-BE49-F238E27FC236}">
              <a16:creationId xmlns="" xmlns:a16="http://schemas.microsoft.com/office/drawing/2014/main" id="{00000000-0008-0000-0000-00007F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70" name="Text Box 394360">
          <a:extLst>
            <a:ext uri="{FF2B5EF4-FFF2-40B4-BE49-F238E27FC236}">
              <a16:creationId xmlns="" xmlns:a16="http://schemas.microsoft.com/office/drawing/2014/main" id="{00000000-0008-0000-0000-000080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71" name="Text Box 394744">
          <a:extLst>
            <a:ext uri="{FF2B5EF4-FFF2-40B4-BE49-F238E27FC236}">
              <a16:creationId xmlns="" xmlns:a16="http://schemas.microsoft.com/office/drawing/2014/main" id="{00000000-0008-0000-0000-000081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72" name="Text Box 394360">
          <a:extLst>
            <a:ext uri="{FF2B5EF4-FFF2-40B4-BE49-F238E27FC236}">
              <a16:creationId xmlns="" xmlns:a16="http://schemas.microsoft.com/office/drawing/2014/main" id="{00000000-0008-0000-0000-000082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73" name="Text Box 394744">
          <a:extLst>
            <a:ext uri="{FF2B5EF4-FFF2-40B4-BE49-F238E27FC236}">
              <a16:creationId xmlns="" xmlns:a16="http://schemas.microsoft.com/office/drawing/2014/main" id="{00000000-0008-0000-0000-000083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74" name="Text Box 394360">
          <a:extLst>
            <a:ext uri="{FF2B5EF4-FFF2-40B4-BE49-F238E27FC236}">
              <a16:creationId xmlns="" xmlns:a16="http://schemas.microsoft.com/office/drawing/2014/main" id="{00000000-0008-0000-0000-000084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75" name="Text Box 394744">
          <a:extLst>
            <a:ext uri="{FF2B5EF4-FFF2-40B4-BE49-F238E27FC236}">
              <a16:creationId xmlns="" xmlns:a16="http://schemas.microsoft.com/office/drawing/2014/main" id="{00000000-0008-0000-0000-000085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76" name="Text Box 394360">
          <a:extLst>
            <a:ext uri="{FF2B5EF4-FFF2-40B4-BE49-F238E27FC236}">
              <a16:creationId xmlns="" xmlns:a16="http://schemas.microsoft.com/office/drawing/2014/main" id="{00000000-0008-0000-0000-000086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77" name="Text Box 394744">
          <a:extLst>
            <a:ext uri="{FF2B5EF4-FFF2-40B4-BE49-F238E27FC236}">
              <a16:creationId xmlns="" xmlns:a16="http://schemas.microsoft.com/office/drawing/2014/main" id="{00000000-0008-0000-0000-000087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78" name="Text Box 394360">
          <a:extLst>
            <a:ext uri="{FF2B5EF4-FFF2-40B4-BE49-F238E27FC236}">
              <a16:creationId xmlns="" xmlns:a16="http://schemas.microsoft.com/office/drawing/2014/main" id="{00000000-0008-0000-0000-000088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79" name="Text Box 394744">
          <a:extLst>
            <a:ext uri="{FF2B5EF4-FFF2-40B4-BE49-F238E27FC236}">
              <a16:creationId xmlns="" xmlns:a16="http://schemas.microsoft.com/office/drawing/2014/main" id="{00000000-0008-0000-0000-000089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80" name="Text Box 394360">
          <a:extLst>
            <a:ext uri="{FF2B5EF4-FFF2-40B4-BE49-F238E27FC236}">
              <a16:creationId xmlns="" xmlns:a16="http://schemas.microsoft.com/office/drawing/2014/main" id="{00000000-0008-0000-0000-00008A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81" name="Text Box 394744">
          <a:extLst>
            <a:ext uri="{FF2B5EF4-FFF2-40B4-BE49-F238E27FC236}">
              <a16:creationId xmlns="" xmlns:a16="http://schemas.microsoft.com/office/drawing/2014/main" id="{00000000-0008-0000-0000-00008B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82" name="Text Box 394360">
          <a:extLst>
            <a:ext uri="{FF2B5EF4-FFF2-40B4-BE49-F238E27FC236}">
              <a16:creationId xmlns="" xmlns:a16="http://schemas.microsoft.com/office/drawing/2014/main" id="{00000000-0008-0000-0000-00008C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83" name="Text Box 394744">
          <a:extLst>
            <a:ext uri="{FF2B5EF4-FFF2-40B4-BE49-F238E27FC236}">
              <a16:creationId xmlns="" xmlns:a16="http://schemas.microsoft.com/office/drawing/2014/main" id="{00000000-0008-0000-0000-00008D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84" name="Text Box 394360">
          <a:extLst>
            <a:ext uri="{FF2B5EF4-FFF2-40B4-BE49-F238E27FC236}">
              <a16:creationId xmlns="" xmlns:a16="http://schemas.microsoft.com/office/drawing/2014/main" id="{00000000-0008-0000-0000-00008E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85" name="Text Box 394744">
          <a:extLst>
            <a:ext uri="{FF2B5EF4-FFF2-40B4-BE49-F238E27FC236}">
              <a16:creationId xmlns="" xmlns:a16="http://schemas.microsoft.com/office/drawing/2014/main" id="{00000000-0008-0000-0000-00008F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86" name="Text Box 394360">
          <a:extLst>
            <a:ext uri="{FF2B5EF4-FFF2-40B4-BE49-F238E27FC236}">
              <a16:creationId xmlns="" xmlns:a16="http://schemas.microsoft.com/office/drawing/2014/main" id="{00000000-0008-0000-0000-000090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87" name="Text Box 394744">
          <a:extLst>
            <a:ext uri="{FF2B5EF4-FFF2-40B4-BE49-F238E27FC236}">
              <a16:creationId xmlns="" xmlns:a16="http://schemas.microsoft.com/office/drawing/2014/main" id="{00000000-0008-0000-0000-000091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88" name="Text Box 394360">
          <a:extLst>
            <a:ext uri="{FF2B5EF4-FFF2-40B4-BE49-F238E27FC236}">
              <a16:creationId xmlns="" xmlns:a16="http://schemas.microsoft.com/office/drawing/2014/main" id="{00000000-0008-0000-0000-000092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89" name="Text Box 394744">
          <a:extLst>
            <a:ext uri="{FF2B5EF4-FFF2-40B4-BE49-F238E27FC236}">
              <a16:creationId xmlns="" xmlns:a16="http://schemas.microsoft.com/office/drawing/2014/main" id="{00000000-0008-0000-0000-000093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90" name="Text Box 394360">
          <a:extLst>
            <a:ext uri="{FF2B5EF4-FFF2-40B4-BE49-F238E27FC236}">
              <a16:creationId xmlns="" xmlns:a16="http://schemas.microsoft.com/office/drawing/2014/main" id="{00000000-0008-0000-0000-000094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91" name="Text Box 394744">
          <a:extLst>
            <a:ext uri="{FF2B5EF4-FFF2-40B4-BE49-F238E27FC236}">
              <a16:creationId xmlns="" xmlns:a16="http://schemas.microsoft.com/office/drawing/2014/main" id="{00000000-0008-0000-0000-000095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92" name="Text Box 394360">
          <a:extLst>
            <a:ext uri="{FF2B5EF4-FFF2-40B4-BE49-F238E27FC236}">
              <a16:creationId xmlns="" xmlns:a16="http://schemas.microsoft.com/office/drawing/2014/main" id="{00000000-0008-0000-0000-000096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93" name="Text Box 394744">
          <a:extLst>
            <a:ext uri="{FF2B5EF4-FFF2-40B4-BE49-F238E27FC236}">
              <a16:creationId xmlns="" xmlns:a16="http://schemas.microsoft.com/office/drawing/2014/main" id="{00000000-0008-0000-0000-000097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94" name="Text Box 394360">
          <a:extLst>
            <a:ext uri="{FF2B5EF4-FFF2-40B4-BE49-F238E27FC236}">
              <a16:creationId xmlns="" xmlns:a16="http://schemas.microsoft.com/office/drawing/2014/main" id="{00000000-0008-0000-0000-000098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95" name="Text Box 394744">
          <a:extLst>
            <a:ext uri="{FF2B5EF4-FFF2-40B4-BE49-F238E27FC236}">
              <a16:creationId xmlns="" xmlns:a16="http://schemas.microsoft.com/office/drawing/2014/main" id="{00000000-0008-0000-0000-000099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96" name="Text Box 394360">
          <a:extLst>
            <a:ext uri="{FF2B5EF4-FFF2-40B4-BE49-F238E27FC236}">
              <a16:creationId xmlns="" xmlns:a16="http://schemas.microsoft.com/office/drawing/2014/main" id="{00000000-0008-0000-0000-00009A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197" name="Text Box 394744">
          <a:extLst>
            <a:ext uri="{FF2B5EF4-FFF2-40B4-BE49-F238E27FC236}">
              <a16:creationId xmlns="" xmlns:a16="http://schemas.microsoft.com/office/drawing/2014/main" id="{00000000-0008-0000-0000-00009B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98" name="Text Box 394744">
          <a:extLst>
            <a:ext uri="{FF2B5EF4-FFF2-40B4-BE49-F238E27FC236}">
              <a16:creationId xmlns="" xmlns:a16="http://schemas.microsoft.com/office/drawing/2014/main" id="{00000000-0008-0000-0000-00009C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199" name="Text Box 394360">
          <a:extLst>
            <a:ext uri="{FF2B5EF4-FFF2-40B4-BE49-F238E27FC236}">
              <a16:creationId xmlns="" xmlns:a16="http://schemas.microsoft.com/office/drawing/2014/main" id="{00000000-0008-0000-0000-00009D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00" name="Text Box 394744">
          <a:extLst>
            <a:ext uri="{FF2B5EF4-FFF2-40B4-BE49-F238E27FC236}">
              <a16:creationId xmlns="" xmlns:a16="http://schemas.microsoft.com/office/drawing/2014/main" id="{00000000-0008-0000-0000-00009E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01" name="Text Box 394360">
          <a:extLst>
            <a:ext uri="{FF2B5EF4-FFF2-40B4-BE49-F238E27FC236}">
              <a16:creationId xmlns="" xmlns:a16="http://schemas.microsoft.com/office/drawing/2014/main" id="{00000000-0008-0000-0000-00009F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02" name="Text Box 394744">
          <a:extLst>
            <a:ext uri="{FF2B5EF4-FFF2-40B4-BE49-F238E27FC236}">
              <a16:creationId xmlns="" xmlns:a16="http://schemas.microsoft.com/office/drawing/2014/main" id="{00000000-0008-0000-0000-0000A0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03" name="Text Box 394360">
          <a:extLst>
            <a:ext uri="{FF2B5EF4-FFF2-40B4-BE49-F238E27FC236}">
              <a16:creationId xmlns="" xmlns:a16="http://schemas.microsoft.com/office/drawing/2014/main" id="{00000000-0008-0000-0000-0000A1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04" name="Text Box 394744">
          <a:extLst>
            <a:ext uri="{FF2B5EF4-FFF2-40B4-BE49-F238E27FC236}">
              <a16:creationId xmlns="" xmlns:a16="http://schemas.microsoft.com/office/drawing/2014/main" id="{00000000-0008-0000-0000-0000A2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05" name="Text Box 394360">
          <a:extLst>
            <a:ext uri="{FF2B5EF4-FFF2-40B4-BE49-F238E27FC236}">
              <a16:creationId xmlns="" xmlns:a16="http://schemas.microsoft.com/office/drawing/2014/main" id="{00000000-0008-0000-0000-0000A3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06" name="Text Box 394744">
          <a:extLst>
            <a:ext uri="{FF2B5EF4-FFF2-40B4-BE49-F238E27FC236}">
              <a16:creationId xmlns="" xmlns:a16="http://schemas.microsoft.com/office/drawing/2014/main" id="{00000000-0008-0000-0000-0000A4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07" name="Text Box 394360">
          <a:extLst>
            <a:ext uri="{FF2B5EF4-FFF2-40B4-BE49-F238E27FC236}">
              <a16:creationId xmlns="" xmlns:a16="http://schemas.microsoft.com/office/drawing/2014/main" id="{00000000-0008-0000-0000-0000A5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08" name="Text Box 394744">
          <a:extLst>
            <a:ext uri="{FF2B5EF4-FFF2-40B4-BE49-F238E27FC236}">
              <a16:creationId xmlns="" xmlns:a16="http://schemas.microsoft.com/office/drawing/2014/main" id="{00000000-0008-0000-0000-0000A6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09" name="Text Box 394360">
          <a:extLst>
            <a:ext uri="{FF2B5EF4-FFF2-40B4-BE49-F238E27FC236}">
              <a16:creationId xmlns="" xmlns:a16="http://schemas.microsoft.com/office/drawing/2014/main" id="{00000000-0008-0000-0000-0000A7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10" name="Text Box 394744">
          <a:extLst>
            <a:ext uri="{FF2B5EF4-FFF2-40B4-BE49-F238E27FC236}">
              <a16:creationId xmlns="" xmlns:a16="http://schemas.microsoft.com/office/drawing/2014/main" id="{00000000-0008-0000-0000-0000A8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11" name="Text Box 394360">
          <a:extLst>
            <a:ext uri="{FF2B5EF4-FFF2-40B4-BE49-F238E27FC236}">
              <a16:creationId xmlns="" xmlns:a16="http://schemas.microsoft.com/office/drawing/2014/main" id="{00000000-0008-0000-0000-0000A9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12" name="Text Box 394744">
          <a:extLst>
            <a:ext uri="{FF2B5EF4-FFF2-40B4-BE49-F238E27FC236}">
              <a16:creationId xmlns="" xmlns:a16="http://schemas.microsoft.com/office/drawing/2014/main" id="{00000000-0008-0000-0000-0000AA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13" name="Text Box 394360">
          <a:extLst>
            <a:ext uri="{FF2B5EF4-FFF2-40B4-BE49-F238E27FC236}">
              <a16:creationId xmlns="" xmlns:a16="http://schemas.microsoft.com/office/drawing/2014/main" id="{00000000-0008-0000-0000-0000AB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14" name="Text Box 394744">
          <a:extLst>
            <a:ext uri="{FF2B5EF4-FFF2-40B4-BE49-F238E27FC236}">
              <a16:creationId xmlns="" xmlns:a16="http://schemas.microsoft.com/office/drawing/2014/main" id="{00000000-0008-0000-0000-0000AC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15" name="Text Box 394360">
          <a:extLst>
            <a:ext uri="{FF2B5EF4-FFF2-40B4-BE49-F238E27FC236}">
              <a16:creationId xmlns="" xmlns:a16="http://schemas.microsoft.com/office/drawing/2014/main" id="{00000000-0008-0000-0000-0000AD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16" name="Text Box 394744">
          <a:extLst>
            <a:ext uri="{FF2B5EF4-FFF2-40B4-BE49-F238E27FC236}">
              <a16:creationId xmlns="" xmlns:a16="http://schemas.microsoft.com/office/drawing/2014/main" id="{00000000-0008-0000-0000-0000AE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17" name="Text Box 394360">
          <a:extLst>
            <a:ext uri="{FF2B5EF4-FFF2-40B4-BE49-F238E27FC236}">
              <a16:creationId xmlns="" xmlns:a16="http://schemas.microsoft.com/office/drawing/2014/main" id="{00000000-0008-0000-0000-0000AF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18" name="Text Box 394744">
          <a:extLst>
            <a:ext uri="{FF2B5EF4-FFF2-40B4-BE49-F238E27FC236}">
              <a16:creationId xmlns="" xmlns:a16="http://schemas.microsoft.com/office/drawing/2014/main" id="{00000000-0008-0000-0000-0000B0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19" name="Text Box 394360">
          <a:extLst>
            <a:ext uri="{FF2B5EF4-FFF2-40B4-BE49-F238E27FC236}">
              <a16:creationId xmlns="" xmlns:a16="http://schemas.microsoft.com/office/drawing/2014/main" id="{00000000-0008-0000-0000-0000B1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20" name="Text Box 394744">
          <a:extLst>
            <a:ext uri="{FF2B5EF4-FFF2-40B4-BE49-F238E27FC236}">
              <a16:creationId xmlns="" xmlns:a16="http://schemas.microsoft.com/office/drawing/2014/main" id="{00000000-0008-0000-0000-0000B2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221" name="Text Box 394360">
          <a:extLst>
            <a:ext uri="{FF2B5EF4-FFF2-40B4-BE49-F238E27FC236}">
              <a16:creationId xmlns="" xmlns:a16="http://schemas.microsoft.com/office/drawing/2014/main" id="{00000000-0008-0000-0000-0000B303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222" name="Text Box 394744">
          <a:extLst>
            <a:ext uri="{FF2B5EF4-FFF2-40B4-BE49-F238E27FC236}">
              <a16:creationId xmlns="" xmlns:a16="http://schemas.microsoft.com/office/drawing/2014/main" id="{00000000-0008-0000-0000-0000B403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223" name="Text Box 394360">
          <a:extLst>
            <a:ext uri="{FF2B5EF4-FFF2-40B4-BE49-F238E27FC236}">
              <a16:creationId xmlns="" xmlns:a16="http://schemas.microsoft.com/office/drawing/2014/main" id="{00000000-0008-0000-0000-0000B503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224" name="Text Box 394744">
          <a:extLst>
            <a:ext uri="{FF2B5EF4-FFF2-40B4-BE49-F238E27FC236}">
              <a16:creationId xmlns="" xmlns:a16="http://schemas.microsoft.com/office/drawing/2014/main" id="{00000000-0008-0000-0000-0000B603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225" name="Text Box 394360">
          <a:extLst>
            <a:ext uri="{FF2B5EF4-FFF2-40B4-BE49-F238E27FC236}">
              <a16:creationId xmlns="" xmlns:a16="http://schemas.microsoft.com/office/drawing/2014/main" id="{00000000-0008-0000-0000-0000B703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226" name="Text Box 394744">
          <a:extLst>
            <a:ext uri="{FF2B5EF4-FFF2-40B4-BE49-F238E27FC236}">
              <a16:creationId xmlns="" xmlns:a16="http://schemas.microsoft.com/office/drawing/2014/main" id="{00000000-0008-0000-0000-0000B803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27" name="Text Box 394360">
          <a:extLst>
            <a:ext uri="{FF2B5EF4-FFF2-40B4-BE49-F238E27FC236}">
              <a16:creationId xmlns="" xmlns:a16="http://schemas.microsoft.com/office/drawing/2014/main" id="{00000000-0008-0000-0000-0000B9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28" name="Text Box 394744">
          <a:extLst>
            <a:ext uri="{FF2B5EF4-FFF2-40B4-BE49-F238E27FC236}">
              <a16:creationId xmlns="" xmlns:a16="http://schemas.microsoft.com/office/drawing/2014/main" id="{00000000-0008-0000-0000-0000BA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29" name="Text Box 394360">
          <a:extLst>
            <a:ext uri="{FF2B5EF4-FFF2-40B4-BE49-F238E27FC236}">
              <a16:creationId xmlns="" xmlns:a16="http://schemas.microsoft.com/office/drawing/2014/main" id="{00000000-0008-0000-0000-0000BB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30" name="Text Box 394744">
          <a:extLst>
            <a:ext uri="{FF2B5EF4-FFF2-40B4-BE49-F238E27FC236}">
              <a16:creationId xmlns="" xmlns:a16="http://schemas.microsoft.com/office/drawing/2014/main" id="{00000000-0008-0000-0000-0000BC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31" name="Text Box 394360">
          <a:extLst>
            <a:ext uri="{FF2B5EF4-FFF2-40B4-BE49-F238E27FC236}">
              <a16:creationId xmlns="" xmlns:a16="http://schemas.microsoft.com/office/drawing/2014/main" id="{00000000-0008-0000-0000-0000BD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32" name="Text Box 394744">
          <a:extLst>
            <a:ext uri="{FF2B5EF4-FFF2-40B4-BE49-F238E27FC236}">
              <a16:creationId xmlns="" xmlns:a16="http://schemas.microsoft.com/office/drawing/2014/main" id="{00000000-0008-0000-0000-0000BE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33" name="Text Box 394360">
          <a:extLst>
            <a:ext uri="{FF2B5EF4-FFF2-40B4-BE49-F238E27FC236}">
              <a16:creationId xmlns="" xmlns:a16="http://schemas.microsoft.com/office/drawing/2014/main" id="{00000000-0008-0000-0000-0000BF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34" name="Text Box 394744">
          <a:extLst>
            <a:ext uri="{FF2B5EF4-FFF2-40B4-BE49-F238E27FC236}">
              <a16:creationId xmlns="" xmlns:a16="http://schemas.microsoft.com/office/drawing/2014/main" id="{00000000-0008-0000-0000-0000C0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35" name="Text Box 394360">
          <a:extLst>
            <a:ext uri="{FF2B5EF4-FFF2-40B4-BE49-F238E27FC236}">
              <a16:creationId xmlns="" xmlns:a16="http://schemas.microsoft.com/office/drawing/2014/main" id="{00000000-0008-0000-0000-0000C1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36" name="Text Box 394744">
          <a:extLst>
            <a:ext uri="{FF2B5EF4-FFF2-40B4-BE49-F238E27FC236}">
              <a16:creationId xmlns="" xmlns:a16="http://schemas.microsoft.com/office/drawing/2014/main" id="{00000000-0008-0000-0000-0000C2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37" name="Text Box 394360">
          <a:extLst>
            <a:ext uri="{FF2B5EF4-FFF2-40B4-BE49-F238E27FC236}">
              <a16:creationId xmlns="" xmlns:a16="http://schemas.microsoft.com/office/drawing/2014/main" id="{00000000-0008-0000-0000-0000C3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38" name="Text Box 394744">
          <a:extLst>
            <a:ext uri="{FF2B5EF4-FFF2-40B4-BE49-F238E27FC236}">
              <a16:creationId xmlns="" xmlns:a16="http://schemas.microsoft.com/office/drawing/2014/main" id="{00000000-0008-0000-0000-0000C4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39" name="Text Box 394360">
          <a:extLst>
            <a:ext uri="{FF2B5EF4-FFF2-40B4-BE49-F238E27FC236}">
              <a16:creationId xmlns="" xmlns:a16="http://schemas.microsoft.com/office/drawing/2014/main" id="{00000000-0008-0000-0000-0000C5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40" name="Text Box 394744">
          <a:extLst>
            <a:ext uri="{FF2B5EF4-FFF2-40B4-BE49-F238E27FC236}">
              <a16:creationId xmlns="" xmlns:a16="http://schemas.microsoft.com/office/drawing/2014/main" id="{00000000-0008-0000-0000-0000C6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41" name="Text Box 394360">
          <a:extLst>
            <a:ext uri="{FF2B5EF4-FFF2-40B4-BE49-F238E27FC236}">
              <a16:creationId xmlns="" xmlns:a16="http://schemas.microsoft.com/office/drawing/2014/main" id="{00000000-0008-0000-0000-0000C7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42" name="Text Box 394744">
          <a:extLst>
            <a:ext uri="{FF2B5EF4-FFF2-40B4-BE49-F238E27FC236}">
              <a16:creationId xmlns="" xmlns:a16="http://schemas.microsoft.com/office/drawing/2014/main" id="{00000000-0008-0000-0000-0000C8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43" name="Text Box 394360">
          <a:extLst>
            <a:ext uri="{FF2B5EF4-FFF2-40B4-BE49-F238E27FC236}">
              <a16:creationId xmlns="" xmlns:a16="http://schemas.microsoft.com/office/drawing/2014/main" id="{00000000-0008-0000-0000-0000C9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44" name="Text Box 394744">
          <a:extLst>
            <a:ext uri="{FF2B5EF4-FFF2-40B4-BE49-F238E27FC236}">
              <a16:creationId xmlns="" xmlns:a16="http://schemas.microsoft.com/office/drawing/2014/main" id="{00000000-0008-0000-0000-0000CA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45" name="Text Box 394360">
          <a:extLst>
            <a:ext uri="{FF2B5EF4-FFF2-40B4-BE49-F238E27FC236}">
              <a16:creationId xmlns="" xmlns:a16="http://schemas.microsoft.com/office/drawing/2014/main" id="{00000000-0008-0000-0000-0000CB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46" name="Text Box 394744">
          <a:extLst>
            <a:ext uri="{FF2B5EF4-FFF2-40B4-BE49-F238E27FC236}">
              <a16:creationId xmlns="" xmlns:a16="http://schemas.microsoft.com/office/drawing/2014/main" id="{00000000-0008-0000-0000-0000CC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47" name="Text Box 394360">
          <a:extLst>
            <a:ext uri="{FF2B5EF4-FFF2-40B4-BE49-F238E27FC236}">
              <a16:creationId xmlns="" xmlns:a16="http://schemas.microsoft.com/office/drawing/2014/main" id="{00000000-0008-0000-0000-0000CD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48" name="Text Box 394744">
          <a:extLst>
            <a:ext uri="{FF2B5EF4-FFF2-40B4-BE49-F238E27FC236}">
              <a16:creationId xmlns="" xmlns:a16="http://schemas.microsoft.com/office/drawing/2014/main" id="{00000000-0008-0000-0000-0000CE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49" name="Text Box 394360">
          <a:extLst>
            <a:ext uri="{FF2B5EF4-FFF2-40B4-BE49-F238E27FC236}">
              <a16:creationId xmlns="" xmlns:a16="http://schemas.microsoft.com/office/drawing/2014/main" id="{00000000-0008-0000-0000-0000CF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50" name="Text Box 394744">
          <a:extLst>
            <a:ext uri="{FF2B5EF4-FFF2-40B4-BE49-F238E27FC236}">
              <a16:creationId xmlns="" xmlns:a16="http://schemas.microsoft.com/office/drawing/2014/main" id="{00000000-0008-0000-0000-0000D0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51" name="Text Box 394360">
          <a:extLst>
            <a:ext uri="{FF2B5EF4-FFF2-40B4-BE49-F238E27FC236}">
              <a16:creationId xmlns="" xmlns:a16="http://schemas.microsoft.com/office/drawing/2014/main" id="{00000000-0008-0000-0000-0000D1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52" name="Text Box 394744">
          <a:extLst>
            <a:ext uri="{FF2B5EF4-FFF2-40B4-BE49-F238E27FC236}">
              <a16:creationId xmlns="" xmlns:a16="http://schemas.microsoft.com/office/drawing/2014/main" id="{00000000-0008-0000-0000-0000D2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53" name="Text Box 394360">
          <a:extLst>
            <a:ext uri="{FF2B5EF4-FFF2-40B4-BE49-F238E27FC236}">
              <a16:creationId xmlns="" xmlns:a16="http://schemas.microsoft.com/office/drawing/2014/main" id="{00000000-0008-0000-0000-0000D3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54" name="Text Box 394744">
          <a:extLst>
            <a:ext uri="{FF2B5EF4-FFF2-40B4-BE49-F238E27FC236}">
              <a16:creationId xmlns="" xmlns:a16="http://schemas.microsoft.com/office/drawing/2014/main" id="{00000000-0008-0000-0000-0000D4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55" name="Text Box 394360">
          <a:extLst>
            <a:ext uri="{FF2B5EF4-FFF2-40B4-BE49-F238E27FC236}">
              <a16:creationId xmlns="" xmlns:a16="http://schemas.microsoft.com/office/drawing/2014/main" id="{00000000-0008-0000-0000-0000D5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56" name="Text Box 394744">
          <a:extLst>
            <a:ext uri="{FF2B5EF4-FFF2-40B4-BE49-F238E27FC236}">
              <a16:creationId xmlns="" xmlns:a16="http://schemas.microsoft.com/office/drawing/2014/main" id="{00000000-0008-0000-0000-0000D6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57" name="Text Box 394360">
          <a:extLst>
            <a:ext uri="{FF2B5EF4-FFF2-40B4-BE49-F238E27FC236}">
              <a16:creationId xmlns="" xmlns:a16="http://schemas.microsoft.com/office/drawing/2014/main" id="{00000000-0008-0000-0000-0000D7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58" name="Text Box 394744">
          <a:extLst>
            <a:ext uri="{FF2B5EF4-FFF2-40B4-BE49-F238E27FC236}">
              <a16:creationId xmlns="" xmlns:a16="http://schemas.microsoft.com/office/drawing/2014/main" id="{00000000-0008-0000-0000-0000D8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59" name="Text Box 394360">
          <a:extLst>
            <a:ext uri="{FF2B5EF4-FFF2-40B4-BE49-F238E27FC236}">
              <a16:creationId xmlns="" xmlns:a16="http://schemas.microsoft.com/office/drawing/2014/main" id="{00000000-0008-0000-0000-0000D9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60" name="Text Box 394744">
          <a:extLst>
            <a:ext uri="{FF2B5EF4-FFF2-40B4-BE49-F238E27FC236}">
              <a16:creationId xmlns="" xmlns:a16="http://schemas.microsoft.com/office/drawing/2014/main" id="{00000000-0008-0000-0000-0000DA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61" name="Text Box 394360">
          <a:extLst>
            <a:ext uri="{FF2B5EF4-FFF2-40B4-BE49-F238E27FC236}">
              <a16:creationId xmlns="" xmlns:a16="http://schemas.microsoft.com/office/drawing/2014/main" id="{00000000-0008-0000-0000-0000DB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62" name="Text Box 394744">
          <a:extLst>
            <a:ext uri="{FF2B5EF4-FFF2-40B4-BE49-F238E27FC236}">
              <a16:creationId xmlns="" xmlns:a16="http://schemas.microsoft.com/office/drawing/2014/main" id="{00000000-0008-0000-0000-0000DC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63" name="Text Box 394360">
          <a:extLst>
            <a:ext uri="{FF2B5EF4-FFF2-40B4-BE49-F238E27FC236}">
              <a16:creationId xmlns="" xmlns:a16="http://schemas.microsoft.com/office/drawing/2014/main" id="{00000000-0008-0000-0000-0000DD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64" name="Text Box 394744">
          <a:extLst>
            <a:ext uri="{FF2B5EF4-FFF2-40B4-BE49-F238E27FC236}">
              <a16:creationId xmlns="" xmlns:a16="http://schemas.microsoft.com/office/drawing/2014/main" id="{00000000-0008-0000-0000-0000DE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65" name="Text Box 394360">
          <a:extLst>
            <a:ext uri="{FF2B5EF4-FFF2-40B4-BE49-F238E27FC236}">
              <a16:creationId xmlns="" xmlns:a16="http://schemas.microsoft.com/office/drawing/2014/main" id="{00000000-0008-0000-0000-0000DF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66" name="Text Box 394744">
          <a:extLst>
            <a:ext uri="{FF2B5EF4-FFF2-40B4-BE49-F238E27FC236}">
              <a16:creationId xmlns="" xmlns:a16="http://schemas.microsoft.com/office/drawing/2014/main" id="{00000000-0008-0000-0000-0000E0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67" name="Text Box 394360">
          <a:extLst>
            <a:ext uri="{FF2B5EF4-FFF2-40B4-BE49-F238E27FC236}">
              <a16:creationId xmlns="" xmlns:a16="http://schemas.microsoft.com/office/drawing/2014/main" id="{00000000-0008-0000-0000-0000E1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68" name="Text Box 394744">
          <a:extLst>
            <a:ext uri="{FF2B5EF4-FFF2-40B4-BE49-F238E27FC236}">
              <a16:creationId xmlns="" xmlns:a16="http://schemas.microsoft.com/office/drawing/2014/main" id="{00000000-0008-0000-0000-0000E2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69" name="Text Box 394360">
          <a:extLst>
            <a:ext uri="{FF2B5EF4-FFF2-40B4-BE49-F238E27FC236}">
              <a16:creationId xmlns="" xmlns:a16="http://schemas.microsoft.com/office/drawing/2014/main" id="{00000000-0008-0000-0000-0000E3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70" name="Text Box 394744">
          <a:extLst>
            <a:ext uri="{FF2B5EF4-FFF2-40B4-BE49-F238E27FC236}">
              <a16:creationId xmlns="" xmlns:a16="http://schemas.microsoft.com/office/drawing/2014/main" id="{00000000-0008-0000-0000-0000E4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71" name="Text Box 394360">
          <a:extLst>
            <a:ext uri="{FF2B5EF4-FFF2-40B4-BE49-F238E27FC236}">
              <a16:creationId xmlns="" xmlns:a16="http://schemas.microsoft.com/office/drawing/2014/main" id="{00000000-0008-0000-0000-0000E5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72" name="Text Box 394744">
          <a:extLst>
            <a:ext uri="{FF2B5EF4-FFF2-40B4-BE49-F238E27FC236}">
              <a16:creationId xmlns="" xmlns:a16="http://schemas.microsoft.com/office/drawing/2014/main" id="{00000000-0008-0000-0000-0000E6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73" name="Text Box 394360">
          <a:extLst>
            <a:ext uri="{FF2B5EF4-FFF2-40B4-BE49-F238E27FC236}">
              <a16:creationId xmlns="" xmlns:a16="http://schemas.microsoft.com/office/drawing/2014/main" id="{00000000-0008-0000-0000-0000E7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74" name="Text Box 394744">
          <a:extLst>
            <a:ext uri="{FF2B5EF4-FFF2-40B4-BE49-F238E27FC236}">
              <a16:creationId xmlns="" xmlns:a16="http://schemas.microsoft.com/office/drawing/2014/main" id="{00000000-0008-0000-0000-0000E8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75" name="Text Box 394360">
          <a:extLst>
            <a:ext uri="{FF2B5EF4-FFF2-40B4-BE49-F238E27FC236}">
              <a16:creationId xmlns="" xmlns:a16="http://schemas.microsoft.com/office/drawing/2014/main" id="{00000000-0008-0000-0000-0000E9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76" name="Text Box 394744">
          <a:extLst>
            <a:ext uri="{FF2B5EF4-FFF2-40B4-BE49-F238E27FC236}">
              <a16:creationId xmlns="" xmlns:a16="http://schemas.microsoft.com/office/drawing/2014/main" id="{00000000-0008-0000-0000-0000EA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77" name="Text Box 394360">
          <a:extLst>
            <a:ext uri="{FF2B5EF4-FFF2-40B4-BE49-F238E27FC236}">
              <a16:creationId xmlns="" xmlns:a16="http://schemas.microsoft.com/office/drawing/2014/main" id="{00000000-0008-0000-0000-0000EB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78" name="Text Box 394744">
          <a:extLst>
            <a:ext uri="{FF2B5EF4-FFF2-40B4-BE49-F238E27FC236}">
              <a16:creationId xmlns="" xmlns:a16="http://schemas.microsoft.com/office/drawing/2014/main" id="{00000000-0008-0000-0000-0000EC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79" name="Text Box 394360">
          <a:extLst>
            <a:ext uri="{FF2B5EF4-FFF2-40B4-BE49-F238E27FC236}">
              <a16:creationId xmlns="" xmlns:a16="http://schemas.microsoft.com/office/drawing/2014/main" id="{00000000-0008-0000-0000-0000ED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80" name="Text Box 394744">
          <a:extLst>
            <a:ext uri="{FF2B5EF4-FFF2-40B4-BE49-F238E27FC236}">
              <a16:creationId xmlns="" xmlns:a16="http://schemas.microsoft.com/office/drawing/2014/main" id="{00000000-0008-0000-0000-0000EE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81" name="Text Box 394360">
          <a:extLst>
            <a:ext uri="{FF2B5EF4-FFF2-40B4-BE49-F238E27FC236}">
              <a16:creationId xmlns="" xmlns:a16="http://schemas.microsoft.com/office/drawing/2014/main" id="{00000000-0008-0000-0000-0000EF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82" name="Text Box 394744">
          <a:extLst>
            <a:ext uri="{FF2B5EF4-FFF2-40B4-BE49-F238E27FC236}">
              <a16:creationId xmlns="" xmlns:a16="http://schemas.microsoft.com/office/drawing/2014/main" id="{00000000-0008-0000-0000-0000F0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83" name="Text Box 394360">
          <a:extLst>
            <a:ext uri="{FF2B5EF4-FFF2-40B4-BE49-F238E27FC236}">
              <a16:creationId xmlns="" xmlns:a16="http://schemas.microsoft.com/office/drawing/2014/main" id="{00000000-0008-0000-0000-0000F1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84" name="Text Box 394744">
          <a:extLst>
            <a:ext uri="{FF2B5EF4-FFF2-40B4-BE49-F238E27FC236}">
              <a16:creationId xmlns="" xmlns:a16="http://schemas.microsoft.com/office/drawing/2014/main" id="{00000000-0008-0000-0000-0000F2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85" name="Text Box 394360">
          <a:extLst>
            <a:ext uri="{FF2B5EF4-FFF2-40B4-BE49-F238E27FC236}">
              <a16:creationId xmlns="" xmlns:a16="http://schemas.microsoft.com/office/drawing/2014/main" id="{00000000-0008-0000-0000-0000F3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86" name="Text Box 394744">
          <a:extLst>
            <a:ext uri="{FF2B5EF4-FFF2-40B4-BE49-F238E27FC236}">
              <a16:creationId xmlns="" xmlns:a16="http://schemas.microsoft.com/office/drawing/2014/main" id="{00000000-0008-0000-0000-0000F4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87" name="Text Box 394360">
          <a:extLst>
            <a:ext uri="{FF2B5EF4-FFF2-40B4-BE49-F238E27FC236}">
              <a16:creationId xmlns="" xmlns:a16="http://schemas.microsoft.com/office/drawing/2014/main" id="{00000000-0008-0000-0000-0000F5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88" name="Text Box 394744">
          <a:extLst>
            <a:ext uri="{FF2B5EF4-FFF2-40B4-BE49-F238E27FC236}">
              <a16:creationId xmlns="" xmlns:a16="http://schemas.microsoft.com/office/drawing/2014/main" id="{00000000-0008-0000-0000-0000F6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89" name="Text Box 394360">
          <a:extLst>
            <a:ext uri="{FF2B5EF4-FFF2-40B4-BE49-F238E27FC236}">
              <a16:creationId xmlns="" xmlns:a16="http://schemas.microsoft.com/office/drawing/2014/main" id="{00000000-0008-0000-0000-0000F7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90" name="Text Box 394744">
          <a:extLst>
            <a:ext uri="{FF2B5EF4-FFF2-40B4-BE49-F238E27FC236}">
              <a16:creationId xmlns="" xmlns:a16="http://schemas.microsoft.com/office/drawing/2014/main" id="{00000000-0008-0000-0000-0000F8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91" name="Text Box 394360">
          <a:extLst>
            <a:ext uri="{FF2B5EF4-FFF2-40B4-BE49-F238E27FC236}">
              <a16:creationId xmlns="" xmlns:a16="http://schemas.microsoft.com/office/drawing/2014/main" id="{00000000-0008-0000-0000-0000F9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292" name="Text Box 394744">
          <a:extLst>
            <a:ext uri="{FF2B5EF4-FFF2-40B4-BE49-F238E27FC236}">
              <a16:creationId xmlns="" xmlns:a16="http://schemas.microsoft.com/office/drawing/2014/main" id="{00000000-0008-0000-0000-0000FA03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93" name="Text Box 394360">
          <a:extLst>
            <a:ext uri="{FF2B5EF4-FFF2-40B4-BE49-F238E27FC236}">
              <a16:creationId xmlns="" xmlns:a16="http://schemas.microsoft.com/office/drawing/2014/main" id="{00000000-0008-0000-0000-0000FB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94" name="Text Box 394744">
          <a:extLst>
            <a:ext uri="{FF2B5EF4-FFF2-40B4-BE49-F238E27FC236}">
              <a16:creationId xmlns="" xmlns:a16="http://schemas.microsoft.com/office/drawing/2014/main" id="{00000000-0008-0000-0000-0000FC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95" name="Text Box 394360">
          <a:extLst>
            <a:ext uri="{FF2B5EF4-FFF2-40B4-BE49-F238E27FC236}">
              <a16:creationId xmlns="" xmlns:a16="http://schemas.microsoft.com/office/drawing/2014/main" id="{00000000-0008-0000-0000-0000FD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96" name="Text Box 394744">
          <a:extLst>
            <a:ext uri="{FF2B5EF4-FFF2-40B4-BE49-F238E27FC236}">
              <a16:creationId xmlns="" xmlns:a16="http://schemas.microsoft.com/office/drawing/2014/main" id="{00000000-0008-0000-0000-0000FE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97" name="Text Box 394360">
          <a:extLst>
            <a:ext uri="{FF2B5EF4-FFF2-40B4-BE49-F238E27FC236}">
              <a16:creationId xmlns="" xmlns:a16="http://schemas.microsoft.com/office/drawing/2014/main" id="{00000000-0008-0000-0000-0000FF03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298" name="Text Box 394744">
          <a:extLst>
            <a:ext uri="{FF2B5EF4-FFF2-40B4-BE49-F238E27FC236}">
              <a16:creationId xmlns="" xmlns:a16="http://schemas.microsoft.com/office/drawing/2014/main" id="{00000000-0008-0000-0000-000000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299" name="Text Box 394360">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300" name="Text Box 394744">
          <a:extLst>
            <a:ext uri="{FF2B5EF4-FFF2-40B4-BE49-F238E27FC236}">
              <a16:creationId xmlns="" xmlns:a16="http://schemas.microsoft.com/office/drawing/2014/main" id="{00000000-0008-0000-0000-000002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301" name="Text Box 394360">
          <a:extLst>
            <a:ext uri="{FF2B5EF4-FFF2-40B4-BE49-F238E27FC236}">
              <a16:creationId xmlns="" xmlns:a16="http://schemas.microsoft.com/office/drawing/2014/main" id="{00000000-0008-0000-0000-000003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302" name="Text Box 394744">
          <a:extLst>
            <a:ext uri="{FF2B5EF4-FFF2-40B4-BE49-F238E27FC236}">
              <a16:creationId xmlns="" xmlns:a16="http://schemas.microsoft.com/office/drawing/2014/main" id="{00000000-0008-0000-0000-000004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303" name="Text Box 394360">
          <a:extLst>
            <a:ext uri="{FF2B5EF4-FFF2-40B4-BE49-F238E27FC236}">
              <a16:creationId xmlns="" xmlns:a16="http://schemas.microsoft.com/office/drawing/2014/main" id="{00000000-0008-0000-0000-000005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304" name="Text Box 394744">
          <a:extLst>
            <a:ext uri="{FF2B5EF4-FFF2-40B4-BE49-F238E27FC236}">
              <a16:creationId xmlns="" xmlns:a16="http://schemas.microsoft.com/office/drawing/2014/main" id="{00000000-0008-0000-0000-000006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05" name="Text Box 394360">
          <a:extLst>
            <a:ext uri="{FF2B5EF4-FFF2-40B4-BE49-F238E27FC236}">
              <a16:creationId xmlns="" xmlns:a16="http://schemas.microsoft.com/office/drawing/2014/main" id="{00000000-0008-0000-0000-000007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06" name="Text Box 394744">
          <a:extLst>
            <a:ext uri="{FF2B5EF4-FFF2-40B4-BE49-F238E27FC236}">
              <a16:creationId xmlns="" xmlns:a16="http://schemas.microsoft.com/office/drawing/2014/main" id="{00000000-0008-0000-0000-000008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07" name="Text Box 394360">
          <a:extLst>
            <a:ext uri="{FF2B5EF4-FFF2-40B4-BE49-F238E27FC236}">
              <a16:creationId xmlns="" xmlns:a16="http://schemas.microsoft.com/office/drawing/2014/main" id="{00000000-0008-0000-0000-000009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08" name="Text Box 394744">
          <a:extLst>
            <a:ext uri="{FF2B5EF4-FFF2-40B4-BE49-F238E27FC236}">
              <a16:creationId xmlns="" xmlns:a16="http://schemas.microsoft.com/office/drawing/2014/main" id="{00000000-0008-0000-0000-00000A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09" name="Text Box 394360">
          <a:extLst>
            <a:ext uri="{FF2B5EF4-FFF2-40B4-BE49-F238E27FC236}">
              <a16:creationId xmlns="" xmlns:a16="http://schemas.microsoft.com/office/drawing/2014/main" id="{00000000-0008-0000-0000-00000B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10" name="Text Box 394744">
          <a:extLst>
            <a:ext uri="{FF2B5EF4-FFF2-40B4-BE49-F238E27FC236}">
              <a16:creationId xmlns="" xmlns:a16="http://schemas.microsoft.com/office/drawing/2014/main" id="{00000000-0008-0000-0000-00000C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11" name="Text Box 394360">
          <a:extLst>
            <a:ext uri="{FF2B5EF4-FFF2-40B4-BE49-F238E27FC236}">
              <a16:creationId xmlns="" xmlns:a16="http://schemas.microsoft.com/office/drawing/2014/main" id="{00000000-0008-0000-0000-00000D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12" name="Text Box 394744">
          <a:extLst>
            <a:ext uri="{FF2B5EF4-FFF2-40B4-BE49-F238E27FC236}">
              <a16:creationId xmlns="" xmlns:a16="http://schemas.microsoft.com/office/drawing/2014/main" id="{00000000-0008-0000-0000-00000E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13" name="Text Box 394360">
          <a:extLst>
            <a:ext uri="{FF2B5EF4-FFF2-40B4-BE49-F238E27FC236}">
              <a16:creationId xmlns="" xmlns:a16="http://schemas.microsoft.com/office/drawing/2014/main" id="{00000000-0008-0000-0000-00000F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14" name="Text Box 394744">
          <a:extLst>
            <a:ext uri="{FF2B5EF4-FFF2-40B4-BE49-F238E27FC236}">
              <a16:creationId xmlns="" xmlns:a16="http://schemas.microsoft.com/office/drawing/2014/main" id="{00000000-0008-0000-0000-000010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15" name="Text Box 394360">
          <a:extLst>
            <a:ext uri="{FF2B5EF4-FFF2-40B4-BE49-F238E27FC236}">
              <a16:creationId xmlns="" xmlns:a16="http://schemas.microsoft.com/office/drawing/2014/main" id="{00000000-0008-0000-0000-000011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16" name="Text Box 394744">
          <a:extLst>
            <a:ext uri="{FF2B5EF4-FFF2-40B4-BE49-F238E27FC236}">
              <a16:creationId xmlns="" xmlns:a16="http://schemas.microsoft.com/office/drawing/2014/main" id="{00000000-0008-0000-0000-000012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17" name="Text Box 394360">
          <a:extLst>
            <a:ext uri="{FF2B5EF4-FFF2-40B4-BE49-F238E27FC236}">
              <a16:creationId xmlns="" xmlns:a16="http://schemas.microsoft.com/office/drawing/2014/main" id="{00000000-0008-0000-0000-000013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18" name="Text Box 394744">
          <a:extLst>
            <a:ext uri="{FF2B5EF4-FFF2-40B4-BE49-F238E27FC236}">
              <a16:creationId xmlns="" xmlns:a16="http://schemas.microsoft.com/office/drawing/2014/main" id="{00000000-0008-0000-0000-000014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19" name="Text Box 394360">
          <a:extLst>
            <a:ext uri="{FF2B5EF4-FFF2-40B4-BE49-F238E27FC236}">
              <a16:creationId xmlns="" xmlns:a16="http://schemas.microsoft.com/office/drawing/2014/main" id="{00000000-0008-0000-0000-000015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20" name="Text Box 394744">
          <a:extLst>
            <a:ext uri="{FF2B5EF4-FFF2-40B4-BE49-F238E27FC236}">
              <a16:creationId xmlns="" xmlns:a16="http://schemas.microsoft.com/office/drawing/2014/main" id="{00000000-0008-0000-0000-000016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21" name="Text Box 394360">
          <a:extLst>
            <a:ext uri="{FF2B5EF4-FFF2-40B4-BE49-F238E27FC236}">
              <a16:creationId xmlns="" xmlns:a16="http://schemas.microsoft.com/office/drawing/2014/main" id="{00000000-0008-0000-0000-000017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22" name="Text Box 394744">
          <a:extLst>
            <a:ext uri="{FF2B5EF4-FFF2-40B4-BE49-F238E27FC236}">
              <a16:creationId xmlns="" xmlns:a16="http://schemas.microsoft.com/office/drawing/2014/main" id="{00000000-0008-0000-0000-000018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23" name="Text Box 394360">
          <a:extLst>
            <a:ext uri="{FF2B5EF4-FFF2-40B4-BE49-F238E27FC236}">
              <a16:creationId xmlns="" xmlns:a16="http://schemas.microsoft.com/office/drawing/2014/main" id="{00000000-0008-0000-0000-000019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24" name="Text Box 394744">
          <a:extLst>
            <a:ext uri="{FF2B5EF4-FFF2-40B4-BE49-F238E27FC236}">
              <a16:creationId xmlns="" xmlns:a16="http://schemas.microsoft.com/office/drawing/2014/main" id="{00000000-0008-0000-0000-00001A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25" name="Text Box 394360">
          <a:extLst>
            <a:ext uri="{FF2B5EF4-FFF2-40B4-BE49-F238E27FC236}">
              <a16:creationId xmlns="" xmlns:a16="http://schemas.microsoft.com/office/drawing/2014/main" id="{00000000-0008-0000-0000-00001B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26" name="Text Box 394744">
          <a:extLst>
            <a:ext uri="{FF2B5EF4-FFF2-40B4-BE49-F238E27FC236}">
              <a16:creationId xmlns="" xmlns:a16="http://schemas.microsoft.com/office/drawing/2014/main" id="{00000000-0008-0000-0000-00001C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27" name="Text Box 394360">
          <a:extLst>
            <a:ext uri="{FF2B5EF4-FFF2-40B4-BE49-F238E27FC236}">
              <a16:creationId xmlns="" xmlns:a16="http://schemas.microsoft.com/office/drawing/2014/main" id="{00000000-0008-0000-0000-00001D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28" name="Text Box 394744">
          <a:extLst>
            <a:ext uri="{FF2B5EF4-FFF2-40B4-BE49-F238E27FC236}">
              <a16:creationId xmlns="" xmlns:a16="http://schemas.microsoft.com/office/drawing/2014/main" id="{00000000-0008-0000-0000-00001E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29" name="Text Box 394360">
          <a:extLst>
            <a:ext uri="{FF2B5EF4-FFF2-40B4-BE49-F238E27FC236}">
              <a16:creationId xmlns="" xmlns:a16="http://schemas.microsoft.com/office/drawing/2014/main" id="{00000000-0008-0000-0000-00001F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30" name="Text Box 394744">
          <a:extLst>
            <a:ext uri="{FF2B5EF4-FFF2-40B4-BE49-F238E27FC236}">
              <a16:creationId xmlns="" xmlns:a16="http://schemas.microsoft.com/office/drawing/2014/main" id="{00000000-0008-0000-0000-000020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31" name="Text Box 394360">
          <a:extLst>
            <a:ext uri="{FF2B5EF4-FFF2-40B4-BE49-F238E27FC236}">
              <a16:creationId xmlns="" xmlns:a16="http://schemas.microsoft.com/office/drawing/2014/main" id="{00000000-0008-0000-0000-000021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32" name="Text Box 394744">
          <a:extLst>
            <a:ext uri="{FF2B5EF4-FFF2-40B4-BE49-F238E27FC236}">
              <a16:creationId xmlns="" xmlns:a16="http://schemas.microsoft.com/office/drawing/2014/main" id="{00000000-0008-0000-0000-000022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33" name="Text Box 394360">
          <a:extLst>
            <a:ext uri="{FF2B5EF4-FFF2-40B4-BE49-F238E27FC236}">
              <a16:creationId xmlns="" xmlns:a16="http://schemas.microsoft.com/office/drawing/2014/main" id="{00000000-0008-0000-0000-000023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34" name="Text Box 394744">
          <a:extLst>
            <a:ext uri="{FF2B5EF4-FFF2-40B4-BE49-F238E27FC236}">
              <a16:creationId xmlns="" xmlns:a16="http://schemas.microsoft.com/office/drawing/2014/main" id="{00000000-0008-0000-0000-000024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35" name="Text Box 394360">
          <a:extLst>
            <a:ext uri="{FF2B5EF4-FFF2-40B4-BE49-F238E27FC236}">
              <a16:creationId xmlns="" xmlns:a16="http://schemas.microsoft.com/office/drawing/2014/main" id="{00000000-0008-0000-0000-000025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36" name="Text Box 394744">
          <a:extLst>
            <a:ext uri="{FF2B5EF4-FFF2-40B4-BE49-F238E27FC236}">
              <a16:creationId xmlns="" xmlns:a16="http://schemas.microsoft.com/office/drawing/2014/main" id="{00000000-0008-0000-0000-000026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37" name="Text Box 394360">
          <a:extLst>
            <a:ext uri="{FF2B5EF4-FFF2-40B4-BE49-F238E27FC236}">
              <a16:creationId xmlns="" xmlns:a16="http://schemas.microsoft.com/office/drawing/2014/main" id="{00000000-0008-0000-0000-000027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38" name="Text Box 394744">
          <a:extLst>
            <a:ext uri="{FF2B5EF4-FFF2-40B4-BE49-F238E27FC236}">
              <a16:creationId xmlns="" xmlns:a16="http://schemas.microsoft.com/office/drawing/2014/main" id="{00000000-0008-0000-0000-000028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39" name="Text Box 394360">
          <a:extLst>
            <a:ext uri="{FF2B5EF4-FFF2-40B4-BE49-F238E27FC236}">
              <a16:creationId xmlns="" xmlns:a16="http://schemas.microsoft.com/office/drawing/2014/main" id="{00000000-0008-0000-0000-000029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40" name="Text Box 394744">
          <a:extLst>
            <a:ext uri="{FF2B5EF4-FFF2-40B4-BE49-F238E27FC236}">
              <a16:creationId xmlns="" xmlns:a16="http://schemas.microsoft.com/office/drawing/2014/main" id="{00000000-0008-0000-0000-00002A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41" name="Text Box 394360">
          <a:extLst>
            <a:ext uri="{FF2B5EF4-FFF2-40B4-BE49-F238E27FC236}">
              <a16:creationId xmlns="" xmlns:a16="http://schemas.microsoft.com/office/drawing/2014/main" id="{00000000-0008-0000-0000-00002B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42" name="Text Box 3947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43" name="Text Box 394360">
          <a:extLst>
            <a:ext uri="{FF2B5EF4-FFF2-40B4-BE49-F238E27FC236}">
              <a16:creationId xmlns="" xmlns:a16="http://schemas.microsoft.com/office/drawing/2014/main" id="{00000000-0008-0000-0000-00002D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44" name="Text Box 394744">
          <a:extLst>
            <a:ext uri="{FF2B5EF4-FFF2-40B4-BE49-F238E27FC236}">
              <a16:creationId xmlns="" xmlns:a16="http://schemas.microsoft.com/office/drawing/2014/main" id="{00000000-0008-0000-0000-00002E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45" name="Text Box 394360">
          <a:extLst>
            <a:ext uri="{FF2B5EF4-FFF2-40B4-BE49-F238E27FC236}">
              <a16:creationId xmlns="" xmlns:a16="http://schemas.microsoft.com/office/drawing/2014/main" id="{00000000-0008-0000-0000-00002F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46" name="Text Box 394744">
          <a:extLst>
            <a:ext uri="{FF2B5EF4-FFF2-40B4-BE49-F238E27FC236}">
              <a16:creationId xmlns="" xmlns:a16="http://schemas.microsoft.com/office/drawing/2014/main" id="{00000000-0008-0000-0000-000030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47" name="Text Box 394360">
          <a:extLst>
            <a:ext uri="{FF2B5EF4-FFF2-40B4-BE49-F238E27FC236}">
              <a16:creationId xmlns="" xmlns:a16="http://schemas.microsoft.com/office/drawing/2014/main" id="{00000000-0008-0000-0000-000031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48" name="Text Box 394744">
          <a:extLst>
            <a:ext uri="{FF2B5EF4-FFF2-40B4-BE49-F238E27FC236}">
              <a16:creationId xmlns="" xmlns:a16="http://schemas.microsoft.com/office/drawing/2014/main" id="{00000000-0008-0000-0000-000032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49" name="Text Box 394360">
          <a:extLst>
            <a:ext uri="{FF2B5EF4-FFF2-40B4-BE49-F238E27FC236}">
              <a16:creationId xmlns="" xmlns:a16="http://schemas.microsoft.com/office/drawing/2014/main" id="{00000000-0008-0000-0000-000033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50" name="Text Box 394744">
          <a:extLst>
            <a:ext uri="{FF2B5EF4-FFF2-40B4-BE49-F238E27FC236}">
              <a16:creationId xmlns="" xmlns:a16="http://schemas.microsoft.com/office/drawing/2014/main" id="{00000000-0008-0000-0000-000034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51" name="Text Box 394360">
          <a:extLst>
            <a:ext uri="{FF2B5EF4-FFF2-40B4-BE49-F238E27FC236}">
              <a16:creationId xmlns="" xmlns:a16="http://schemas.microsoft.com/office/drawing/2014/main" id="{00000000-0008-0000-0000-000035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52" name="Text Box 394744">
          <a:extLst>
            <a:ext uri="{FF2B5EF4-FFF2-40B4-BE49-F238E27FC236}">
              <a16:creationId xmlns="" xmlns:a16="http://schemas.microsoft.com/office/drawing/2014/main" id="{00000000-0008-0000-0000-000036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53" name="Text Box 394360">
          <a:extLst>
            <a:ext uri="{FF2B5EF4-FFF2-40B4-BE49-F238E27FC236}">
              <a16:creationId xmlns="" xmlns:a16="http://schemas.microsoft.com/office/drawing/2014/main" id="{00000000-0008-0000-0000-000037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54" name="Text Box 394744">
          <a:extLst>
            <a:ext uri="{FF2B5EF4-FFF2-40B4-BE49-F238E27FC236}">
              <a16:creationId xmlns="" xmlns:a16="http://schemas.microsoft.com/office/drawing/2014/main" id="{00000000-0008-0000-0000-000038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55" name="Text Box 394360">
          <a:extLst>
            <a:ext uri="{FF2B5EF4-FFF2-40B4-BE49-F238E27FC236}">
              <a16:creationId xmlns="" xmlns:a16="http://schemas.microsoft.com/office/drawing/2014/main" id="{00000000-0008-0000-0000-000039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56" name="Text Box 394744">
          <a:extLst>
            <a:ext uri="{FF2B5EF4-FFF2-40B4-BE49-F238E27FC236}">
              <a16:creationId xmlns="" xmlns:a16="http://schemas.microsoft.com/office/drawing/2014/main" id="{00000000-0008-0000-0000-00003A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57" name="Text Box 394360">
          <a:extLst>
            <a:ext uri="{FF2B5EF4-FFF2-40B4-BE49-F238E27FC236}">
              <a16:creationId xmlns="" xmlns:a16="http://schemas.microsoft.com/office/drawing/2014/main" id="{00000000-0008-0000-0000-00003B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58" name="Text Box 394744">
          <a:extLst>
            <a:ext uri="{FF2B5EF4-FFF2-40B4-BE49-F238E27FC236}">
              <a16:creationId xmlns="" xmlns:a16="http://schemas.microsoft.com/office/drawing/2014/main" id="{00000000-0008-0000-0000-00003C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59" name="Text Box 394360">
          <a:extLst>
            <a:ext uri="{FF2B5EF4-FFF2-40B4-BE49-F238E27FC236}">
              <a16:creationId xmlns="" xmlns:a16="http://schemas.microsoft.com/office/drawing/2014/main" id="{00000000-0008-0000-0000-00003D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60" name="Text Box 394744">
          <a:extLst>
            <a:ext uri="{FF2B5EF4-FFF2-40B4-BE49-F238E27FC236}">
              <a16:creationId xmlns="" xmlns:a16="http://schemas.microsoft.com/office/drawing/2014/main" id="{00000000-0008-0000-0000-00003E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61" name="Text Box 394360">
          <a:extLst>
            <a:ext uri="{FF2B5EF4-FFF2-40B4-BE49-F238E27FC236}">
              <a16:creationId xmlns="" xmlns:a16="http://schemas.microsoft.com/office/drawing/2014/main" id="{00000000-0008-0000-0000-00003F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62" name="Text Box 394744">
          <a:extLst>
            <a:ext uri="{FF2B5EF4-FFF2-40B4-BE49-F238E27FC236}">
              <a16:creationId xmlns="" xmlns:a16="http://schemas.microsoft.com/office/drawing/2014/main" id="{00000000-0008-0000-0000-000040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63" name="Text Box 394360">
          <a:extLst>
            <a:ext uri="{FF2B5EF4-FFF2-40B4-BE49-F238E27FC236}">
              <a16:creationId xmlns="" xmlns:a16="http://schemas.microsoft.com/office/drawing/2014/main" id="{00000000-0008-0000-0000-000041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64" name="Text Box 394744">
          <a:extLst>
            <a:ext uri="{FF2B5EF4-FFF2-40B4-BE49-F238E27FC236}">
              <a16:creationId xmlns="" xmlns:a16="http://schemas.microsoft.com/office/drawing/2014/main" id="{00000000-0008-0000-0000-000042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65" name="Text Box 394360">
          <a:extLst>
            <a:ext uri="{FF2B5EF4-FFF2-40B4-BE49-F238E27FC236}">
              <a16:creationId xmlns="" xmlns:a16="http://schemas.microsoft.com/office/drawing/2014/main" id="{00000000-0008-0000-0000-000043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66" name="Text Box 394744">
          <a:extLst>
            <a:ext uri="{FF2B5EF4-FFF2-40B4-BE49-F238E27FC236}">
              <a16:creationId xmlns="" xmlns:a16="http://schemas.microsoft.com/office/drawing/2014/main" id="{00000000-0008-0000-0000-000044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67" name="Text Box 394360">
          <a:extLst>
            <a:ext uri="{FF2B5EF4-FFF2-40B4-BE49-F238E27FC236}">
              <a16:creationId xmlns="" xmlns:a16="http://schemas.microsoft.com/office/drawing/2014/main" id="{00000000-0008-0000-0000-000045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68" name="Text Box 394744">
          <a:extLst>
            <a:ext uri="{FF2B5EF4-FFF2-40B4-BE49-F238E27FC236}">
              <a16:creationId xmlns="" xmlns:a16="http://schemas.microsoft.com/office/drawing/2014/main" id="{00000000-0008-0000-0000-000046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69" name="Text Box 394360">
          <a:extLst>
            <a:ext uri="{FF2B5EF4-FFF2-40B4-BE49-F238E27FC236}">
              <a16:creationId xmlns="" xmlns:a16="http://schemas.microsoft.com/office/drawing/2014/main" id="{00000000-0008-0000-0000-000047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70" name="Text Box 394744">
          <a:extLst>
            <a:ext uri="{FF2B5EF4-FFF2-40B4-BE49-F238E27FC236}">
              <a16:creationId xmlns="" xmlns:a16="http://schemas.microsoft.com/office/drawing/2014/main" id="{00000000-0008-0000-0000-000048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71" name="Text Box 394360">
          <a:extLst>
            <a:ext uri="{FF2B5EF4-FFF2-40B4-BE49-F238E27FC236}">
              <a16:creationId xmlns="" xmlns:a16="http://schemas.microsoft.com/office/drawing/2014/main" id="{00000000-0008-0000-0000-000049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72" name="Text Box 394744">
          <a:extLst>
            <a:ext uri="{FF2B5EF4-FFF2-40B4-BE49-F238E27FC236}">
              <a16:creationId xmlns="" xmlns:a16="http://schemas.microsoft.com/office/drawing/2014/main" id="{00000000-0008-0000-0000-00004A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73" name="Text Box 394360">
          <a:extLst>
            <a:ext uri="{FF2B5EF4-FFF2-40B4-BE49-F238E27FC236}">
              <a16:creationId xmlns="" xmlns:a16="http://schemas.microsoft.com/office/drawing/2014/main" id="{00000000-0008-0000-0000-00004B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74" name="Text Box 394744">
          <a:extLst>
            <a:ext uri="{FF2B5EF4-FFF2-40B4-BE49-F238E27FC236}">
              <a16:creationId xmlns="" xmlns:a16="http://schemas.microsoft.com/office/drawing/2014/main" id="{00000000-0008-0000-0000-00004C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75" name="Text Box 394360">
          <a:extLst>
            <a:ext uri="{FF2B5EF4-FFF2-40B4-BE49-F238E27FC236}">
              <a16:creationId xmlns="" xmlns:a16="http://schemas.microsoft.com/office/drawing/2014/main" id="{00000000-0008-0000-0000-00004D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76" name="Text Box 394744">
          <a:extLst>
            <a:ext uri="{FF2B5EF4-FFF2-40B4-BE49-F238E27FC236}">
              <a16:creationId xmlns="" xmlns:a16="http://schemas.microsoft.com/office/drawing/2014/main" id="{00000000-0008-0000-0000-00004E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77" name="Text Box 394360">
          <a:extLst>
            <a:ext uri="{FF2B5EF4-FFF2-40B4-BE49-F238E27FC236}">
              <a16:creationId xmlns="" xmlns:a16="http://schemas.microsoft.com/office/drawing/2014/main" id="{00000000-0008-0000-0000-00004F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78" name="Text Box 394744">
          <a:extLst>
            <a:ext uri="{FF2B5EF4-FFF2-40B4-BE49-F238E27FC236}">
              <a16:creationId xmlns="" xmlns:a16="http://schemas.microsoft.com/office/drawing/2014/main" id="{00000000-0008-0000-0000-000050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79" name="Text Box 394360">
          <a:extLst>
            <a:ext uri="{FF2B5EF4-FFF2-40B4-BE49-F238E27FC236}">
              <a16:creationId xmlns="" xmlns:a16="http://schemas.microsoft.com/office/drawing/2014/main" id="{00000000-0008-0000-0000-000051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80" name="Text Box 394744">
          <a:extLst>
            <a:ext uri="{FF2B5EF4-FFF2-40B4-BE49-F238E27FC236}">
              <a16:creationId xmlns="" xmlns:a16="http://schemas.microsoft.com/office/drawing/2014/main" id="{00000000-0008-0000-0000-000052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81" name="Text Box 394360">
          <a:extLst>
            <a:ext uri="{FF2B5EF4-FFF2-40B4-BE49-F238E27FC236}">
              <a16:creationId xmlns="" xmlns:a16="http://schemas.microsoft.com/office/drawing/2014/main" id="{00000000-0008-0000-0000-000053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82" name="Text Box 394744">
          <a:extLst>
            <a:ext uri="{FF2B5EF4-FFF2-40B4-BE49-F238E27FC236}">
              <a16:creationId xmlns="" xmlns:a16="http://schemas.microsoft.com/office/drawing/2014/main" id="{00000000-0008-0000-0000-000054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83" name="Text Box 394360">
          <a:extLst>
            <a:ext uri="{FF2B5EF4-FFF2-40B4-BE49-F238E27FC236}">
              <a16:creationId xmlns="" xmlns:a16="http://schemas.microsoft.com/office/drawing/2014/main" id="{00000000-0008-0000-0000-000055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84" name="Text Box 394744">
          <a:extLst>
            <a:ext uri="{FF2B5EF4-FFF2-40B4-BE49-F238E27FC236}">
              <a16:creationId xmlns="" xmlns:a16="http://schemas.microsoft.com/office/drawing/2014/main" id="{00000000-0008-0000-0000-000056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85" name="Text Box 394360">
          <a:extLst>
            <a:ext uri="{FF2B5EF4-FFF2-40B4-BE49-F238E27FC236}">
              <a16:creationId xmlns="" xmlns:a16="http://schemas.microsoft.com/office/drawing/2014/main" id="{00000000-0008-0000-0000-000057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86" name="Text Box 394744">
          <a:extLst>
            <a:ext uri="{FF2B5EF4-FFF2-40B4-BE49-F238E27FC236}">
              <a16:creationId xmlns="" xmlns:a16="http://schemas.microsoft.com/office/drawing/2014/main" id="{00000000-0008-0000-0000-000058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87" name="Text Box 394360">
          <a:extLst>
            <a:ext uri="{FF2B5EF4-FFF2-40B4-BE49-F238E27FC236}">
              <a16:creationId xmlns="" xmlns:a16="http://schemas.microsoft.com/office/drawing/2014/main" id="{00000000-0008-0000-0000-000059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88" name="Text Box 394744">
          <a:extLst>
            <a:ext uri="{FF2B5EF4-FFF2-40B4-BE49-F238E27FC236}">
              <a16:creationId xmlns="" xmlns:a16="http://schemas.microsoft.com/office/drawing/2014/main" id="{00000000-0008-0000-0000-00005A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89" name="Text Box 394360">
          <a:extLst>
            <a:ext uri="{FF2B5EF4-FFF2-40B4-BE49-F238E27FC236}">
              <a16:creationId xmlns="" xmlns:a16="http://schemas.microsoft.com/office/drawing/2014/main" id="{00000000-0008-0000-0000-00005B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90" name="Text Box 394744">
          <a:extLst>
            <a:ext uri="{FF2B5EF4-FFF2-40B4-BE49-F238E27FC236}">
              <a16:creationId xmlns="" xmlns:a16="http://schemas.microsoft.com/office/drawing/2014/main" id="{00000000-0008-0000-0000-00005C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91" name="Text Box 394360">
          <a:extLst>
            <a:ext uri="{FF2B5EF4-FFF2-40B4-BE49-F238E27FC236}">
              <a16:creationId xmlns="" xmlns:a16="http://schemas.microsoft.com/office/drawing/2014/main" id="{00000000-0008-0000-0000-00005D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92" name="Text Box 394744">
          <a:extLst>
            <a:ext uri="{FF2B5EF4-FFF2-40B4-BE49-F238E27FC236}">
              <a16:creationId xmlns="" xmlns:a16="http://schemas.microsoft.com/office/drawing/2014/main" id="{00000000-0008-0000-0000-00005E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93" name="Text Box 394360">
          <a:extLst>
            <a:ext uri="{FF2B5EF4-FFF2-40B4-BE49-F238E27FC236}">
              <a16:creationId xmlns="" xmlns:a16="http://schemas.microsoft.com/office/drawing/2014/main" id="{00000000-0008-0000-0000-00005F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394" name="Text Box 394744">
          <a:extLst>
            <a:ext uri="{FF2B5EF4-FFF2-40B4-BE49-F238E27FC236}">
              <a16:creationId xmlns="" xmlns:a16="http://schemas.microsoft.com/office/drawing/2014/main" id="{00000000-0008-0000-0000-000060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95" name="Text Box 394360">
          <a:extLst>
            <a:ext uri="{FF2B5EF4-FFF2-40B4-BE49-F238E27FC236}">
              <a16:creationId xmlns="" xmlns:a16="http://schemas.microsoft.com/office/drawing/2014/main" id="{00000000-0008-0000-0000-000061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96" name="Text Box 394744">
          <a:extLst>
            <a:ext uri="{FF2B5EF4-FFF2-40B4-BE49-F238E27FC236}">
              <a16:creationId xmlns="" xmlns:a16="http://schemas.microsoft.com/office/drawing/2014/main" id="{00000000-0008-0000-0000-000062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97" name="Text Box 394360">
          <a:extLst>
            <a:ext uri="{FF2B5EF4-FFF2-40B4-BE49-F238E27FC236}">
              <a16:creationId xmlns="" xmlns:a16="http://schemas.microsoft.com/office/drawing/2014/main" id="{00000000-0008-0000-0000-000063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98" name="Text Box 394744">
          <a:extLst>
            <a:ext uri="{FF2B5EF4-FFF2-40B4-BE49-F238E27FC236}">
              <a16:creationId xmlns="" xmlns:a16="http://schemas.microsoft.com/office/drawing/2014/main" id="{00000000-0008-0000-0000-000064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399" name="Text Box 394360">
          <a:extLst>
            <a:ext uri="{FF2B5EF4-FFF2-40B4-BE49-F238E27FC236}">
              <a16:creationId xmlns="" xmlns:a16="http://schemas.microsoft.com/office/drawing/2014/main" id="{00000000-0008-0000-0000-000065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00" name="Text Box 394744">
          <a:extLst>
            <a:ext uri="{FF2B5EF4-FFF2-40B4-BE49-F238E27FC236}">
              <a16:creationId xmlns="" xmlns:a16="http://schemas.microsoft.com/office/drawing/2014/main" id="{00000000-0008-0000-0000-000066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401" name="Text Box 394360">
          <a:extLst>
            <a:ext uri="{FF2B5EF4-FFF2-40B4-BE49-F238E27FC236}">
              <a16:creationId xmlns="" xmlns:a16="http://schemas.microsoft.com/office/drawing/2014/main" id="{00000000-0008-0000-0000-000067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402" name="Text Box 394744">
          <a:extLst>
            <a:ext uri="{FF2B5EF4-FFF2-40B4-BE49-F238E27FC236}">
              <a16:creationId xmlns="" xmlns:a16="http://schemas.microsoft.com/office/drawing/2014/main" id="{00000000-0008-0000-0000-000068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403" name="Text Box 394360">
          <a:extLst>
            <a:ext uri="{FF2B5EF4-FFF2-40B4-BE49-F238E27FC236}">
              <a16:creationId xmlns="" xmlns:a16="http://schemas.microsoft.com/office/drawing/2014/main" id="{00000000-0008-0000-0000-000069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404" name="Text Box 394744">
          <a:extLst>
            <a:ext uri="{FF2B5EF4-FFF2-40B4-BE49-F238E27FC236}">
              <a16:creationId xmlns="" xmlns:a16="http://schemas.microsoft.com/office/drawing/2014/main" id="{00000000-0008-0000-0000-00006A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405" name="Text Box 394360">
          <a:extLst>
            <a:ext uri="{FF2B5EF4-FFF2-40B4-BE49-F238E27FC236}">
              <a16:creationId xmlns="" xmlns:a16="http://schemas.microsoft.com/office/drawing/2014/main" id="{00000000-0008-0000-0000-00006B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406" name="Text Box 394744">
          <a:extLst>
            <a:ext uri="{FF2B5EF4-FFF2-40B4-BE49-F238E27FC236}">
              <a16:creationId xmlns="" xmlns:a16="http://schemas.microsoft.com/office/drawing/2014/main" id="{00000000-0008-0000-0000-00006C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07" name="Text Box 394360">
          <a:extLst>
            <a:ext uri="{FF2B5EF4-FFF2-40B4-BE49-F238E27FC236}">
              <a16:creationId xmlns="" xmlns:a16="http://schemas.microsoft.com/office/drawing/2014/main" id="{00000000-0008-0000-0000-00006D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08" name="Text Box 394744">
          <a:extLst>
            <a:ext uri="{FF2B5EF4-FFF2-40B4-BE49-F238E27FC236}">
              <a16:creationId xmlns="" xmlns:a16="http://schemas.microsoft.com/office/drawing/2014/main" id="{00000000-0008-0000-0000-00006E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09" name="Text Box 394360">
          <a:extLst>
            <a:ext uri="{FF2B5EF4-FFF2-40B4-BE49-F238E27FC236}">
              <a16:creationId xmlns="" xmlns:a16="http://schemas.microsoft.com/office/drawing/2014/main" id="{00000000-0008-0000-0000-00006F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10" name="Text Box 394744">
          <a:extLst>
            <a:ext uri="{FF2B5EF4-FFF2-40B4-BE49-F238E27FC236}">
              <a16:creationId xmlns="" xmlns:a16="http://schemas.microsoft.com/office/drawing/2014/main" id="{00000000-0008-0000-0000-000070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11" name="Text Box 394360">
          <a:extLst>
            <a:ext uri="{FF2B5EF4-FFF2-40B4-BE49-F238E27FC236}">
              <a16:creationId xmlns="" xmlns:a16="http://schemas.microsoft.com/office/drawing/2014/main" id="{00000000-0008-0000-0000-000071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12" name="Text Box 394744">
          <a:extLst>
            <a:ext uri="{FF2B5EF4-FFF2-40B4-BE49-F238E27FC236}">
              <a16:creationId xmlns="" xmlns:a16="http://schemas.microsoft.com/office/drawing/2014/main" id="{00000000-0008-0000-0000-000072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13" name="Text Box 394360">
          <a:extLst>
            <a:ext uri="{FF2B5EF4-FFF2-40B4-BE49-F238E27FC236}">
              <a16:creationId xmlns="" xmlns:a16="http://schemas.microsoft.com/office/drawing/2014/main" id="{00000000-0008-0000-0000-000073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14" name="Text Box 394744">
          <a:extLst>
            <a:ext uri="{FF2B5EF4-FFF2-40B4-BE49-F238E27FC236}">
              <a16:creationId xmlns="" xmlns:a16="http://schemas.microsoft.com/office/drawing/2014/main" id="{00000000-0008-0000-0000-000074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15" name="Text Box 394360">
          <a:extLst>
            <a:ext uri="{FF2B5EF4-FFF2-40B4-BE49-F238E27FC236}">
              <a16:creationId xmlns="" xmlns:a16="http://schemas.microsoft.com/office/drawing/2014/main" id="{00000000-0008-0000-0000-000075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16" name="Text Box 394744">
          <a:extLst>
            <a:ext uri="{FF2B5EF4-FFF2-40B4-BE49-F238E27FC236}">
              <a16:creationId xmlns="" xmlns:a16="http://schemas.microsoft.com/office/drawing/2014/main" id="{00000000-0008-0000-0000-000076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17" name="Text Box 394360">
          <a:extLst>
            <a:ext uri="{FF2B5EF4-FFF2-40B4-BE49-F238E27FC236}">
              <a16:creationId xmlns="" xmlns:a16="http://schemas.microsoft.com/office/drawing/2014/main" id="{00000000-0008-0000-0000-000077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18" name="Text Box 394744">
          <a:extLst>
            <a:ext uri="{FF2B5EF4-FFF2-40B4-BE49-F238E27FC236}">
              <a16:creationId xmlns="" xmlns:a16="http://schemas.microsoft.com/office/drawing/2014/main" id="{00000000-0008-0000-0000-000078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19" name="Text Box 394360">
          <a:extLst>
            <a:ext uri="{FF2B5EF4-FFF2-40B4-BE49-F238E27FC236}">
              <a16:creationId xmlns="" xmlns:a16="http://schemas.microsoft.com/office/drawing/2014/main" id="{00000000-0008-0000-0000-000079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20" name="Text Box 394744">
          <a:extLst>
            <a:ext uri="{FF2B5EF4-FFF2-40B4-BE49-F238E27FC236}">
              <a16:creationId xmlns="" xmlns:a16="http://schemas.microsoft.com/office/drawing/2014/main" id="{00000000-0008-0000-0000-00007A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21" name="Text Box 394360">
          <a:extLst>
            <a:ext uri="{FF2B5EF4-FFF2-40B4-BE49-F238E27FC236}">
              <a16:creationId xmlns="" xmlns:a16="http://schemas.microsoft.com/office/drawing/2014/main" id="{00000000-0008-0000-0000-00007B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22" name="Text Box 394744">
          <a:extLst>
            <a:ext uri="{FF2B5EF4-FFF2-40B4-BE49-F238E27FC236}">
              <a16:creationId xmlns="" xmlns:a16="http://schemas.microsoft.com/office/drawing/2014/main" id="{00000000-0008-0000-0000-00007C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23" name="Text Box 394360">
          <a:extLst>
            <a:ext uri="{FF2B5EF4-FFF2-40B4-BE49-F238E27FC236}">
              <a16:creationId xmlns="" xmlns:a16="http://schemas.microsoft.com/office/drawing/2014/main" id="{00000000-0008-0000-0000-00007D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24" name="Text Box 394744">
          <a:extLst>
            <a:ext uri="{FF2B5EF4-FFF2-40B4-BE49-F238E27FC236}">
              <a16:creationId xmlns="" xmlns:a16="http://schemas.microsoft.com/office/drawing/2014/main" id="{00000000-0008-0000-0000-00007E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25" name="Text Box 394360">
          <a:extLst>
            <a:ext uri="{FF2B5EF4-FFF2-40B4-BE49-F238E27FC236}">
              <a16:creationId xmlns="" xmlns:a16="http://schemas.microsoft.com/office/drawing/2014/main" id="{00000000-0008-0000-0000-00007F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26" name="Text Box 394744">
          <a:extLst>
            <a:ext uri="{FF2B5EF4-FFF2-40B4-BE49-F238E27FC236}">
              <a16:creationId xmlns="" xmlns:a16="http://schemas.microsoft.com/office/drawing/2014/main" id="{00000000-0008-0000-0000-000080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27" name="Text Box 394360">
          <a:extLst>
            <a:ext uri="{FF2B5EF4-FFF2-40B4-BE49-F238E27FC236}">
              <a16:creationId xmlns="" xmlns:a16="http://schemas.microsoft.com/office/drawing/2014/main" id="{00000000-0008-0000-0000-000081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28" name="Text Box 394744">
          <a:extLst>
            <a:ext uri="{FF2B5EF4-FFF2-40B4-BE49-F238E27FC236}">
              <a16:creationId xmlns="" xmlns:a16="http://schemas.microsoft.com/office/drawing/2014/main" id="{00000000-0008-0000-0000-000082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29" name="Text Box 394360">
          <a:extLst>
            <a:ext uri="{FF2B5EF4-FFF2-40B4-BE49-F238E27FC236}">
              <a16:creationId xmlns="" xmlns:a16="http://schemas.microsoft.com/office/drawing/2014/main" id="{00000000-0008-0000-0000-000083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30" name="Text Box 394744">
          <a:extLst>
            <a:ext uri="{FF2B5EF4-FFF2-40B4-BE49-F238E27FC236}">
              <a16:creationId xmlns="" xmlns:a16="http://schemas.microsoft.com/office/drawing/2014/main" id="{00000000-0008-0000-0000-000084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31" name="Text Box 394360">
          <a:extLst>
            <a:ext uri="{FF2B5EF4-FFF2-40B4-BE49-F238E27FC236}">
              <a16:creationId xmlns="" xmlns:a16="http://schemas.microsoft.com/office/drawing/2014/main" id="{00000000-0008-0000-0000-000085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32" name="Text Box 394744">
          <a:extLst>
            <a:ext uri="{FF2B5EF4-FFF2-40B4-BE49-F238E27FC236}">
              <a16:creationId xmlns="" xmlns:a16="http://schemas.microsoft.com/office/drawing/2014/main" id="{00000000-0008-0000-0000-000086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33" name="Text Box 394360">
          <a:extLst>
            <a:ext uri="{FF2B5EF4-FFF2-40B4-BE49-F238E27FC236}">
              <a16:creationId xmlns="" xmlns:a16="http://schemas.microsoft.com/office/drawing/2014/main" id="{00000000-0008-0000-0000-000087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34" name="Text Box 394744">
          <a:extLst>
            <a:ext uri="{FF2B5EF4-FFF2-40B4-BE49-F238E27FC236}">
              <a16:creationId xmlns="" xmlns:a16="http://schemas.microsoft.com/office/drawing/2014/main" id="{00000000-0008-0000-0000-000088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35" name="Text Box 394360">
          <a:extLst>
            <a:ext uri="{FF2B5EF4-FFF2-40B4-BE49-F238E27FC236}">
              <a16:creationId xmlns="" xmlns:a16="http://schemas.microsoft.com/office/drawing/2014/main" id="{00000000-0008-0000-0000-000089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36" name="Text Box 394744">
          <a:extLst>
            <a:ext uri="{FF2B5EF4-FFF2-40B4-BE49-F238E27FC236}">
              <a16:creationId xmlns="" xmlns:a16="http://schemas.microsoft.com/office/drawing/2014/main" id="{00000000-0008-0000-0000-00008A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37" name="Text Box 394360">
          <a:extLst>
            <a:ext uri="{FF2B5EF4-FFF2-40B4-BE49-F238E27FC236}">
              <a16:creationId xmlns="" xmlns:a16="http://schemas.microsoft.com/office/drawing/2014/main" id="{00000000-0008-0000-0000-00008B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38" name="Text Box 394744">
          <a:extLst>
            <a:ext uri="{FF2B5EF4-FFF2-40B4-BE49-F238E27FC236}">
              <a16:creationId xmlns="" xmlns:a16="http://schemas.microsoft.com/office/drawing/2014/main" id="{00000000-0008-0000-0000-00008C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39" name="Text Box 394360">
          <a:extLst>
            <a:ext uri="{FF2B5EF4-FFF2-40B4-BE49-F238E27FC236}">
              <a16:creationId xmlns="" xmlns:a16="http://schemas.microsoft.com/office/drawing/2014/main" id="{00000000-0008-0000-0000-00008D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40" name="Text Box 394744">
          <a:extLst>
            <a:ext uri="{FF2B5EF4-FFF2-40B4-BE49-F238E27FC236}">
              <a16:creationId xmlns="" xmlns:a16="http://schemas.microsoft.com/office/drawing/2014/main" id="{00000000-0008-0000-0000-00008E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41" name="Text Box 394360">
          <a:extLst>
            <a:ext uri="{FF2B5EF4-FFF2-40B4-BE49-F238E27FC236}">
              <a16:creationId xmlns="" xmlns:a16="http://schemas.microsoft.com/office/drawing/2014/main" id="{00000000-0008-0000-0000-00008F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42" name="Text Box 394744">
          <a:extLst>
            <a:ext uri="{FF2B5EF4-FFF2-40B4-BE49-F238E27FC236}">
              <a16:creationId xmlns="" xmlns:a16="http://schemas.microsoft.com/office/drawing/2014/main" id="{00000000-0008-0000-0000-000090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43" name="Text Box 394360">
          <a:extLst>
            <a:ext uri="{FF2B5EF4-FFF2-40B4-BE49-F238E27FC236}">
              <a16:creationId xmlns="" xmlns:a16="http://schemas.microsoft.com/office/drawing/2014/main" id="{00000000-0008-0000-0000-000091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44" name="Text Box 394744">
          <a:extLst>
            <a:ext uri="{FF2B5EF4-FFF2-40B4-BE49-F238E27FC236}">
              <a16:creationId xmlns="" xmlns:a16="http://schemas.microsoft.com/office/drawing/2014/main" id="{00000000-0008-0000-0000-000092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45" name="Text Box 394360">
          <a:extLst>
            <a:ext uri="{FF2B5EF4-FFF2-40B4-BE49-F238E27FC236}">
              <a16:creationId xmlns="" xmlns:a16="http://schemas.microsoft.com/office/drawing/2014/main" id="{00000000-0008-0000-0000-000093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46" name="Text Box 394744">
          <a:extLst>
            <a:ext uri="{FF2B5EF4-FFF2-40B4-BE49-F238E27FC236}">
              <a16:creationId xmlns="" xmlns:a16="http://schemas.microsoft.com/office/drawing/2014/main" id="{00000000-0008-0000-0000-000094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47" name="Text Box 394360">
          <a:extLst>
            <a:ext uri="{FF2B5EF4-FFF2-40B4-BE49-F238E27FC236}">
              <a16:creationId xmlns="" xmlns:a16="http://schemas.microsoft.com/office/drawing/2014/main" id="{00000000-0008-0000-0000-000095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48" name="Text Box 394744">
          <a:extLst>
            <a:ext uri="{FF2B5EF4-FFF2-40B4-BE49-F238E27FC236}">
              <a16:creationId xmlns="" xmlns:a16="http://schemas.microsoft.com/office/drawing/2014/main" id="{00000000-0008-0000-0000-000096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49" name="Text Box 394360">
          <a:extLst>
            <a:ext uri="{FF2B5EF4-FFF2-40B4-BE49-F238E27FC236}">
              <a16:creationId xmlns="" xmlns:a16="http://schemas.microsoft.com/office/drawing/2014/main" id="{00000000-0008-0000-0000-000097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50" name="Text Box 394744">
          <a:extLst>
            <a:ext uri="{FF2B5EF4-FFF2-40B4-BE49-F238E27FC236}">
              <a16:creationId xmlns="" xmlns:a16="http://schemas.microsoft.com/office/drawing/2014/main" id="{00000000-0008-0000-0000-000098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51" name="Text Box 394360">
          <a:extLst>
            <a:ext uri="{FF2B5EF4-FFF2-40B4-BE49-F238E27FC236}">
              <a16:creationId xmlns="" xmlns:a16="http://schemas.microsoft.com/office/drawing/2014/main" id="{00000000-0008-0000-0000-000099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52" name="Text Box 394744">
          <a:extLst>
            <a:ext uri="{FF2B5EF4-FFF2-40B4-BE49-F238E27FC236}">
              <a16:creationId xmlns="" xmlns:a16="http://schemas.microsoft.com/office/drawing/2014/main" id="{00000000-0008-0000-0000-00009A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53" name="Text Box 394360">
          <a:extLst>
            <a:ext uri="{FF2B5EF4-FFF2-40B4-BE49-F238E27FC236}">
              <a16:creationId xmlns="" xmlns:a16="http://schemas.microsoft.com/office/drawing/2014/main" id="{00000000-0008-0000-0000-00009B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54" name="Text Box 394744">
          <a:extLst>
            <a:ext uri="{FF2B5EF4-FFF2-40B4-BE49-F238E27FC236}">
              <a16:creationId xmlns="" xmlns:a16="http://schemas.microsoft.com/office/drawing/2014/main" id="{00000000-0008-0000-0000-00009C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55" name="Text Box 394360">
          <a:extLst>
            <a:ext uri="{FF2B5EF4-FFF2-40B4-BE49-F238E27FC236}">
              <a16:creationId xmlns="" xmlns:a16="http://schemas.microsoft.com/office/drawing/2014/main" id="{00000000-0008-0000-0000-00009D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56" name="Text Box 394744">
          <a:extLst>
            <a:ext uri="{FF2B5EF4-FFF2-40B4-BE49-F238E27FC236}">
              <a16:creationId xmlns="" xmlns:a16="http://schemas.microsoft.com/office/drawing/2014/main" id="{00000000-0008-0000-0000-00009E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57" name="Text Box 394360">
          <a:extLst>
            <a:ext uri="{FF2B5EF4-FFF2-40B4-BE49-F238E27FC236}">
              <a16:creationId xmlns="" xmlns:a16="http://schemas.microsoft.com/office/drawing/2014/main" id="{00000000-0008-0000-0000-00009F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58" name="Text Box 394744">
          <a:extLst>
            <a:ext uri="{FF2B5EF4-FFF2-40B4-BE49-F238E27FC236}">
              <a16:creationId xmlns="" xmlns:a16="http://schemas.microsoft.com/office/drawing/2014/main" id="{00000000-0008-0000-0000-0000A0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59" name="Text Box 394360">
          <a:extLst>
            <a:ext uri="{FF2B5EF4-FFF2-40B4-BE49-F238E27FC236}">
              <a16:creationId xmlns="" xmlns:a16="http://schemas.microsoft.com/office/drawing/2014/main" id="{00000000-0008-0000-0000-0000A1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60" name="Text Box 394744">
          <a:extLst>
            <a:ext uri="{FF2B5EF4-FFF2-40B4-BE49-F238E27FC236}">
              <a16:creationId xmlns="" xmlns:a16="http://schemas.microsoft.com/office/drawing/2014/main" id="{00000000-0008-0000-0000-0000A2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61" name="Text Box 394360">
          <a:extLst>
            <a:ext uri="{FF2B5EF4-FFF2-40B4-BE49-F238E27FC236}">
              <a16:creationId xmlns="" xmlns:a16="http://schemas.microsoft.com/office/drawing/2014/main" id="{00000000-0008-0000-0000-0000A3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62" name="Text Box 394744">
          <a:extLst>
            <a:ext uri="{FF2B5EF4-FFF2-40B4-BE49-F238E27FC236}">
              <a16:creationId xmlns="" xmlns:a16="http://schemas.microsoft.com/office/drawing/2014/main" id="{00000000-0008-0000-0000-0000A4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63" name="Text Box 394360">
          <a:extLst>
            <a:ext uri="{FF2B5EF4-FFF2-40B4-BE49-F238E27FC236}">
              <a16:creationId xmlns="" xmlns:a16="http://schemas.microsoft.com/office/drawing/2014/main" id="{00000000-0008-0000-0000-0000A5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64" name="Text Box 394744">
          <a:extLst>
            <a:ext uri="{FF2B5EF4-FFF2-40B4-BE49-F238E27FC236}">
              <a16:creationId xmlns="" xmlns:a16="http://schemas.microsoft.com/office/drawing/2014/main" id="{00000000-0008-0000-0000-0000A6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65" name="Text Box 394360">
          <a:extLst>
            <a:ext uri="{FF2B5EF4-FFF2-40B4-BE49-F238E27FC236}">
              <a16:creationId xmlns="" xmlns:a16="http://schemas.microsoft.com/office/drawing/2014/main" id="{00000000-0008-0000-0000-0000A7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66" name="Text Box 394744">
          <a:extLst>
            <a:ext uri="{FF2B5EF4-FFF2-40B4-BE49-F238E27FC236}">
              <a16:creationId xmlns="" xmlns:a16="http://schemas.microsoft.com/office/drawing/2014/main" id="{00000000-0008-0000-0000-0000A8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67" name="Text Box 394360">
          <a:extLst>
            <a:ext uri="{FF2B5EF4-FFF2-40B4-BE49-F238E27FC236}">
              <a16:creationId xmlns="" xmlns:a16="http://schemas.microsoft.com/office/drawing/2014/main" id="{00000000-0008-0000-0000-0000A9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68" name="Text Box 394744">
          <a:extLst>
            <a:ext uri="{FF2B5EF4-FFF2-40B4-BE49-F238E27FC236}">
              <a16:creationId xmlns="" xmlns:a16="http://schemas.microsoft.com/office/drawing/2014/main" id="{00000000-0008-0000-0000-0000AA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69" name="Text Box 394360">
          <a:extLst>
            <a:ext uri="{FF2B5EF4-FFF2-40B4-BE49-F238E27FC236}">
              <a16:creationId xmlns="" xmlns:a16="http://schemas.microsoft.com/office/drawing/2014/main" id="{00000000-0008-0000-0000-0000AB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70" name="Text Box 394744">
          <a:extLst>
            <a:ext uri="{FF2B5EF4-FFF2-40B4-BE49-F238E27FC236}">
              <a16:creationId xmlns="" xmlns:a16="http://schemas.microsoft.com/office/drawing/2014/main" id="{00000000-0008-0000-0000-0000AC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71" name="Text Box 394360">
          <a:extLst>
            <a:ext uri="{FF2B5EF4-FFF2-40B4-BE49-F238E27FC236}">
              <a16:creationId xmlns="" xmlns:a16="http://schemas.microsoft.com/office/drawing/2014/main" id="{00000000-0008-0000-0000-0000AD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72" name="Text Box 394744">
          <a:extLst>
            <a:ext uri="{FF2B5EF4-FFF2-40B4-BE49-F238E27FC236}">
              <a16:creationId xmlns="" xmlns:a16="http://schemas.microsoft.com/office/drawing/2014/main" id="{00000000-0008-0000-0000-0000AE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73" name="Text Box 394360">
          <a:extLst>
            <a:ext uri="{FF2B5EF4-FFF2-40B4-BE49-F238E27FC236}">
              <a16:creationId xmlns="" xmlns:a16="http://schemas.microsoft.com/office/drawing/2014/main" id="{00000000-0008-0000-0000-0000AF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74" name="Text Box 394744">
          <a:extLst>
            <a:ext uri="{FF2B5EF4-FFF2-40B4-BE49-F238E27FC236}">
              <a16:creationId xmlns="" xmlns:a16="http://schemas.microsoft.com/office/drawing/2014/main" id="{00000000-0008-0000-0000-0000B0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75" name="Text Box 394360">
          <a:extLst>
            <a:ext uri="{FF2B5EF4-FFF2-40B4-BE49-F238E27FC236}">
              <a16:creationId xmlns="" xmlns:a16="http://schemas.microsoft.com/office/drawing/2014/main" id="{00000000-0008-0000-0000-0000B1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76" name="Text Box 394744">
          <a:extLst>
            <a:ext uri="{FF2B5EF4-FFF2-40B4-BE49-F238E27FC236}">
              <a16:creationId xmlns="" xmlns:a16="http://schemas.microsoft.com/office/drawing/2014/main" id="{00000000-0008-0000-0000-0000B2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77" name="Text Box 394360">
          <a:extLst>
            <a:ext uri="{FF2B5EF4-FFF2-40B4-BE49-F238E27FC236}">
              <a16:creationId xmlns="" xmlns:a16="http://schemas.microsoft.com/office/drawing/2014/main" id="{00000000-0008-0000-0000-0000B3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78" name="Text Box 394744">
          <a:extLst>
            <a:ext uri="{FF2B5EF4-FFF2-40B4-BE49-F238E27FC236}">
              <a16:creationId xmlns="" xmlns:a16="http://schemas.microsoft.com/office/drawing/2014/main" id="{00000000-0008-0000-0000-0000B4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79" name="Text Box 394744">
          <a:extLst>
            <a:ext uri="{FF2B5EF4-FFF2-40B4-BE49-F238E27FC236}">
              <a16:creationId xmlns="" xmlns:a16="http://schemas.microsoft.com/office/drawing/2014/main" id="{00000000-0008-0000-0000-0000B5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80" name="Text Box 394360">
          <a:extLst>
            <a:ext uri="{FF2B5EF4-FFF2-40B4-BE49-F238E27FC236}">
              <a16:creationId xmlns="" xmlns:a16="http://schemas.microsoft.com/office/drawing/2014/main" id="{00000000-0008-0000-0000-0000B6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81" name="Text Box 394744">
          <a:extLst>
            <a:ext uri="{FF2B5EF4-FFF2-40B4-BE49-F238E27FC236}">
              <a16:creationId xmlns="" xmlns:a16="http://schemas.microsoft.com/office/drawing/2014/main" id="{00000000-0008-0000-0000-0000B7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82" name="Text Box 394360">
          <a:extLst>
            <a:ext uri="{FF2B5EF4-FFF2-40B4-BE49-F238E27FC236}">
              <a16:creationId xmlns="" xmlns:a16="http://schemas.microsoft.com/office/drawing/2014/main" id="{00000000-0008-0000-0000-0000B8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83" name="Text Box 394744">
          <a:extLst>
            <a:ext uri="{FF2B5EF4-FFF2-40B4-BE49-F238E27FC236}">
              <a16:creationId xmlns="" xmlns:a16="http://schemas.microsoft.com/office/drawing/2014/main" id="{00000000-0008-0000-0000-0000B9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84" name="Text Box 394360">
          <a:extLst>
            <a:ext uri="{FF2B5EF4-FFF2-40B4-BE49-F238E27FC236}">
              <a16:creationId xmlns="" xmlns:a16="http://schemas.microsoft.com/office/drawing/2014/main" id="{00000000-0008-0000-0000-0000BA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85" name="Text Box 394744">
          <a:extLst>
            <a:ext uri="{FF2B5EF4-FFF2-40B4-BE49-F238E27FC236}">
              <a16:creationId xmlns="" xmlns:a16="http://schemas.microsoft.com/office/drawing/2014/main" id="{00000000-0008-0000-0000-0000BB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86" name="Text Box 394360">
          <a:extLst>
            <a:ext uri="{FF2B5EF4-FFF2-40B4-BE49-F238E27FC236}">
              <a16:creationId xmlns="" xmlns:a16="http://schemas.microsoft.com/office/drawing/2014/main" id="{00000000-0008-0000-0000-0000BC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87" name="Text Box 394744">
          <a:extLst>
            <a:ext uri="{FF2B5EF4-FFF2-40B4-BE49-F238E27FC236}">
              <a16:creationId xmlns="" xmlns:a16="http://schemas.microsoft.com/office/drawing/2014/main" id="{00000000-0008-0000-0000-0000BD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88" name="Text Box 394360">
          <a:extLst>
            <a:ext uri="{FF2B5EF4-FFF2-40B4-BE49-F238E27FC236}">
              <a16:creationId xmlns="" xmlns:a16="http://schemas.microsoft.com/office/drawing/2014/main" id="{00000000-0008-0000-0000-0000BE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89" name="Text Box 394744">
          <a:extLst>
            <a:ext uri="{FF2B5EF4-FFF2-40B4-BE49-F238E27FC236}">
              <a16:creationId xmlns="" xmlns:a16="http://schemas.microsoft.com/office/drawing/2014/main" id="{00000000-0008-0000-0000-0000BF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90" name="Text Box 394360">
          <a:extLst>
            <a:ext uri="{FF2B5EF4-FFF2-40B4-BE49-F238E27FC236}">
              <a16:creationId xmlns="" xmlns:a16="http://schemas.microsoft.com/office/drawing/2014/main" id="{00000000-0008-0000-0000-0000C0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91" name="Text Box 394744">
          <a:extLst>
            <a:ext uri="{FF2B5EF4-FFF2-40B4-BE49-F238E27FC236}">
              <a16:creationId xmlns="" xmlns:a16="http://schemas.microsoft.com/office/drawing/2014/main" id="{00000000-0008-0000-0000-0000C1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92" name="Text Box 394360">
          <a:extLst>
            <a:ext uri="{FF2B5EF4-FFF2-40B4-BE49-F238E27FC236}">
              <a16:creationId xmlns="" xmlns:a16="http://schemas.microsoft.com/office/drawing/2014/main" id="{00000000-0008-0000-0000-0000C2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93" name="Text Box 394744">
          <a:extLst>
            <a:ext uri="{FF2B5EF4-FFF2-40B4-BE49-F238E27FC236}">
              <a16:creationId xmlns="" xmlns:a16="http://schemas.microsoft.com/office/drawing/2014/main" id="{00000000-0008-0000-0000-0000C3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94" name="Text Box 394360">
          <a:extLst>
            <a:ext uri="{FF2B5EF4-FFF2-40B4-BE49-F238E27FC236}">
              <a16:creationId xmlns="" xmlns:a16="http://schemas.microsoft.com/office/drawing/2014/main" id="{00000000-0008-0000-0000-0000C4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495" name="Text Box 394744">
          <a:extLst>
            <a:ext uri="{FF2B5EF4-FFF2-40B4-BE49-F238E27FC236}">
              <a16:creationId xmlns="" xmlns:a16="http://schemas.microsoft.com/office/drawing/2014/main" id="{00000000-0008-0000-0000-0000C5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96" name="Text Box 394360">
          <a:extLst>
            <a:ext uri="{FF2B5EF4-FFF2-40B4-BE49-F238E27FC236}">
              <a16:creationId xmlns="" xmlns:a16="http://schemas.microsoft.com/office/drawing/2014/main" id="{00000000-0008-0000-0000-0000C6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97" name="Text Box 394744">
          <a:extLst>
            <a:ext uri="{FF2B5EF4-FFF2-40B4-BE49-F238E27FC236}">
              <a16:creationId xmlns="" xmlns:a16="http://schemas.microsoft.com/office/drawing/2014/main" id="{00000000-0008-0000-0000-0000C7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98" name="Text Box 394360">
          <a:extLst>
            <a:ext uri="{FF2B5EF4-FFF2-40B4-BE49-F238E27FC236}">
              <a16:creationId xmlns="" xmlns:a16="http://schemas.microsoft.com/office/drawing/2014/main" id="{00000000-0008-0000-0000-0000C8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499" name="Text Box 394744">
          <a:extLst>
            <a:ext uri="{FF2B5EF4-FFF2-40B4-BE49-F238E27FC236}">
              <a16:creationId xmlns="" xmlns:a16="http://schemas.microsoft.com/office/drawing/2014/main" id="{00000000-0008-0000-0000-0000C9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00" name="Text Box 394360">
          <a:extLst>
            <a:ext uri="{FF2B5EF4-FFF2-40B4-BE49-F238E27FC236}">
              <a16:creationId xmlns="" xmlns:a16="http://schemas.microsoft.com/office/drawing/2014/main" id="{00000000-0008-0000-0000-0000CA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01" name="Text Box 394744">
          <a:extLst>
            <a:ext uri="{FF2B5EF4-FFF2-40B4-BE49-F238E27FC236}">
              <a16:creationId xmlns="" xmlns:a16="http://schemas.microsoft.com/office/drawing/2014/main" id="{00000000-0008-0000-0000-0000CB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02" name="Text Box 394360">
          <a:extLst>
            <a:ext uri="{FF2B5EF4-FFF2-40B4-BE49-F238E27FC236}">
              <a16:creationId xmlns="" xmlns:a16="http://schemas.microsoft.com/office/drawing/2014/main" id="{00000000-0008-0000-0000-0000CC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03" name="Text Box 39474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04" name="Text Box 394360">
          <a:extLst>
            <a:ext uri="{FF2B5EF4-FFF2-40B4-BE49-F238E27FC236}">
              <a16:creationId xmlns="" xmlns:a16="http://schemas.microsoft.com/office/drawing/2014/main" id="{00000000-0008-0000-0000-0000CE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05" name="Text Box 394744">
          <a:extLst>
            <a:ext uri="{FF2B5EF4-FFF2-40B4-BE49-F238E27FC236}">
              <a16:creationId xmlns="" xmlns:a16="http://schemas.microsoft.com/office/drawing/2014/main" id="{00000000-0008-0000-0000-0000CF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06" name="Text Box 394360">
          <a:extLst>
            <a:ext uri="{FF2B5EF4-FFF2-40B4-BE49-F238E27FC236}">
              <a16:creationId xmlns="" xmlns:a16="http://schemas.microsoft.com/office/drawing/2014/main" id="{00000000-0008-0000-0000-0000D0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07" name="Text Box 39474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08" name="Text Box 394360">
          <a:extLst>
            <a:ext uri="{FF2B5EF4-FFF2-40B4-BE49-F238E27FC236}">
              <a16:creationId xmlns="" xmlns:a16="http://schemas.microsoft.com/office/drawing/2014/main" id="{00000000-0008-0000-0000-0000D2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09" name="Text Box 394744">
          <a:extLst>
            <a:ext uri="{FF2B5EF4-FFF2-40B4-BE49-F238E27FC236}">
              <a16:creationId xmlns="" xmlns:a16="http://schemas.microsoft.com/office/drawing/2014/main" id="{00000000-0008-0000-0000-0000D3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10" name="Text Box 394360">
          <a:extLst>
            <a:ext uri="{FF2B5EF4-FFF2-40B4-BE49-F238E27FC236}">
              <a16:creationId xmlns="" xmlns:a16="http://schemas.microsoft.com/office/drawing/2014/main" id="{00000000-0008-0000-0000-0000D4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11" name="Text Box 39474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12" name="Text Box 394360">
          <a:extLst>
            <a:ext uri="{FF2B5EF4-FFF2-40B4-BE49-F238E27FC236}">
              <a16:creationId xmlns="" xmlns:a16="http://schemas.microsoft.com/office/drawing/2014/main" id="{00000000-0008-0000-0000-0000D6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13" name="Text Box 394744">
          <a:extLst>
            <a:ext uri="{FF2B5EF4-FFF2-40B4-BE49-F238E27FC236}">
              <a16:creationId xmlns="" xmlns:a16="http://schemas.microsoft.com/office/drawing/2014/main" id="{00000000-0008-0000-0000-0000D7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14" name="Text Box 394360">
          <a:extLst>
            <a:ext uri="{FF2B5EF4-FFF2-40B4-BE49-F238E27FC236}">
              <a16:creationId xmlns="" xmlns:a16="http://schemas.microsoft.com/office/drawing/2014/main" id="{00000000-0008-0000-0000-0000D8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15" name="Text Box 39474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16" name="Text Box 394360">
          <a:extLst>
            <a:ext uri="{FF2B5EF4-FFF2-40B4-BE49-F238E27FC236}">
              <a16:creationId xmlns="" xmlns:a16="http://schemas.microsoft.com/office/drawing/2014/main" id="{00000000-0008-0000-0000-0000DA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17" name="Text Box 394744">
          <a:extLst>
            <a:ext uri="{FF2B5EF4-FFF2-40B4-BE49-F238E27FC236}">
              <a16:creationId xmlns="" xmlns:a16="http://schemas.microsoft.com/office/drawing/2014/main" id="{00000000-0008-0000-0000-0000DB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18" name="Text Box 394360">
          <a:extLst>
            <a:ext uri="{FF2B5EF4-FFF2-40B4-BE49-F238E27FC236}">
              <a16:creationId xmlns="" xmlns:a16="http://schemas.microsoft.com/office/drawing/2014/main" id="{00000000-0008-0000-0000-0000DC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19" name="Text Box 39474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20" name="Text Box 394360">
          <a:extLst>
            <a:ext uri="{FF2B5EF4-FFF2-40B4-BE49-F238E27FC236}">
              <a16:creationId xmlns="" xmlns:a16="http://schemas.microsoft.com/office/drawing/2014/main" id="{00000000-0008-0000-0000-0000DE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21" name="Text Box 394744">
          <a:extLst>
            <a:ext uri="{FF2B5EF4-FFF2-40B4-BE49-F238E27FC236}">
              <a16:creationId xmlns="" xmlns:a16="http://schemas.microsoft.com/office/drawing/2014/main" id="{00000000-0008-0000-0000-0000DF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22" name="Text Box 394360">
          <a:extLst>
            <a:ext uri="{FF2B5EF4-FFF2-40B4-BE49-F238E27FC236}">
              <a16:creationId xmlns="" xmlns:a16="http://schemas.microsoft.com/office/drawing/2014/main" id="{00000000-0008-0000-0000-0000E0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23" name="Text Box 39474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24" name="Text Box 394360">
          <a:extLst>
            <a:ext uri="{FF2B5EF4-FFF2-40B4-BE49-F238E27FC236}">
              <a16:creationId xmlns="" xmlns:a16="http://schemas.microsoft.com/office/drawing/2014/main" id="{00000000-0008-0000-0000-0000E2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25" name="Text Box 394744">
          <a:extLst>
            <a:ext uri="{FF2B5EF4-FFF2-40B4-BE49-F238E27FC236}">
              <a16:creationId xmlns="" xmlns:a16="http://schemas.microsoft.com/office/drawing/2014/main" id="{00000000-0008-0000-0000-0000E3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526"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527"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528"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529"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530"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531"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32"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33"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34"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35"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36"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37"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38"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39"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40"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41"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42"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43"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44"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45"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46"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47"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48"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49"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50"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51"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52"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53"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54"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55"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56"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57"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58"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59"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60"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61"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62"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63"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64"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65"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66"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67"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68"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69"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70"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71"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72"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73"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74"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75"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76"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77"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78"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79"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80"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81"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82"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83"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84"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85"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86"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87"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88"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89"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90"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91"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92"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93"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94"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95"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96"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597"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98"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599"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00"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01"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02"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03"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604" name="Text Box 394360">
          <a:extLst>
            <a:ext uri="{FF2B5EF4-FFF2-40B4-BE49-F238E27FC236}">
              <a16:creationId xmlns="" xmlns:a16="http://schemas.microsoft.com/office/drawing/2014/main" id="{00000000-0008-0000-0000-000032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605" name="Text Box 394744">
          <a:extLst>
            <a:ext uri="{FF2B5EF4-FFF2-40B4-BE49-F238E27FC236}">
              <a16:creationId xmlns="" xmlns:a16="http://schemas.microsoft.com/office/drawing/2014/main" id="{00000000-0008-0000-0000-000033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606" name="Text Box 394360">
          <a:extLst>
            <a:ext uri="{FF2B5EF4-FFF2-40B4-BE49-F238E27FC236}">
              <a16:creationId xmlns="" xmlns:a16="http://schemas.microsoft.com/office/drawing/2014/main" id="{00000000-0008-0000-0000-000034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607" name="Text Box 394744">
          <a:extLst>
            <a:ext uri="{FF2B5EF4-FFF2-40B4-BE49-F238E27FC236}">
              <a16:creationId xmlns="" xmlns:a16="http://schemas.microsoft.com/office/drawing/2014/main" id="{00000000-0008-0000-0000-000035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608" name="Text Box 394360">
          <a:extLst>
            <a:ext uri="{FF2B5EF4-FFF2-40B4-BE49-F238E27FC236}">
              <a16:creationId xmlns="" xmlns:a16="http://schemas.microsoft.com/office/drawing/2014/main" id="{00000000-0008-0000-0000-000036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609" name="Text Box 394744">
          <a:extLst>
            <a:ext uri="{FF2B5EF4-FFF2-40B4-BE49-F238E27FC236}">
              <a16:creationId xmlns="" xmlns:a16="http://schemas.microsoft.com/office/drawing/2014/main" id="{00000000-0008-0000-0000-000037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10" name="Text Box 394360">
          <a:extLst>
            <a:ext uri="{FF2B5EF4-FFF2-40B4-BE49-F238E27FC236}">
              <a16:creationId xmlns="" xmlns:a16="http://schemas.microsoft.com/office/drawing/2014/main" id="{00000000-0008-0000-0000-000038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11" name="Text Box 394744">
          <a:extLst>
            <a:ext uri="{FF2B5EF4-FFF2-40B4-BE49-F238E27FC236}">
              <a16:creationId xmlns="" xmlns:a16="http://schemas.microsoft.com/office/drawing/2014/main" id="{00000000-0008-0000-0000-000039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12" name="Text Box 394360">
          <a:extLst>
            <a:ext uri="{FF2B5EF4-FFF2-40B4-BE49-F238E27FC236}">
              <a16:creationId xmlns="" xmlns:a16="http://schemas.microsoft.com/office/drawing/2014/main" id="{00000000-0008-0000-0000-00003A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13" name="Text Box 394744">
          <a:extLst>
            <a:ext uri="{FF2B5EF4-FFF2-40B4-BE49-F238E27FC236}">
              <a16:creationId xmlns="" xmlns:a16="http://schemas.microsoft.com/office/drawing/2014/main" id="{00000000-0008-0000-0000-00003B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14" name="Text Box 394360">
          <a:extLst>
            <a:ext uri="{FF2B5EF4-FFF2-40B4-BE49-F238E27FC236}">
              <a16:creationId xmlns="" xmlns:a16="http://schemas.microsoft.com/office/drawing/2014/main" id="{00000000-0008-0000-0000-00003C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15" name="Text Box 394744">
          <a:extLst>
            <a:ext uri="{FF2B5EF4-FFF2-40B4-BE49-F238E27FC236}">
              <a16:creationId xmlns="" xmlns:a16="http://schemas.microsoft.com/office/drawing/2014/main" id="{00000000-0008-0000-0000-00003D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16" name="Text Box 394360">
          <a:extLst>
            <a:ext uri="{FF2B5EF4-FFF2-40B4-BE49-F238E27FC236}">
              <a16:creationId xmlns="" xmlns:a16="http://schemas.microsoft.com/office/drawing/2014/main" id="{00000000-0008-0000-0000-00003E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17" name="Text Box 394744">
          <a:extLst>
            <a:ext uri="{FF2B5EF4-FFF2-40B4-BE49-F238E27FC236}">
              <a16:creationId xmlns="" xmlns:a16="http://schemas.microsoft.com/office/drawing/2014/main" id="{00000000-0008-0000-0000-00003F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18" name="Text Box 394360">
          <a:extLst>
            <a:ext uri="{FF2B5EF4-FFF2-40B4-BE49-F238E27FC236}">
              <a16:creationId xmlns="" xmlns:a16="http://schemas.microsoft.com/office/drawing/2014/main" id="{00000000-0008-0000-0000-000040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19" name="Text Box 394744">
          <a:extLst>
            <a:ext uri="{FF2B5EF4-FFF2-40B4-BE49-F238E27FC236}">
              <a16:creationId xmlns="" xmlns:a16="http://schemas.microsoft.com/office/drawing/2014/main" id="{00000000-0008-0000-0000-000041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20" name="Text Box 394360">
          <a:extLst>
            <a:ext uri="{FF2B5EF4-FFF2-40B4-BE49-F238E27FC236}">
              <a16:creationId xmlns="" xmlns:a16="http://schemas.microsoft.com/office/drawing/2014/main" id="{00000000-0008-0000-0000-000042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21" name="Text Box 394744">
          <a:extLst>
            <a:ext uri="{FF2B5EF4-FFF2-40B4-BE49-F238E27FC236}">
              <a16:creationId xmlns="" xmlns:a16="http://schemas.microsoft.com/office/drawing/2014/main" id="{00000000-0008-0000-0000-000043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22" name="Text Box 394360">
          <a:extLst>
            <a:ext uri="{FF2B5EF4-FFF2-40B4-BE49-F238E27FC236}">
              <a16:creationId xmlns="" xmlns:a16="http://schemas.microsoft.com/office/drawing/2014/main" id="{00000000-0008-0000-0000-000044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23" name="Text Box 394744">
          <a:extLst>
            <a:ext uri="{FF2B5EF4-FFF2-40B4-BE49-F238E27FC236}">
              <a16:creationId xmlns="" xmlns:a16="http://schemas.microsoft.com/office/drawing/2014/main" id="{00000000-0008-0000-0000-000045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24" name="Text Box 394360">
          <a:extLst>
            <a:ext uri="{FF2B5EF4-FFF2-40B4-BE49-F238E27FC236}">
              <a16:creationId xmlns="" xmlns:a16="http://schemas.microsoft.com/office/drawing/2014/main" id="{00000000-0008-0000-0000-000046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25" name="Text Box 394744">
          <a:extLst>
            <a:ext uri="{FF2B5EF4-FFF2-40B4-BE49-F238E27FC236}">
              <a16:creationId xmlns="" xmlns:a16="http://schemas.microsoft.com/office/drawing/2014/main" id="{00000000-0008-0000-0000-000047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26" name="Text Box 394360">
          <a:extLst>
            <a:ext uri="{FF2B5EF4-FFF2-40B4-BE49-F238E27FC236}">
              <a16:creationId xmlns="" xmlns:a16="http://schemas.microsoft.com/office/drawing/2014/main" id="{00000000-0008-0000-0000-000048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27" name="Text Box 394744">
          <a:extLst>
            <a:ext uri="{FF2B5EF4-FFF2-40B4-BE49-F238E27FC236}">
              <a16:creationId xmlns="" xmlns:a16="http://schemas.microsoft.com/office/drawing/2014/main" id="{00000000-0008-0000-0000-000049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28" name="Text Box 394360">
          <a:extLst>
            <a:ext uri="{FF2B5EF4-FFF2-40B4-BE49-F238E27FC236}">
              <a16:creationId xmlns="" xmlns:a16="http://schemas.microsoft.com/office/drawing/2014/main" id="{00000000-0008-0000-0000-00004A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29" name="Text Box 394744">
          <a:extLst>
            <a:ext uri="{FF2B5EF4-FFF2-40B4-BE49-F238E27FC236}">
              <a16:creationId xmlns="" xmlns:a16="http://schemas.microsoft.com/office/drawing/2014/main" id="{00000000-0008-0000-0000-00004B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30" name="Text Box 394360">
          <a:extLst>
            <a:ext uri="{FF2B5EF4-FFF2-40B4-BE49-F238E27FC236}">
              <a16:creationId xmlns="" xmlns:a16="http://schemas.microsoft.com/office/drawing/2014/main" id="{00000000-0008-0000-0000-00004C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31" name="Text Box 394744">
          <a:extLst>
            <a:ext uri="{FF2B5EF4-FFF2-40B4-BE49-F238E27FC236}">
              <a16:creationId xmlns="" xmlns:a16="http://schemas.microsoft.com/office/drawing/2014/main" id="{00000000-0008-0000-0000-00004D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32" name="Text Box 394360">
          <a:extLst>
            <a:ext uri="{FF2B5EF4-FFF2-40B4-BE49-F238E27FC236}">
              <a16:creationId xmlns="" xmlns:a16="http://schemas.microsoft.com/office/drawing/2014/main" id="{00000000-0008-0000-0000-00004E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33" name="Text Box 394744">
          <a:extLst>
            <a:ext uri="{FF2B5EF4-FFF2-40B4-BE49-F238E27FC236}">
              <a16:creationId xmlns="" xmlns:a16="http://schemas.microsoft.com/office/drawing/2014/main" id="{00000000-0008-0000-0000-00004F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34" name="Text Box 394360">
          <a:extLst>
            <a:ext uri="{FF2B5EF4-FFF2-40B4-BE49-F238E27FC236}">
              <a16:creationId xmlns="" xmlns:a16="http://schemas.microsoft.com/office/drawing/2014/main" id="{00000000-0008-0000-0000-000050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35" name="Text Box 394744">
          <a:extLst>
            <a:ext uri="{FF2B5EF4-FFF2-40B4-BE49-F238E27FC236}">
              <a16:creationId xmlns="" xmlns:a16="http://schemas.microsoft.com/office/drawing/2014/main" id="{00000000-0008-0000-0000-000051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36" name="Text Box 394360">
          <a:extLst>
            <a:ext uri="{FF2B5EF4-FFF2-40B4-BE49-F238E27FC236}">
              <a16:creationId xmlns="" xmlns:a16="http://schemas.microsoft.com/office/drawing/2014/main" id="{00000000-0008-0000-0000-000052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37" name="Text Box 394744">
          <a:extLst>
            <a:ext uri="{FF2B5EF4-FFF2-40B4-BE49-F238E27FC236}">
              <a16:creationId xmlns="" xmlns:a16="http://schemas.microsoft.com/office/drawing/2014/main" id="{00000000-0008-0000-0000-000053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38" name="Text Box 394360">
          <a:extLst>
            <a:ext uri="{FF2B5EF4-FFF2-40B4-BE49-F238E27FC236}">
              <a16:creationId xmlns="" xmlns:a16="http://schemas.microsoft.com/office/drawing/2014/main" id="{00000000-0008-0000-0000-000054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39" name="Text Box 394744">
          <a:extLst>
            <a:ext uri="{FF2B5EF4-FFF2-40B4-BE49-F238E27FC236}">
              <a16:creationId xmlns="" xmlns:a16="http://schemas.microsoft.com/office/drawing/2014/main" id="{00000000-0008-0000-0000-000055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40" name="Text Box 394360">
          <a:extLst>
            <a:ext uri="{FF2B5EF4-FFF2-40B4-BE49-F238E27FC236}">
              <a16:creationId xmlns="" xmlns:a16="http://schemas.microsoft.com/office/drawing/2014/main" id="{00000000-0008-0000-0000-000056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41" name="Text Box 394744">
          <a:extLst>
            <a:ext uri="{FF2B5EF4-FFF2-40B4-BE49-F238E27FC236}">
              <a16:creationId xmlns="" xmlns:a16="http://schemas.microsoft.com/office/drawing/2014/main" id="{00000000-0008-0000-0000-000057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42" name="Text Box 394360">
          <a:extLst>
            <a:ext uri="{FF2B5EF4-FFF2-40B4-BE49-F238E27FC236}">
              <a16:creationId xmlns="" xmlns:a16="http://schemas.microsoft.com/office/drawing/2014/main" id="{00000000-0008-0000-0000-000058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43" name="Text Box 394744">
          <a:extLst>
            <a:ext uri="{FF2B5EF4-FFF2-40B4-BE49-F238E27FC236}">
              <a16:creationId xmlns="" xmlns:a16="http://schemas.microsoft.com/office/drawing/2014/main" id="{00000000-0008-0000-0000-000059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44" name="Text Box 394360">
          <a:extLst>
            <a:ext uri="{FF2B5EF4-FFF2-40B4-BE49-F238E27FC236}">
              <a16:creationId xmlns="" xmlns:a16="http://schemas.microsoft.com/office/drawing/2014/main" id="{00000000-0008-0000-0000-00005A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45" name="Text Box 394744">
          <a:extLst>
            <a:ext uri="{FF2B5EF4-FFF2-40B4-BE49-F238E27FC236}">
              <a16:creationId xmlns="" xmlns:a16="http://schemas.microsoft.com/office/drawing/2014/main" id="{00000000-0008-0000-0000-00005B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46" name="Text Box 394360">
          <a:extLst>
            <a:ext uri="{FF2B5EF4-FFF2-40B4-BE49-F238E27FC236}">
              <a16:creationId xmlns="" xmlns:a16="http://schemas.microsoft.com/office/drawing/2014/main" id="{00000000-0008-0000-0000-00005C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47" name="Text Box 394744">
          <a:extLst>
            <a:ext uri="{FF2B5EF4-FFF2-40B4-BE49-F238E27FC236}">
              <a16:creationId xmlns="" xmlns:a16="http://schemas.microsoft.com/office/drawing/2014/main" id="{00000000-0008-0000-0000-00005D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48" name="Text Box 394360">
          <a:extLst>
            <a:ext uri="{FF2B5EF4-FFF2-40B4-BE49-F238E27FC236}">
              <a16:creationId xmlns="" xmlns:a16="http://schemas.microsoft.com/office/drawing/2014/main" id="{00000000-0008-0000-0000-00005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49" name="Text Box 394744">
          <a:extLst>
            <a:ext uri="{FF2B5EF4-FFF2-40B4-BE49-F238E27FC236}">
              <a16:creationId xmlns="" xmlns:a16="http://schemas.microsoft.com/office/drawing/2014/main" id="{00000000-0008-0000-0000-00005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50" name="Text Box 394360">
          <a:extLst>
            <a:ext uri="{FF2B5EF4-FFF2-40B4-BE49-F238E27FC236}">
              <a16:creationId xmlns="" xmlns:a16="http://schemas.microsoft.com/office/drawing/2014/main" id="{00000000-0008-0000-0000-000060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51" name="Text Box 394744">
          <a:extLst>
            <a:ext uri="{FF2B5EF4-FFF2-40B4-BE49-F238E27FC236}">
              <a16:creationId xmlns="" xmlns:a16="http://schemas.microsoft.com/office/drawing/2014/main" id="{00000000-0008-0000-0000-000061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52" name="Text Box 394360">
          <a:extLst>
            <a:ext uri="{FF2B5EF4-FFF2-40B4-BE49-F238E27FC236}">
              <a16:creationId xmlns="" xmlns:a16="http://schemas.microsoft.com/office/drawing/2014/main" id="{00000000-0008-0000-0000-000062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53" name="Text Box 394744">
          <a:extLst>
            <a:ext uri="{FF2B5EF4-FFF2-40B4-BE49-F238E27FC236}">
              <a16:creationId xmlns="" xmlns:a16="http://schemas.microsoft.com/office/drawing/2014/main" id="{00000000-0008-0000-0000-000063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54" name="Text Box 394360">
          <a:extLst>
            <a:ext uri="{FF2B5EF4-FFF2-40B4-BE49-F238E27FC236}">
              <a16:creationId xmlns="" xmlns:a16="http://schemas.microsoft.com/office/drawing/2014/main" id="{00000000-0008-0000-0000-000064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55" name="Text Box 394744">
          <a:extLst>
            <a:ext uri="{FF2B5EF4-FFF2-40B4-BE49-F238E27FC236}">
              <a16:creationId xmlns="" xmlns:a16="http://schemas.microsoft.com/office/drawing/2014/main" id="{00000000-0008-0000-0000-000065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56" name="Text Box 394360">
          <a:extLst>
            <a:ext uri="{FF2B5EF4-FFF2-40B4-BE49-F238E27FC236}">
              <a16:creationId xmlns="" xmlns:a16="http://schemas.microsoft.com/office/drawing/2014/main" id="{00000000-0008-0000-0000-000066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57" name="Text Box 394744">
          <a:extLst>
            <a:ext uri="{FF2B5EF4-FFF2-40B4-BE49-F238E27FC236}">
              <a16:creationId xmlns="" xmlns:a16="http://schemas.microsoft.com/office/drawing/2014/main" id="{00000000-0008-0000-0000-000067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58" name="Text Box 394360">
          <a:extLst>
            <a:ext uri="{FF2B5EF4-FFF2-40B4-BE49-F238E27FC236}">
              <a16:creationId xmlns="" xmlns:a16="http://schemas.microsoft.com/office/drawing/2014/main" id="{00000000-0008-0000-0000-000068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59" name="Text Box 394744">
          <a:extLst>
            <a:ext uri="{FF2B5EF4-FFF2-40B4-BE49-F238E27FC236}">
              <a16:creationId xmlns="" xmlns:a16="http://schemas.microsoft.com/office/drawing/2014/main" id="{00000000-0008-0000-0000-000069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60" name="Text Box 394360">
          <a:extLst>
            <a:ext uri="{FF2B5EF4-FFF2-40B4-BE49-F238E27FC236}">
              <a16:creationId xmlns="" xmlns:a16="http://schemas.microsoft.com/office/drawing/2014/main" id="{00000000-0008-0000-0000-00006A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61" name="Text Box 394744">
          <a:extLst>
            <a:ext uri="{FF2B5EF4-FFF2-40B4-BE49-F238E27FC236}">
              <a16:creationId xmlns="" xmlns:a16="http://schemas.microsoft.com/office/drawing/2014/main" id="{00000000-0008-0000-0000-00006B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62" name="Text Box 394360">
          <a:extLst>
            <a:ext uri="{FF2B5EF4-FFF2-40B4-BE49-F238E27FC236}">
              <a16:creationId xmlns="" xmlns:a16="http://schemas.microsoft.com/office/drawing/2014/main" id="{00000000-0008-0000-0000-00006C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63" name="Text Box 394744">
          <a:extLst>
            <a:ext uri="{FF2B5EF4-FFF2-40B4-BE49-F238E27FC236}">
              <a16:creationId xmlns="" xmlns:a16="http://schemas.microsoft.com/office/drawing/2014/main" id="{00000000-0008-0000-0000-00006D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64" name="Text Box 394360">
          <a:extLst>
            <a:ext uri="{FF2B5EF4-FFF2-40B4-BE49-F238E27FC236}">
              <a16:creationId xmlns="" xmlns:a16="http://schemas.microsoft.com/office/drawing/2014/main" id="{00000000-0008-0000-0000-00006E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65" name="Text Box 394744">
          <a:extLst>
            <a:ext uri="{FF2B5EF4-FFF2-40B4-BE49-F238E27FC236}">
              <a16:creationId xmlns="" xmlns:a16="http://schemas.microsoft.com/office/drawing/2014/main" id="{00000000-0008-0000-0000-00006F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66" name="Text Box 394360">
          <a:extLst>
            <a:ext uri="{FF2B5EF4-FFF2-40B4-BE49-F238E27FC236}">
              <a16:creationId xmlns="" xmlns:a16="http://schemas.microsoft.com/office/drawing/2014/main" id="{00000000-0008-0000-0000-000070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67" name="Text Box 394744">
          <a:extLst>
            <a:ext uri="{FF2B5EF4-FFF2-40B4-BE49-F238E27FC236}">
              <a16:creationId xmlns="" xmlns:a16="http://schemas.microsoft.com/office/drawing/2014/main" id="{00000000-0008-0000-0000-000071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68" name="Text Box 394360">
          <a:extLst>
            <a:ext uri="{FF2B5EF4-FFF2-40B4-BE49-F238E27FC236}">
              <a16:creationId xmlns="" xmlns:a16="http://schemas.microsoft.com/office/drawing/2014/main" id="{00000000-0008-0000-0000-000072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69" name="Text Box 394744">
          <a:extLst>
            <a:ext uri="{FF2B5EF4-FFF2-40B4-BE49-F238E27FC236}">
              <a16:creationId xmlns="" xmlns:a16="http://schemas.microsoft.com/office/drawing/2014/main" id="{00000000-0008-0000-0000-000073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70" name="Text Box 394360">
          <a:extLst>
            <a:ext uri="{FF2B5EF4-FFF2-40B4-BE49-F238E27FC236}">
              <a16:creationId xmlns="" xmlns:a16="http://schemas.microsoft.com/office/drawing/2014/main" id="{00000000-0008-0000-0000-000074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71" name="Text Box 394744">
          <a:extLst>
            <a:ext uri="{FF2B5EF4-FFF2-40B4-BE49-F238E27FC236}">
              <a16:creationId xmlns="" xmlns:a16="http://schemas.microsoft.com/office/drawing/2014/main" id="{00000000-0008-0000-0000-000075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72" name="Text Box 394360">
          <a:extLst>
            <a:ext uri="{FF2B5EF4-FFF2-40B4-BE49-F238E27FC236}">
              <a16:creationId xmlns="" xmlns:a16="http://schemas.microsoft.com/office/drawing/2014/main" id="{00000000-0008-0000-0000-000076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73" name="Text Box 394744">
          <a:extLst>
            <a:ext uri="{FF2B5EF4-FFF2-40B4-BE49-F238E27FC236}">
              <a16:creationId xmlns="" xmlns:a16="http://schemas.microsoft.com/office/drawing/2014/main" id="{00000000-0008-0000-0000-000077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74" name="Text Box 394360">
          <a:extLst>
            <a:ext uri="{FF2B5EF4-FFF2-40B4-BE49-F238E27FC236}">
              <a16:creationId xmlns="" xmlns:a16="http://schemas.microsoft.com/office/drawing/2014/main" id="{00000000-0008-0000-0000-000078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75" name="Text Box 394744">
          <a:extLst>
            <a:ext uri="{FF2B5EF4-FFF2-40B4-BE49-F238E27FC236}">
              <a16:creationId xmlns="" xmlns:a16="http://schemas.microsoft.com/office/drawing/2014/main" id="{00000000-0008-0000-0000-000079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76" name="Text Box 394360">
          <a:extLst>
            <a:ext uri="{FF2B5EF4-FFF2-40B4-BE49-F238E27FC236}">
              <a16:creationId xmlns="" xmlns:a16="http://schemas.microsoft.com/office/drawing/2014/main" id="{00000000-0008-0000-0000-00007A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77" name="Text Box 394744">
          <a:extLst>
            <a:ext uri="{FF2B5EF4-FFF2-40B4-BE49-F238E27FC236}">
              <a16:creationId xmlns="" xmlns:a16="http://schemas.microsoft.com/office/drawing/2014/main" id="{00000000-0008-0000-0000-00007B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78" name="Text Box 394360">
          <a:extLst>
            <a:ext uri="{FF2B5EF4-FFF2-40B4-BE49-F238E27FC236}">
              <a16:creationId xmlns="" xmlns:a16="http://schemas.microsoft.com/office/drawing/2014/main" id="{00000000-0008-0000-0000-00007C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79" name="Text Box 394744">
          <a:extLst>
            <a:ext uri="{FF2B5EF4-FFF2-40B4-BE49-F238E27FC236}">
              <a16:creationId xmlns="" xmlns:a16="http://schemas.microsoft.com/office/drawing/2014/main" id="{00000000-0008-0000-0000-00007D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80" name="Text Box 394360">
          <a:extLst>
            <a:ext uri="{FF2B5EF4-FFF2-40B4-BE49-F238E27FC236}">
              <a16:creationId xmlns="" xmlns:a16="http://schemas.microsoft.com/office/drawing/2014/main" id="{00000000-0008-0000-0000-00007E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81" name="Text Box 394744">
          <a:extLst>
            <a:ext uri="{FF2B5EF4-FFF2-40B4-BE49-F238E27FC236}">
              <a16:creationId xmlns="" xmlns:a16="http://schemas.microsoft.com/office/drawing/2014/main" id="{00000000-0008-0000-0000-00007F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82"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83"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84"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85"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86"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87"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88"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89"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90"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91"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92"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693"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94"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95"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96"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97"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98"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699"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00"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01"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02"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03"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04"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05"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706"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707"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708"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709"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710"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711"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12"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13"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14"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15"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16"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17"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18"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19"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20"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21"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22"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23"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24"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25"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26"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27"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28"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29"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30"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31"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32"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33"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34"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35"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36"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37"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38"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39"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40"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41"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42"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43"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44"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45"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46"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47"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48"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49"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50"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51"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52"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53"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54"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55"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56"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57"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58"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59"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60"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61"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62"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63"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64"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65"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66"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67"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68"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69"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70"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71"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72"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73"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74"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75"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76"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77"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78"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79"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80"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81"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82"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83"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84" name="Text Box 394744">
          <a:extLst>
            <a:ext uri="{FF2B5EF4-FFF2-40B4-BE49-F238E27FC236}">
              <a16:creationId xmlns="" xmlns:a16="http://schemas.microsoft.com/office/drawing/2014/main" id="{00000000-0008-0000-0000-0000E6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85" name="Text Box 394360">
          <a:extLst>
            <a:ext uri="{FF2B5EF4-FFF2-40B4-BE49-F238E27FC236}">
              <a16:creationId xmlns="" xmlns:a16="http://schemas.microsoft.com/office/drawing/2014/main" id="{00000000-0008-0000-0000-0000E7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86" name="Text Box 394744">
          <a:extLst>
            <a:ext uri="{FF2B5EF4-FFF2-40B4-BE49-F238E27FC236}">
              <a16:creationId xmlns="" xmlns:a16="http://schemas.microsoft.com/office/drawing/2014/main" id="{00000000-0008-0000-0000-0000E8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87" name="Text Box 394360">
          <a:extLst>
            <a:ext uri="{FF2B5EF4-FFF2-40B4-BE49-F238E27FC236}">
              <a16:creationId xmlns="" xmlns:a16="http://schemas.microsoft.com/office/drawing/2014/main" id="{00000000-0008-0000-0000-0000E9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88" name="Text Box 394744">
          <a:extLst>
            <a:ext uri="{FF2B5EF4-FFF2-40B4-BE49-F238E27FC236}">
              <a16:creationId xmlns="" xmlns:a16="http://schemas.microsoft.com/office/drawing/2014/main" id="{00000000-0008-0000-0000-0000EA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89" name="Text Box 394360">
          <a:extLst>
            <a:ext uri="{FF2B5EF4-FFF2-40B4-BE49-F238E27FC236}">
              <a16:creationId xmlns="" xmlns:a16="http://schemas.microsoft.com/office/drawing/2014/main" id="{00000000-0008-0000-0000-0000EB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90" name="Text Box 394744">
          <a:extLst>
            <a:ext uri="{FF2B5EF4-FFF2-40B4-BE49-F238E27FC236}">
              <a16:creationId xmlns="" xmlns:a16="http://schemas.microsoft.com/office/drawing/2014/main" id="{00000000-0008-0000-0000-0000EC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91" name="Text Box 394360">
          <a:extLst>
            <a:ext uri="{FF2B5EF4-FFF2-40B4-BE49-F238E27FC236}">
              <a16:creationId xmlns="" xmlns:a16="http://schemas.microsoft.com/office/drawing/2014/main" id="{00000000-0008-0000-0000-0000ED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92" name="Text Box 394744">
          <a:extLst>
            <a:ext uri="{FF2B5EF4-FFF2-40B4-BE49-F238E27FC236}">
              <a16:creationId xmlns="" xmlns:a16="http://schemas.microsoft.com/office/drawing/2014/main" id="{00000000-0008-0000-0000-0000EE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93" name="Text Box 394360">
          <a:extLst>
            <a:ext uri="{FF2B5EF4-FFF2-40B4-BE49-F238E27FC236}">
              <a16:creationId xmlns="" xmlns:a16="http://schemas.microsoft.com/office/drawing/2014/main" id="{00000000-0008-0000-0000-0000EF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794" name="Text Box 394744">
          <a:extLst>
            <a:ext uri="{FF2B5EF4-FFF2-40B4-BE49-F238E27FC236}">
              <a16:creationId xmlns="" xmlns:a16="http://schemas.microsoft.com/office/drawing/2014/main" id="{00000000-0008-0000-0000-0000F0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95" name="Text Box 394360">
          <a:extLst>
            <a:ext uri="{FF2B5EF4-FFF2-40B4-BE49-F238E27FC236}">
              <a16:creationId xmlns="" xmlns:a16="http://schemas.microsoft.com/office/drawing/2014/main" id="{00000000-0008-0000-0000-0000F1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96" name="Text Box 394744">
          <a:extLst>
            <a:ext uri="{FF2B5EF4-FFF2-40B4-BE49-F238E27FC236}">
              <a16:creationId xmlns="" xmlns:a16="http://schemas.microsoft.com/office/drawing/2014/main" id="{00000000-0008-0000-0000-0000F2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97" name="Text Box 394360">
          <a:extLst>
            <a:ext uri="{FF2B5EF4-FFF2-40B4-BE49-F238E27FC236}">
              <a16:creationId xmlns="" xmlns:a16="http://schemas.microsoft.com/office/drawing/2014/main" id="{00000000-0008-0000-0000-0000F3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98" name="Text Box 394744">
          <a:extLst>
            <a:ext uri="{FF2B5EF4-FFF2-40B4-BE49-F238E27FC236}">
              <a16:creationId xmlns="" xmlns:a16="http://schemas.microsoft.com/office/drawing/2014/main" id="{00000000-0008-0000-0000-0000F4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799" name="Text Box 394360">
          <a:extLst>
            <a:ext uri="{FF2B5EF4-FFF2-40B4-BE49-F238E27FC236}">
              <a16:creationId xmlns="" xmlns:a16="http://schemas.microsoft.com/office/drawing/2014/main" id="{00000000-0008-0000-0000-0000F5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00" name="Text Box 394744">
          <a:extLst>
            <a:ext uri="{FF2B5EF4-FFF2-40B4-BE49-F238E27FC236}">
              <a16:creationId xmlns="" xmlns:a16="http://schemas.microsoft.com/office/drawing/2014/main" id="{00000000-0008-0000-0000-0000F6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01" name="Text Box 394360">
          <a:extLst>
            <a:ext uri="{FF2B5EF4-FFF2-40B4-BE49-F238E27FC236}">
              <a16:creationId xmlns="" xmlns:a16="http://schemas.microsoft.com/office/drawing/2014/main" id="{00000000-0008-0000-0000-0000F7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02" name="Text Box 394744">
          <a:extLst>
            <a:ext uri="{FF2B5EF4-FFF2-40B4-BE49-F238E27FC236}">
              <a16:creationId xmlns="" xmlns:a16="http://schemas.microsoft.com/office/drawing/2014/main" id="{00000000-0008-0000-0000-0000F8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03" name="Text Box 394360">
          <a:extLst>
            <a:ext uri="{FF2B5EF4-FFF2-40B4-BE49-F238E27FC236}">
              <a16:creationId xmlns="" xmlns:a16="http://schemas.microsoft.com/office/drawing/2014/main" id="{00000000-0008-0000-0000-0000F9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04" name="Text Box 394744">
          <a:extLst>
            <a:ext uri="{FF2B5EF4-FFF2-40B4-BE49-F238E27FC236}">
              <a16:creationId xmlns="" xmlns:a16="http://schemas.microsoft.com/office/drawing/2014/main" id="{00000000-0008-0000-0000-0000FA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05" name="Text Box 394360">
          <a:extLst>
            <a:ext uri="{FF2B5EF4-FFF2-40B4-BE49-F238E27FC236}">
              <a16:creationId xmlns="" xmlns:a16="http://schemas.microsoft.com/office/drawing/2014/main" id="{00000000-0008-0000-0000-0000FB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06" name="Text Box 394744">
          <a:extLst>
            <a:ext uri="{FF2B5EF4-FFF2-40B4-BE49-F238E27FC236}">
              <a16:creationId xmlns="" xmlns:a16="http://schemas.microsoft.com/office/drawing/2014/main" id="{00000000-0008-0000-0000-0000FC05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07"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08"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09"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10"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11"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12"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13"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14"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15"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16"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17"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18"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19"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20"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21"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22"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23"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24"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25"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26"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27"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28"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29"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30"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831" name="Text Box 394360">
          <a:extLst>
            <a:ext uri="{FF2B5EF4-FFF2-40B4-BE49-F238E27FC236}">
              <a16:creationId xmlns="" xmlns:a16="http://schemas.microsoft.com/office/drawing/2014/main" id="{00000000-0008-0000-0000-000046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832" name="Text Box 394744">
          <a:extLst>
            <a:ext uri="{FF2B5EF4-FFF2-40B4-BE49-F238E27FC236}">
              <a16:creationId xmlns="" xmlns:a16="http://schemas.microsoft.com/office/drawing/2014/main" id="{00000000-0008-0000-0000-000047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833" name="Text Box 394360">
          <a:extLst>
            <a:ext uri="{FF2B5EF4-FFF2-40B4-BE49-F238E27FC236}">
              <a16:creationId xmlns="" xmlns:a16="http://schemas.microsoft.com/office/drawing/2014/main" id="{00000000-0008-0000-0000-000048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834" name="Text Box 394744">
          <a:extLst>
            <a:ext uri="{FF2B5EF4-FFF2-40B4-BE49-F238E27FC236}">
              <a16:creationId xmlns="" xmlns:a16="http://schemas.microsoft.com/office/drawing/2014/main" id="{00000000-0008-0000-0000-000049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835" name="Text Box 394360">
          <a:extLst>
            <a:ext uri="{FF2B5EF4-FFF2-40B4-BE49-F238E27FC236}">
              <a16:creationId xmlns="" xmlns:a16="http://schemas.microsoft.com/office/drawing/2014/main" id="{00000000-0008-0000-0000-00004A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836" name="Text Box 394744">
          <a:extLst>
            <a:ext uri="{FF2B5EF4-FFF2-40B4-BE49-F238E27FC236}">
              <a16:creationId xmlns="" xmlns:a16="http://schemas.microsoft.com/office/drawing/2014/main" id="{00000000-0008-0000-0000-00004B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37" name="Text Box 394360">
          <a:extLst>
            <a:ext uri="{FF2B5EF4-FFF2-40B4-BE49-F238E27FC236}">
              <a16:creationId xmlns="" xmlns:a16="http://schemas.microsoft.com/office/drawing/2014/main" id="{00000000-0008-0000-0000-00004C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38" name="Text Box 394744">
          <a:extLst>
            <a:ext uri="{FF2B5EF4-FFF2-40B4-BE49-F238E27FC236}">
              <a16:creationId xmlns="" xmlns:a16="http://schemas.microsoft.com/office/drawing/2014/main" id="{00000000-0008-0000-0000-00004D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39" name="Text Box 394360">
          <a:extLst>
            <a:ext uri="{FF2B5EF4-FFF2-40B4-BE49-F238E27FC236}">
              <a16:creationId xmlns="" xmlns:a16="http://schemas.microsoft.com/office/drawing/2014/main" id="{00000000-0008-0000-0000-00004E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40" name="Text Box 394744">
          <a:extLst>
            <a:ext uri="{FF2B5EF4-FFF2-40B4-BE49-F238E27FC236}">
              <a16:creationId xmlns="" xmlns:a16="http://schemas.microsoft.com/office/drawing/2014/main" id="{00000000-0008-0000-0000-00004F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41" name="Text Box 394360">
          <a:extLst>
            <a:ext uri="{FF2B5EF4-FFF2-40B4-BE49-F238E27FC236}">
              <a16:creationId xmlns="" xmlns:a16="http://schemas.microsoft.com/office/drawing/2014/main" id="{00000000-0008-0000-0000-000050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42" name="Text Box 394744">
          <a:extLst>
            <a:ext uri="{FF2B5EF4-FFF2-40B4-BE49-F238E27FC236}">
              <a16:creationId xmlns="" xmlns:a16="http://schemas.microsoft.com/office/drawing/2014/main" id="{00000000-0008-0000-0000-000051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43" name="Text Box 394360">
          <a:extLst>
            <a:ext uri="{FF2B5EF4-FFF2-40B4-BE49-F238E27FC236}">
              <a16:creationId xmlns="" xmlns:a16="http://schemas.microsoft.com/office/drawing/2014/main" id="{00000000-0008-0000-0000-000052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44" name="Text Box 394744">
          <a:extLst>
            <a:ext uri="{FF2B5EF4-FFF2-40B4-BE49-F238E27FC236}">
              <a16:creationId xmlns="" xmlns:a16="http://schemas.microsoft.com/office/drawing/2014/main" id="{00000000-0008-0000-0000-000053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45" name="Text Box 394360">
          <a:extLst>
            <a:ext uri="{FF2B5EF4-FFF2-40B4-BE49-F238E27FC236}">
              <a16:creationId xmlns="" xmlns:a16="http://schemas.microsoft.com/office/drawing/2014/main" id="{00000000-0008-0000-0000-000054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46" name="Text Box 394744">
          <a:extLst>
            <a:ext uri="{FF2B5EF4-FFF2-40B4-BE49-F238E27FC236}">
              <a16:creationId xmlns="" xmlns:a16="http://schemas.microsoft.com/office/drawing/2014/main" id="{00000000-0008-0000-0000-000055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47" name="Text Box 394360">
          <a:extLst>
            <a:ext uri="{FF2B5EF4-FFF2-40B4-BE49-F238E27FC236}">
              <a16:creationId xmlns="" xmlns:a16="http://schemas.microsoft.com/office/drawing/2014/main" id="{00000000-0008-0000-0000-000056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48" name="Text Box 394744">
          <a:extLst>
            <a:ext uri="{FF2B5EF4-FFF2-40B4-BE49-F238E27FC236}">
              <a16:creationId xmlns="" xmlns:a16="http://schemas.microsoft.com/office/drawing/2014/main" id="{00000000-0008-0000-0000-000057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49" name="Text Box 394360">
          <a:extLst>
            <a:ext uri="{FF2B5EF4-FFF2-40B4-BE49-F238E27FC236}">
              <a16:creationId xmlns="" xmlns:a16="http://schemas.microsoft.com/office/drawing/2014/main" id="{00000000-0008-0000-0000-000058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50" name="Text Box 394744">
          <a:extLst>
            <a:ext uri="{FF2B5EF4-FFF2-40B4-BE49-F238E27FC236}">
              <a16:creationId xmlns="" xmlns:a16="http://schemas.microsoft.com/office/drawing/2014/main" id="{00000000-0008-0000-0000-000059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51" name="Text Box 394360">
          <a:extLst>
            <a:ext uri="{FF2B5EF4-FFF2-40B4-BE49-F238E27FC236}">
              <a16:creationId xmlns="" xmlns:a16="http://schemas.microsoft.com/office/drawing/2014/main" id="{00000000-0008-0000-0000-00005A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52" name="Text Box 394744">
          <a:extLst>
            <a:ext uri="{FF2B5EF4-FFF2-40B4-BE49-F238E27FC236}">
              <a16:creationId xmlns="" xmlns:a16="http://schemas.microsoft.com/office/drawing/2014/main" id="{00000000-0008-0000-0000-00005B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53" name="Text Box 394360">
          <a:extLst>
            <a:ext uri="{FF2B5EF4-FFF2-40B4-BE49-F238E27FC236}">
              <a16:creationId xmlns="" xmlns:a16="http://schemas.microsoft.com/office/drawing/2014/main" id="{00000000-0008-0000-0000-00005C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54" name="Text Box 394744">
          <a:extLst>
            <a:ext uri="{FF2B5EF4-FFF2-40B4-BE49-F238E27FC236}">
              <a16:creationId xmlns="" xmlns:a16="http://schemas.microsoft.com/office/drawing/2014/main" id="{00000000-0008-0000-0000-00005D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55" name="Text Box 394360">
          <a:extLst>
            <a:ext uri="{FF2B5EF4-FFF2-40B4-BE49-F238E27FC236}">
              <a16:creationId xmlns="" xmlns:a16="http://schemas.microsoft.com/office/drawing/2014/main" id="{00000000-0008-0000-0000-00005E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56" name="Text Box 394744">
          <a:extLst>
            <a:ext uri="{FF2B5EF4-FFF2-40B4-BE49-F238E27FC236}">
              <a16:creationId xmlns="" xmlns:a16="http://schemas.microsoft.com/office/drawing/2014/main" id="{00000000-0008-0000-0000-00005F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57" name="Text Box 394360">
          <a:extLst>
            <a:ext uri="{FF2B5EF4-FFF2-40B4-BE49-F238E27FC236}">
              <a16:creationId xmlns="" xmlns:a16="http://schemas.microsoft.com/office/drawing/2014/main" id="{00000000-0008-0000-0000-000060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58" name="Text Box 394744">
          <a:extLst>
            <a:ext uri="{FF2B5EF4-FFF2-40B4-BE49-F238E27FC236}">
              <a16:creationId xmlns="" xmlns:a16="http://schemas.microsoft.com/office/drawing/2014/main" id="{00000000-0008-0000-0000-000061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59" name="Text Box 394360">
          <a:extLst>
            <a:ext uri="{FF2B5EF4-FFF2-40B4-BE49-F238E27FC236}">
              <a16:creationId xmlns="" xmlns:a16="http://schemas.microsoft.com/office/drawing/2014/main" id="{00000000-0008-0000-0000-000062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60" name="Text Box 394744">
          <a:extLst>
            <a:ext uri="{FF2B5EF4-FFF2-40B4-BE49-F238E27FC236}">
              <a16:creationId xmlns="" xmlns:a16="http://schemas.microsoft.com/office/drawing/2014/main" id="{00000000-0008-0000-0000-000063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61" name="Text Box 394360">
          <a:extLst>
            <a:ext uri="{FF2B5EF4-FFF2-40B4-BE49-F238E27FC236}">
              <a16:creationId xmlns="" xmlns:a16="http://schemas.microsoft.com/office/drawing/2014/main" id="{00000000-0008-0000-0000-000064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62" name="Text Box 394744">
          <a:extLst>
            <a:ext uri="{FF2B5EF4-FFF2-40B4-BE49-F238E27FC236}">
              <a16:creationId xmlns="" xmlns:a16="http://schemas.microsoft.com/office/drawing/2014/main" id="{00000000-0008-0000-0000-000065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63" name="Text Box 394360">
          <a:extLst>
            <a:ext uri="{FF2B5EF4-FFF2-40B4-BE49-F238E27FC236}">
              <a16:creationId xmlns="" xmlns:a16="http://schemas.microsoft.com/office/drawing/2014/main" id="{00000000-0008-0000-0000-000066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64" name="Text Box 394744">
          <a:extLst>
            <a:ext uri="{FF2B5EF4-FFF2-40B4-BE49-F238E27FC236}">
              <a16:creationId xmlns="" xmlns:a16="http://schemas.microsoft.com/office/drawing/2014/main" id="{00000000-0008-0000-0000-000067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65" name="Text Box 394360">
          <a:extLst>
            <a:ext uri="{FF2B5EF4-FFF2-40B4-BE49-F238E27FC236}">
              <a16:creationId xmlns="" xmlns:a16="http://schemas.microsoft.com/office/drawing/2014/main" id="{00000000-0008-0000-0000-000068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66" name="Text Box 394744">
          <a:extLst>
            <a:ext uri="{FF2B5EF4-FFF2-40B4-BE49-F238E27FC236}">
              <a16:creationId xmlns="" xmlns:a16="http://schemas.microsoft.com/office/drawing/2014/main" id="{00000000-0008-0000-0000-000069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67" name="Text Box 394360">
          <a:extLst>
            <a:ext uri="{FF2B5EF4-FFF2-40B4-BE49-F238E27FC236}">
              <a16:creationId xmlns="" xmlns:a16="http://schemas.microsoft.com/office/drawing/2014/main" id="{00000000-0008-0000-0000-00006A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68" name="Text Box 394744">
          <a:extLst>
            <a:ext uri="{FF2B5EF4-FFF2-40B4-BE49-F238E27FC236}">
              <a16:creationId xmlns="" xmlns:a16="http://schemas.microsoft.com/office/drawing/2014/main" id="{00000000-0008-0000-0000-00006B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69" name="Text Box 394360">
          <a:extLst>
            <a:ext uri="{FF2B5EF4-FFF2-40B4-BE49-F238E27FC236}">
              <a16:creationId xmlns="" xmlns:a16="http://schemas.microsoft.com/office/drawing/2014/main" id="{00000000-0008-0000-0000-00006C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70" name="Text Box 394744">
          <a:extLst>
            <a:ext uri="{FF2B5EF4-FFF2-40B4-BE49-F238E27FC236}">
              <a16:creationId xmlns="" xmlns:a16="http://schemas.microsoft.com/office/drawing/2014/main" id="{00000000-0008-0000-0000-00006D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71" name="Text Box 394360">
          <a:extLst>
            <a:ext uri="{FF2B5EF4-FFF2-40B4-BE49-F238E27FC236}">
              <a16:creationId xmlns="" xmlns:a16="http://schemas.microsoft.com/office/drawing/2014/main" id="{00000000-0008-0000-0000-00006E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72" name="Text Box 394744">
          <a:extLst>
            <a:ext uri="{FF2B5EF4-FFF2-40B4-BE49-F238E27FC236}">
              <a16:creationId xmlns="" xmlns:a16="http://schemas.microsoft.com/office/drawing/2014/main" id="{00000000-0008-0000-0000-00006F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73" name="Text Box 394360">
          <a:extLst>
            <a:ext uri="{FF2B5EF4-FFF2-40B4-BE49-F238E27FC236}">
              <a16:creationId xmlns="" xmlns:a16="http://schemas.microsoft.com/office/drawing/2014/main" id="{00000000-0008-0000-0000-000070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74" name="Text Box 394744">
          <a:extLst>
            <a:ext uri="{FF2B5EF4-FFF2-40B4-BE49-F238E27FC236}">
              <a16:creationId xmlns="" xmlns:a16="http://schemas.microsoft.com/office/drawing/2014/main" id="{00000000-0008-0000-0000-000071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75" name="Text Box 394360">
          <a:extLst>
            <a:ext uri="{FF2B5EF4-FFF2-40B4-BE49-F238E27FC236}">
              <a16:creationId xmlns="" xmlns:a16="http://schemas.microsoft.com/office/drawing/2014/main" id="{00000000-0008-0000-0000-000072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76" name="Text Box 394744">
          <a:extLst>
            <a:ext uri="{FF2B5EF4-FFF2-40B4-BE49-F238E27FC236}">
              <a16:creationId xmlns="" xmlns:a16="http://schemas.microsoft.com/office/drawing/2014/main" id="{00000000-0008-0000-0000-000073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77" name="Text Box 394360">
          <a:extLst>
            <a:ext uri="{FF2B5EF4-FFF2-40B4-BE49-F238E27FC236}">
              <a16:creationId xmlns="" xmlns:a16="http://schemas.microsoft.com/office/drawing/2014/main" id="{00000000-0008-0000-0000-000074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78" name="Text Box 394744">
          <a:extLst>
            <a:ext uri="{FF2B5EF4-FFF2-40B4-BE49-F238E27FC236}">
              <a16:creationId xmlns="" xmlns:a16="http://schemas.microsoft.com/office/drawing/2014/main" id="{00000000-0008-0000-0000-000075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79" name="Text Box 394360">
          <a:extLst>
            <a:ext uri="{FF2B5EF4-FFF2-40B4-BE49-F238E27FC236}">
              <a16:creationId xmlns="" xmlns:a16="http://schemas.microsoft.com/office/drawing/2014/main" id="{00000000-0008-0000-0000-000076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80" name="Text Box 394744">
          <a:extLst>
            <a:ext uri="{FF2B5EF4-FFF2-40B4-BE49-F238E27FC236}">
              <a16:creationId xmlns="" xmlns:a16="http://schemas.microsoft.com/office/drawing/2014/main" id="{00000000-0008-0000-0000-000077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81" name="Text Box 394360">
          <a:extLst>
            <a:ext uri="{FF2B5EF4-FFF2-40B4-BE49-F238E27FC236}">
              <a16:creationId xmlns="" xmlns:a16="http://schemas.microsoft.com/office/drawing/2014/main" id="{00000000-0008-0000-0000-000078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82" name="Text Box 394744">
          <a:extLst>
            <a:ext uri="{FF2B5EF4-FFF2-40B4-BE49-F238E27FC236}">
              <a16:creationId xmlns="" xmlns:a16="http://schemas.microsoft.com/office/drawing/2014/main" id="{00000000-0008-0000-0000-000079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83" name="Text Box 394360">
          <a:extLst>
            <a:ext uri="{FF2B5EF4-FFF2-40B4-BE49-F238E27FC236}">
              <a16:creationId xmlns="" xmlns:a16="http://schemas.microsoft.com/office/drawing/2014/main" id="{00000000-0008-0000-0000-00007A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84" name="Text Box 394744">
          <a:extLst>
            <a:ext uri="{FF2B5EF4-FFF2-40B4-BE49-F238E27FC236}">
              <a16:creationId xmlns="" xmlns:a16="http://schemas.microsoft.com/office/drawing/2014/main" id="{00000000-0008-0000-0000-00007B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85" name="Text Box 394360">
          <a:extLst>
            <a:ext uri="{FF2B5EF4-FFF2-40B4-BE49-F238E27FC236}">
              <a16:creationId xmlns="" xmlns:a16="http://schemas.microsoft.com/office/drawing/2014/main" id="{00000000-0008-0000-0000-00007C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86" name="Text Box 394744">
          <a:extLst>
            <a:ext uri="{FF2B5EF4-FFF2-40B4-BE49-F238E27FC236}">
              <a16:creationId xmlns="" xmlns:a16="http://schemas.microsoft.com/office/drawing/2014/main" id="{00000000-0008-0000-0000-00007D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87" name="Text Box 394360">
          <a:extLst>
            <a:ext uri="{FF2B5EF4-FFF2-40B4-BE49-F238E27FC236}">
              <a16:creationId xmlns="" xmlns:a16="http://schemas.microsoft.com/office/drawing/2014/main" id="{00000000-0008-0000-0000-00007E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88" name="Text Box 394744">
          <a:extLst>
            <a:ext uri="{FF2B5EF4-FFF2-40B4-BE49-F238E27FC236}">
              <a16:creationId xmlns="" xmlns:a16="http://schemas.microsoft.com/office/drawing/2014/main" id="{00000000-0008-0000-0000-00007F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89" name="Text Box 394360">
          <a:extLst>
            <a:ext uri="{FF2B5EF4-FFF2-40B4-BE49-F238E27FC236}">
              <a16:creationId xmlns="" xmlns:a16="http://schemas.microsoft.com/office/drawing/2014/main" id="{00000000-0008-0000-0000-000080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90" name="Text Box 394744">
          <a:extLst>
            <a:ext uri="{FF2B5EF4-FFF2-40B4-BE49-F238E27FC236}">
              <a16:creationId xmlns="" xmlns:a16="http://schemas.microsoft.com/office/drawing/2014/main" id="{00000000-0008-0000-0000-000081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91" name="Text Box 394360">
          <a:extLst>
            <a:ext uri="{FF2B5EF4-FFF2-40B4-BE49-F238E27FC236}">
              <a16:creationId xmlns="" xmlns:a16="http://schemas.microsoft.com/office/drawing/2014/main" id="{00000000-0008-0000-0000-000082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92" name="Text Box 394744">
          <a:extLst>
            <a:ext uri="{FF2B5EF4-FFF2-40B4-BE49-F238E27FC236}">
              <a16:creationId xmlns="" xmlns:a16="http://schemas.microsoft.com/office/drawing/2014/main" id="{00000000-0008-0000-0000-000083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93" name="Text Box 394360">
          <a:extLst>
            <a:ext uri="{FF2B5EF4-FFF2-40B4-BE49-F238E27FC236}">
              <a16:creationId xmlns="" xmlns:a16="http://schemas.microsoft.com/office/drawing/2014/main" id="{00000000-0008-0000-0000-000084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94" name="Text Box 394744">
          <a:extLst>
            <a:ext uri="{FF2B5EF4-FFF2-40B4-BE49-F238E27FC236}">
              <a16:creationId xmlns="" xmlns:a16="http://schemas.microsoft.com/office/drawing/2014/main" id="{00000000-0008-0000-0000-000085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95" name="Text Box 394360">
          <a:extLst>
            <a:ext uri="{FF2B5EF4-FFF2-40B4-BE49-F238E27FC236}">
              <a16:creationId xmlns="" xmlns:a16="http://schemas.microsoft.com/office/drawing/2014/main" id="{00000000-0008-0000-0000-000086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896" name="Text Box 394744">
          <a:extLst>
            <a:ext uri="{FF2B5EF4-FFF2-40B4-BE49-F238E27FC236}">
              <a16:creationId xmlns="" xmlns:a16="http://schemas.microsoft.com/office/drawing/2014/main" id="{00000000-0008-0000-0000-000087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97" name="Text Box 394360">
          <a:extLst>
            <a:ext uri="{FF2B5EF4-FFF2-40B4-BE49-F238E27FC236}">
              <a16:creationId xmlns="" xmlns:a16="http://schemas.microsoft.com/office/drawing/2014/main" id="{00000000-0008-0000-0000-000088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98" name="Text Box 394744">
          <a:extLst>
            <a:ext uri="{FF2B5EF4-FFF2-40B4-BE49-F238E27FC236}">
              <a16:creationId xmlns="" xmlns:a16="http://schemas.microsoft.com/office/drawing/2014/main" id="{00000000-0008-0000-0000-000089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899" name="Text Box 394360">
          <a:extLst>
            <a:ext uri="{FF2B5EF4-FFF2-40B4-BE49-F238E27FC236}">
              <a16:creationId xmlns="" xmlns:a16="http://schemas.microsoft.com/office/drawing/2014/main" id="{00000000-0008-0000-0000-00008A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00" name="Text Box 394744">
          <a:extLst>
            <a:ext uri="{FF2B5EF4-FFF2-40B4-BE49-F238E27FC236}">
              <a16:creationId xmlns="" xmlns:a16="http://schemas.microsoft.com/office/drawing/2014/main" id="{00000000-0008-0000-0000-00008B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01" name="Text Box 394360">
          <a:extLst>
            <a:ext uri="{FF2B5EF4-FFF2-40B4-BE49-F238E27FC236}">
              <a16:creationId xmlns="" xmlns:a16="http://schemas.microsoft.com/office/drawing/2014/main" id="{00000000-0008-0000-0000-00008C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02" name="Text Box 394744">
          <a:extLst>
            <a:ext uri="{FF2B5EF4-FFF2-40B4-BE49-F238E27FC236}">
              <a16:creationId xmlns="" xmlns:a16="http://schemas.microsoft.com/office/drawing/2014/main" id="{00000000-0008-0000-0000-00008D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03" name="Text Box 394360">
          <a:extLst>
            <a:ext uri="{FF2B5EF4-FFF2-40B4-BE49-F238E27FC236}">
              <a16:creationId xmlns="" xmlns:a16="http://schemas.microsoft.com/office/drawing/2014/main" id="{00000000-0008-0000-0000-00008E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04" name="Text Box 394744">
          <a:extLst>
            <a:ext uri="{FF2B5EF4-FFF2-40B4-BE49-F238E27FC236}">
              <a16:creationId xmlns="" xmlns:a16="http://schemas.microsoft.com/office/drawing/2014/main" id="{00000000-0008-0000-0000-00008F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05" name="Text Box 394360">
          <a:extLst>
            <a:ext uri="{FF2B5EF4-FFF2-40B4-BE49-F238E27FC236}">
              <a16:creationId xmlns="" xmlns:a16="http://schemas.microsoft.com/office/drawing/2014/main" id="{00000000-0008-0000-0000-000090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06" name="Text Box 394744">
          <a:extLst>
            <a:ext uri="{FF2B5EF4-FFF2-40B4-BE49-F238E27FC236}">
              <a16:creationId xmlns="" xmlns:a16="http://schemas.microsoft.com/office/drawing/2014/main" id="{00000000-0008-0000-0000-000091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07" name="Text Box 394360">
          <a:extLst>
            <a:ext uri="{FF2B5EF4-FFF2-40B4-BE49-F238E27FC236}">
              <a16:creationId xmlns="" xmlns:a16="http://schemas.microsoft.com/office/drawing/2014/main" id="{00000000-0008-0000-0000-000092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08" name="Text Box 394744">
          <a:extLst>
            <a:ext uri="{FF2B5EF4-FFF2-40B4-BE49-F238E27FC236}">
              <a16:creationId xmlns="" xmlns:a16="http://schemas.microsoft.com/office/drawing/2014/main" id="{00000000-0008-0000-0000-000093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909" name="Text Box 394360">
          <a:extLst>
            <a:ext uri="{FF2B5EF4-FFF2-40B4-BE49-F238E27FC236}">
              <a16:creationId xmlns="" xmlns:a16="http://schemas.microsoft.com/office/drawing/2014/main" id="{00000000-0008-0000-0000-000094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910" name="Text Box 394744">
          <a:extLst>
            <a:ext uri="{FF2B5EF4-FFF2-40B4-BE49-F238E27FC236}">
              <a16:creationId xmlns="" xmlns:a16="http://schemas.microsoft.com/office/drawing/2014/main" id="{00000000-0008-0000-0000-000095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911" name="Text Box 394360">
          <a:extLst>
            <a:ext uri="{FF2B5EF4-FFF2-40B4-BE49-F238E27FC236}">
              <a16:creationId xmlns="" xmlns:a16="http://schemas.microsoft.com/office/drawing/2014/main" id="{00000000-0008-0000-0000-000096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912" name="Text Box 394744">
          <a:extLst>
            <a:ext uri="{FF2B5EF4-FFF2-40B4-BE49-F238E27FC236}">
              <a16:creationId xmlns="" xmlns:a16="http://schemas.microsoft.com/office/drawing/2014/main" id="{00000000-0008-0000-0000-000097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913" name="Text Box 394360">
          <a:extLst>
            <a:ext uri="{FF2B5EF4-FFF2-40B4-BE49-F238E27FC236}">
              <a16:creationId xmlns="" xmlns:a16="http://schemas.microsoft.com/office/drawing/2014/main" id="{00000000-0008-0000-0000-000098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6914" name="Text Box 394744">
          <a:extLst>
            <a:ext uri="{FF2B5EF4-FFF2-40B4-BE49-F238E27FC236}">
              <a16:creationId xmlns="" xmlns:a16="http://schemas.microsoft.com/office/drawing/2014/main" id="{00000000-0008-0000-0000-000099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15" name="Text Box 394360">
          <a:extLst>
            <a:ext uri="{FF2B5EF4-FFF2-40B4-BE49-F238E27FC236}">
              <a16:creationId xmlns="" xmlns:a16="http://schemas.microsoft.com/office/drawing/2014/main" id="{00000000-0008-0000-0000-00009A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16" name="Text Box 394744">
          <a:extLst>
            <a:ext uri="{FF2B5EF4-FFF2-40B4-BE49-F238E27FC236}">
              <a16:creationId xmlns="" xmlns:a16="http://schemas.microsoft.com/office/drawing/2014/main" id="{00000000-0008-0000-0000-00009B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17" name="Text Box 394360">
          <a:extLst>
            <a:ext uri="{FF2B5EF4-FFF2-40B4-BE49-F238E27FC236}">
              <a16:creationId xmlns="" xmlns:a16="http://schemas.microsoft.com/office/drawing/2014/main" id="{00000000-0008-0000-0000-00009C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18" name="Text Box 394744">
          <a:extLst>
            <a:ext uri="{FF2B5EF4-FFF2-40B4-BE49-F238E27FC236}">
              <a16:creationId xmlns="" xmlns:a16="http://schemas.microsoft.com/office/drawing/2014/main" id="{00000000-0008-0000-0000-00009D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19" name="Text Box 394360">
          <a:extLst>
            <a:ext uri="{FF2B5EF4-FFF2-40B4-BE49-F238E27FC236}">
              <a16:creationId xmlns="" xmlns:a16="http://schemas.microsoft.com/office/drawing/2014/main" id="{00000000-0008-0000-0000-00009E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20" name="Text Box 394744">
          <a:extLst>
            <a:ext uri="{FF2B5EF4-FFF2-40B4-BE49-F238E27FC236}">
              <a16:creationId xmlns="" xmlns:a16="http://schemas.microsoft.com/office/drawing/2014/main" id="{00000000-0008-0000-0000-00009F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21" name="Text Box 394360">
          <a:extLst>
            <a:ext uri="{FF2B5EF4-FFF2-40B4-BE49-F238E27FC236}">
              <a16:creationId xmlns="" xmlns:a16="http://schemas.microsoft.com/office/drawing/2014/main" id="{00000000-0008-0000-0000-0000A0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22" name="Text Box 394744">
          <a:extLst>
            <a:ext uri="{FF2B5EF4-FFF2-40B4-BE49-F238E27FC236}">
              <a16:creationId xmlns="" xmlns:a16="http://schemas.microsoft.com/office/drawing/2014/main" id="{00000000-0008-0000-0000-0000A1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23" name="Text Box 394360">
          <a:extLst>
            <a:ext uri="{FF2B5EF4-FFF2-40B4-BE49-F238E27FC236}">
              <a16:creationId xmlns="" xmlns:a16="http://schemas.microsoft.com/office/drawing/2014/main" id="{00000000-0008-0000-0000-0000A2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24" name="Text Box 394744">
          <a:extLst>
            <a:ext uri="{FF2B5EF4-FFF2-40B4-BE49-F238E27FC236}">
              <a16:creationId xmlns="" xmlns:a16="http://schemas.microsoft.com/office/drawing/2014/main" id="{00000000-0008-0000-0000-0000A3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25" name="Text Box 394360">
          <a:extLst>
            <a:ext uri="{FF2B5EF4-FFF2-40B4-BE49-F238E27FC236}">
              <a16:creationId xmlns="" xmlns:a16="http://schemas.microsoft.com/office/drawing/2014/main" id="{00000000-0008-0000-0000-0000A4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26" name="Text Box 394744">
          <a:extLst>
            <a:ext uri="{FF2B5EF4-FFF2-40B4-BE49-F238E27FC236}">
              <a16:creationId xmlns="" xmlns:a16="http://schemas.microsoft.com/office/drawing/2014/main" id="{00000000-0008-0000-0000-0000A5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27" name="Text Box 394360">
          <a:extLst>
            <a:ext uri="{FF2B5EF4-FFF2-40B4-BE49-F238E27FC236}">
              <a16:creationId xmlns="" xmlns:a16="http://schemas.microsoft.com/office/drawing/2014/main" id="{00000000-0008-0000-0000-0000A6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28" name="Text Box 394744">
          <a:extLst>
            <a:ext uri="{FF2B5EF4-FFF2-40B4-BE49-F238E27FC236}">
              <a16:creationId xmlns="" xmlns:a16="http://schemas.microsoft.com/office/drawing/2014/main" id="{00000000-0008-0000-0000-0000A7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29" name="Text Box 394360">
          <a:extLst>
            <a:ext uri="{FF2B5EF4-FFF2-40B4-BE49-F238E27FC236}">
              <a16:creationId xmlns="" xmlns:a16="http://schemas.microsoft.com/office/drawing/2014/main" id="{00000000-0008-0000-0000-0000A8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30" name="Text Box 394744">
          <a:extLst>
            <a:ext uri="{FF2B5EF4-FFF2-40B4-BE49-F238E27FC236}">
              <a16:creationId xmlns="" xmlns:a16="http://schemas.microsoft.com/office/drawing/2014/main" id="{00000000-0008-0000-0000-0000A9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31" name="Text Box 394360">
          <a:extLst>
            <a:ext uri="{FF2B5EF4-FFF2-40B4-BE49-F238E27FC236}">
              <a16:creationId xmlns="" xmlns:a16="http://schemas.microsoft.com/office/drawing/2014/main" id="{00000000-0008-0000-0000-0000AA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32" name="Text Box 394744">
          <a:extLst>
            <a:ext uri="{FF2B5EF4-FFF2-40B4-BE49-F238E27FC236}">
              <a16:creationId xmlns="" xmlns:a16="http://schemas.microsoft.com/office/drawing/2014/main" id="{00000000-0008-0000-0000-0000AB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33" name="Text Box 394360">
          <a:extLst>
            <a:ext uri="{FF2B5EF4-FFF2-40B4-BE49-F238E27FC236}">
              <a16:creationId xmlns="" xmlns:a16="http://schemas.microsoft.com/office/drawing/2014/main" id="{00000000-0008-0000-0000-0000AC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34" name="Text Box 394744">
          <a:extLst>
            <a:ext uri="{FF2B5EF4-FFF2-40B4-BE49-F238E27FC236}">
              <a16:creationId xmlns="" xmlns:a16="http://schemas.microsoft.com/office/drawing/2014/main" id="{00000000-0008-0000-0000-0000AD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35" name="Text Box 394360">
          <a:extLst>
            <a:ext uri="{FF2B5EF4-FFF2-40B4-BE49-F238E27FC236}">
              <a16:creationId xmlns="" xmlns:a16="http://schemas.microsoft.com/office/drawing/2014/main" id="{00000000-0008-0000-0000-0000AE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36" name="Text Box 394744">
          <a:extLst>
            <a:ext uri="{FF2B5EF4-FFF2-40B4-BE49-F238E27FC236}">
              <a16:creationId xmlns="" xmlns:a16="http://schemas.microsoft.com/office/drawing/2014/main" id="{00000000-0008-0000-0000-0000AF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37" name="Text Box 394360">
          <a:extLst>
            <a:ext uri="{FF2B5EF4-FFF2-40B4-BE49-F238E27FC236}">
              <a16:creationId xmlns="" xmlns:a16="http://schemas.microsoft.com/office/drawing/2014/main" id="{00000000-0008-0000-0000-0000B0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38" name="Text Box 394744">
          <a:extLst>
            <a:ext uri="{FF2B5EF4-FFF2-40B4-BE49-F238E27FC236}">
              <a16:creationId xmlns="" xmlns:a16="http://schemas.microsoft.com/office/drawing/2014/main" id="{00000000-0008-0000-0000-0000B1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39" name="Text Box 394360">
          <a:extLst>
            <a:ext uri="{FF2B5EF4-FFF2-40B4-BE49-F238E27FC236}">
              <a16:creationId xmlns="" xmlns:a16="http://schemas.microsoft.com/office/drawing/2014/main" id="{00000000-0008-0000-0000-0000B2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40" name="Text Box 394744">
          <a:extLst>
            <a:ext uri="{FF2B5EF4-FFF2-40B4-BE49-F238E27FC236}">
              <a16:creationId xmlns="" xmlns:a16="http://schemas.microsoft.com/office/drawing/2014/main" id="{00000000-0008-0000-0000-0000B3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41" name="Text Box 394360">
          <a:extLst>
            <a:ext uri="{FF2B5EF4-FFF2-40B4-BE49-F238E27FC236}">
              <a16:creationId xmlns="" xmlns:a16="http://schemas.microsoft.com/office/drawing/2014/main" id="{00000000-0008-0000-0000-0000B4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42" name="Text Box 394744">
          <a:extLst>
            <a:ext uri="{FF2B5EF4-FFF2-40B4-BE49-F238E27FC236}">
              <a16:creationId xmlns="" xmlns:a16="http://schemas.microsoft.com/office/drawing/2014/main" id="{00000000-0008-0000-0000-0000B5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43" name="Text Box 394360">
          <a:extLst>
            <a:ext uri="{FF2B5EF4-FFF2-40B4-BE49-F238E27FC236}">
              <a16:creationId xmlns="" xmlns:a16="http://schemas.microsoft.com/office/drawing/2014/main" id="{00000000-0008-0000-0000-0000B6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44" name="Text Box 394744">
          <a:extLst>
            <a:ext uri="{FF2B5EF4-FFF2-40B4-BE49-F238E27FC236}">
              <a16:creationId xmlns="" xmlns:a16="http://schemas.microsoft.com/office/drawing/2014/main" id="{00000000-0008-0000-0000-0000B7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45" name="Text Box 394360">
          <a:extLst>
            <a:ext uri="{FF2B5EF4-FFF2-40B4-BE49-F238E27FC236}">
              <a16:creationId xmlns="" xmlns:a16="http://schemas.microsoft.com/office/drawing/2014/main" id="{00000000-0008-0000-0000-0000B8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46" name="Text Box 394744">
          <a:extLst>
            <a:ext uri="{FF2B5EF4-FFF2-40B4-BE49-F238E27FC236}">
              <a16:creationId xmlns="" xmlns:a16="http://schemas.microsoft.com/office/drawing/2014/main" id="{00000000-0008-0000-0000-0000B9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47" name="Text Box 394360">
          <a:extLst>
            <a:ext uri="{FF2B5EF4-FFF2-40B4-BE49-F238E27FC236}">
              <a16:creationId xmlns="" xmlns:a16="http://schemas.microsoft.com/office/drawing/2014/main" id="{00000000-0008-0000-0000-0000BA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48" name="Text Box 394744">
          <a:extLst>
            <a:ext uri="{FF2B5EF4-FFF2-40B4-BE49-F238E27FC236}">
              <a16:creationId xmlns="" xmlns:a16="http://schemas.microsoft.com/office/drawing/2014/main" id="{00000000-0008-0000-0000-0000BB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49" name="Text Box 394360">
          <a:extLst>
            <a:ext uri="{FF2B5EF4-FFF2-40B4-BE49-F238E27FC236}">
              <a16:creationId xmlns="" xmlns:a16="http://schemas.microsoft.com/office/drawing/2014/main" id="{00000000-0008-0000-0000-0000BC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50" name="Text Box 394744">
          <a:extLst>
            <a:ext uri="{FF2B5EF4-FFF2-40B4-BE49-F238E27FC236}">
              <a16:creationId xmlns="" xmlns:a16="http://schemas.microsoft.com/office/drawing/2014/main" id="{00000000-0008-0000-0000-0000BD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51" name="Text Box 394360">
          <a:extLst>
            <a:ext uri="{FF2B5EF4-FFF2-40B4-BE49-F238E27FC236}">
              <a16:creationId xmlns="" xmlns:a16="http://schemas.microsoft.com/office/drawing/2014/main" id="{00000000-0008-0000-0000-0000BE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52" name="Text Box 394744">
          <a:extLst>
            <a:ext uri="{FF2B5EF4-FFF2-40B4-BE49-F238E27FC236}">
              <a16:creationId xmlns="" xmlns:a16="http://schemas.microsoft.com/office/drawing/2014/main" id="{00000000-0008-0000-0000-0000BF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53" name="Text Box 394360">
          <a:extLst>
            <a:ext uri="{FF2B5EF4-FFF2-40B4-BE49-F238E27FC236}">
              <a16:creationId xmlns="" xmlns:a16="http://schemas.microsoft.com/office/drawing/2014/main" id="{00000000-0008-0000-0000-0000C0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54" name="Text Box 394744">
          <a:extLst>
            <a:ext uri="{FF2B5EF4-FFF2-40B4-BE49-F238E27FC236}">
              <a16:creationId xmlns="" xmlns:a16="http://schemas.microsoft.com/office/drawing/2014/main" id="{00000000-0008-0000-0000-0000C1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55" name="Text Box 394360">
          <a:extLst>
            <a:ext uri="{FF2B5EF4-FFF2-40B4-BE49-F238E27FC236}">
              <a16:creationId xmlns="" xmlns:a16="http://schemas.microsoft.com/office/drawing/2014/main" id="{00000000-0008-0000-0000-0000C2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56" name="Text Box 394744">
          <a:extLst>
            <a:ext uri="{FF2B5EF4-FFF2-40B4-BE49-F238E27FC236}">
              <a16:creationId xmlns="" xmlns:a16="http://schemas.microsoft.com/office/drawing/2014/main" id="{00000000-0008-0000-0000-0000C3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57" name="Text Box 394360">
          <a:extLst>
            <a:ext uri="{FF2B5EF4-FFF2-40B4-BE49-F238E27FC236}">
              <a16:creationId xmlns="" xmlns:a16="http://schemas.microsoft.com/office/drawing/2014/main" id="{00000000-0008-0000-0000-0000C4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58" name="Text Box 394744">
          <a:extLst>
            <a:ext uri="{FF2B5EF4-FFF2-40B4-BE49-F238E27FC236}">
              <a16:creationId xmlns="" xmlns:a16="http://schemas.microsoft.com/office/drawing/2014/main" id="{00000000-0008-0000-0000-0000C5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59" name="Text Box 394360">
          <a:extLst>
            <a:ext uri="{FF2B5EF4-FFF2-40B4-BE49-F238E27FC236}">
              <a16:creationId xmlns="" xmlns:a16="http://schemas.microsoft.com/office/drawing/2014/main" id="{00000000-0008-0000-0000-0000C6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60" name="Text Box 394744">
          <a:extLst>
            <a:ext uri="{FF2B5EF4-FFF2-40B4-BE49-F238E27FC236}">
              <a16:creationId xmlns="" xmlns:a16="http://schemas.microsoft.com/office/drawing/2014/main" id="{00000000-0008-0000-0000-0000C7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61" name="Text Box 394360">
          <a:extLst>
            <a:ext uri="{FF2B5EF4-FFF2-40B4-BE49-F238E27FC236}">
              <a16:creationId xmlns="" xmlns:a16="http://schemas.microsoft.com/office/drawing/2014/main" id="{00000000-0008-0000-0000-0000C8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62" name="Text Box 394744">
          <a:extLst>
            <a:ext uri="{FF2B5EF4-FFF2-40B4-BE49-F238E27FC236}">
              <a16:creationId xmlns="" xmlns:a16="http://schemas.microsoft.com/office/drawing/2014/main" id="{00000000-0008-0000-0000-0000C9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63" name="Text Box 394360">
          <a:extLst>
            <a:ext uri="{FF2B5EF4-FFF2-40B4-BE49-F238E27FC236}">
              <a16:creationId xmlns="" xmlns:a16="http://schemas.microsoft.com/office/drawing/2014/main" id="{00000000-0008-0000-0000-0000CA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64" name="Text Box 394744">
          <a:extLst>
            <a:ext uri="{FF2B5EF4-FFF2-40B4-BE49-F238E27FC236}">
              <a16:creationId xmlns="" xmlns:a16="http://schemas.microsoft.com/office/drawing/2014/main" id="{00000000-0008-0000-0000-0000CB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65" name="Text Box 394360">
          <a:extLst>
            <a:ext uri="{FF2B5EF4-FFF2-40B4-BE49-F238E27FC236}">
              <a16:creationId xmlns="" xmlns:a16="http://schemas.microsoft.com/office/drawing/2014/main" id="{00000000-0008-0000-0000-0000CC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66" name="Text Box 394744">
          <a:extLst>
            <a:ext uri="{FF2B5EF4-FFF2-40B4-BE49-F238E27FC236}">
              <a16:creationId xmlns="" xmlns:a16="http://schemas.microsoft.com/office/drawing/2014/main" id="{00000000-0008-0000-0000-0000CD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67" name="Text Box 394360">
          <a:extLst>
            <a:ext uri="{FF2B5EF4-FFF2-40B4-BE49-F238E27FC236}">
              <a16:creationId xmlns="" xmlns:a16="http://schemas.microsoft.com/office/drawing/2014/main" id="{00000000-0008-0000-0000-0000CE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68" name="Text Box 394744">
          <a:extLst>
            <a:ext uri="{FF2B5EF4-FFF2-40B4-BE49-F238E27FC236}">
              <a16:creationId xmlns="" xmlns:a16="http://schemas.microsoft.com/office/drawing/2014/main" id="{00000000-0008-0000-0000-0000CF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69" name="Text Box 394360">
          <a:extLst>
            <a:ext uri="{FF2B5EF4-FFF2-40B4-BE49-F238E27FC236}">
              <a16:creationId xmlns="" xmlns:a16="http://schemas.microsoft.com/office/drawing/2014/main" id="{00000000-0008-0000-0000-0000D0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70" name="Text Box 394744">
          <a:extLst>
            <a:ext uri="{FF2B5EF4-FFF2-40B4-BE49-F238E27FC236}">
              <a16:creationId xmlns="" xmlns:a16="http://schemas.microsoft.com/office/drawing/2014/main" id="{00000000-0008-0000-0000-0000D1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71" name="Text Box 394360">
          <a:extLst>
            <a:ext uri="{FF2B5EF4-FFF2-40B4-BE49-F238E27FC236}">
              <a16:creationId xmlns="" xmlns:a16="http://schemas.microsoft.com/office/drawing/2014/main" id="{00000000-0008-0000-0000-0000D2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72" name="Text Box 394744">
          <a:extLst>
            <a:ext uri="{FF2B5EF4-FFF2-40B4-BE49-F238E27FC236}">
              <a16:creationId xmlns="" xmlns:a16="http://schemas.microsoft.com/office/drawing/2014/main" id="{00000000-0008-0000-0000-0000D3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73" name="Text Box 394360">
          <a:extLst>
            <a:ext uri="{FF2B5EF4-FFF2-40B4-BE49-F238E27FC236}">
              <a16:creationId xmlns="" xmlns:a16="http://schemas.microsoft.com/office/drawing/2014/main" id="{00000000-0008-0000-0000-0000D4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74" name="Text Box 394744">
          <a:extLst>
            <a:ext uri="{FF2B5EF4-FFF2-40B4-BE49-F238E27FC236}">
              <a16:creationId xmlns="" xmlns:a16="http://schemas.microsoft.com/office/drawing/2014/main" id="{00000000-0008-0000-0000-0000D5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75" name="Text Box 394360">
          <a:extLst>
            <a:ext uri="{FF2B5EF4-FFF2-40B4-BE49-F238E27FC236}">
              <a16:creationId xmlns="" xmlns:a16="http://schemas.microsoft.com/office/drawing/2014/main" id="{00000000-0008-0000-0000-0000D6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76" name="Text Box 394744">
          <a:extLst>
            <a:ext uri="{FF2B5EF4-FFF2-40B4-BE49-F238E27FC236}">
              <a16:creationId xmlns="" xmlns:a16="http://schemas.microsoft.com/office/drawing/2014/main" id="{00000000-0008-0000-0000-0000D7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77" name="Text Box 394360">
          <a:extLst>
            <a:ext uri="{FF2B5EF4-FFF2-40B4-BE49-F238E27FC236}">
              <a16:creationId xmlns="" xmlns:a16="http://schemas.microsoft.com/office/drawing/2014/main" id="{00000000-0008-0000-0000-0000D8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78" name="Text Box 394744">
          <a:extLst>
            <a:ext uri="{FF2B5EF4-FFF2-40B4-BE49-F238E27FC236}">
              <a16:creationId xmlns="" xmlns:a16="http://schemas.microsoft.com/office/drawing/2014/main" id="{00000000-0008-0000-0000-0000D9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79" name="Text Box 394360">
          <a:extLst>
            <a:ext uri="{FF2B5EF4-FFF2-40B4-BE49-F238E27FC236}">
              <a16:creationId xmlns="" xmlns:a16="http://schemas.microsoft.com/office/drawing/2014/main" id="{00000000-0008-0000-0000-0000DA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80" name="Text Box 394744">
          <a:extLst>
            <a:ext uri="{FF2B5EF4-FFF2-40B4-BE49-F238E27FC236}">
              <a16:creationId xmlns="" xmlns:a16="http://schemas.microsoft.com/office/drawing/2014/main" id="{00000000-0008-0000-0000-0000DB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81" name="Text Box 394360">
          <a:extLst>
            <a:ext uri="{FF2B5EF4-FFF2-40B4-BE49-F238E27FC236}">
              <a16:creationId xmlns="" xmlns:a16="http://schemas.microsoft.com/office/drawing/2014/main" id="{00000000-0008-0000-0000-0000DC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82" name="Text Box 394744">
          <a:extLst>
            <a:ext uri="{FF2B5EF4-FFF2-40B4-BE49-F238E27FC236}">
              <a16:creationId xmlns="" xmlns:a16="http://schemas.microsoft.com/office/drawing/2014/main" id="{00000000-0008-0000-0000-0000DD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83" name="Text Box 394360">
          <a:extLst>
            <a:ext uri="{FF2B5EF4-FFF2-40B4-BE49-F238E27FC236}">
              <a16:creationId xmlns="" xmlns:a16="http://schemas.microsoft.com/office/drawing/2014/main" id="{00000000-0008-0000-0000-0000DE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84" name="Text Box 394744">
          <a:extLst>
            <a:ext uri="{FF2B5EF4-FFF2-40B4-BE49-F238E27FC236}">
              <a16:creationId xmlns="" xmlns:a16="http://schemas.microsoft.com/office/drawing/2014/main" id="{00000000-0008-0000-0000-0000DF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85" name="Text Box 394360">
          <a:extLst>
            <a:ext uri="{FF2B5EF4-FFF2-40B4-BE49-F238E27FC236}">
              <a16:creationId xmlns="" xmlns:a16="http://schemas.microsoft.com/office/drawing/2014/main" id="{00000000-0008-0000-0000-0000E0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86" name="Text Box 394744">
          <a:extLst>
            <a:ext uri="{FF2B5EF4-FFF2-40B4-BE49-F238E27FC236}">
              <a16:creationId xmlns="" xmlns:a16="http://schemas.microsoft.com/office/drawing/2014/main" id="{00000000-0008-0000-0000-0000E1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87" name="Text Box 394360">
          <a:extLst>
            <a:ext uri="{FF2B5EF4-FFF2-40B4-BE49-F238E27FC236}">
              <a16:creationId xmlns="" xmlns:a16="http://schemas.microsoft.com/office/drawing/2014/main" id="{00000000-0008-0000-0000-0000E2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88" name="Text Box 394744">
          <a:extLst>
            <a:ext uri="{FF2B5EF4-FFF2-40B4-BE49-F238E27FC236}">
              <a16:creationId xmlns="" xmlns:a16="http://schemas.microsoft.com/office/drawing/2014/main" id="{00000000-0008-0000-0000-0000E3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89" name="Text Box 394360">
          <a:extLst>
            <a:ext uri="{FF2B5EF4-FFF2-40B4-BE49-F238E27FC236}">
              <a16:creationId xmlns="" xmlns:a16="http://schemas.microsoft.com/office/drawing/2014/main" id="{00000000-0008-0000-0000-0000E4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90" name="Text Box 394744">
          <a:extLst>
            <a:ext uri="{FF2B5EF4-FFF2-40B4-BE49-F238E27FC236}">
              <a16:creationId xmlns="" xmlns:a16="http://schemas.microsoft.com/office/drawing/2014/main" id="{00000000-0008-0000-0000-0000E5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91" name="Text Box 394360">
          <a:extLst>
            <a:ext uri="{FF2B5EF4-FFF2-40B4-BE49-F238E27FC236}">
              <a16:creationId xmlns="" xmlns:a16="http://schemas.microsoft.com/office/drawing/2014/main" id="{00000000-0008-0000-0000-0000E6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92" name="Text Box 394744">
          <a:extLst>
            <a:ext uri="{FF2B5EF4-FFF2-40B4-BE49-F238E27FC236}">
              <a16:creationId xmlns="" xmlns:a16="http://schemas.microsoft.com/office/drawing/2014/main" id="{00000000-0008-0000-0000-0000E7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93" name="Text Box 394360">
          <a:extLst>
            <a:ext uri="{FF2B5EF4-FFF2-40B4-BE49-F238E27FC236}">
              <a16:creationId xmlns="" xmlns:a16="http://schemas.microsoft.com/office/drawing/2014/main" id="{00000000-0008-0000-0000-0000E8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94" name="Text Box 394744">
          <a:extLst>
            <a:ext uri="{FF2B5EF4-FFF2-40B4-BE49-F238E27FC236}">
              <a16:creationId xmlns="" xmlns:a16="http://schemas.microsoft.com/office/drawing/2014/main" id="{00000000-0008-0000-0000-0000E9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95" name="Text Box 394360">
          <a:extLst>
            <a:ext uri="{FF2B5EF4-FFF2-40B4-BE49-F238E27FC236}">
              <a16:creationId xmlns="" xmlns:a16="http://schemas.microsoft.com/office/drawing/2014/main" id="{00000000-0008-0000-0000-0000EA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96" name="Text Box 394744">
          <a:extLst>
            <a:ext uri="{FF2B5EF4-FFF2-40B4-BE49-F238E27FC236}">
              <a16:creationId xmlns="" xmlns:a16="http://schemas.microsoft.com/office/drawing/2014/main" id="{00000000-0008-0000-0000-0000EB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97" name="Text Box 394360">
          <a:extLst>
            <a:ext uri="{FF2B5EF4-FFF2-40B4-BE49-F238E27FC236}">
              <a16:creationId xmlns="" xmlns:a16="http://schemas.microsoft.com/office/drawing/2014/main" id="{00000000-0008-0000-0000-0000EC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6998" name="Text Box 394744">
          <a:extLst>
            <a:ext uri="{FF2B5EF4-FFF2-40B4-BE49-F238E27FC236}">
              <a16:creationId xmlns="" xmlns:a16="http://schemas.microsoft.com/office/drawing/2014/main" id="{00000000-0008-0000-0000-0000ED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6999" name="Text Box 394360">
          <a:extLst>
            <a:ext uri="{FF2B5EF4-FFF2-40B4-BE49-F238E27FC236}">
              <a16:creationId xmlns="" xmlns:a16="http://schemas.microsoft.com/office/drawing/2014/main" id="{00000000-0008-0000-0000-0000EE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00" name="Text Box 394744">
          <a:extLst>
            <a:ext uri="{FF2B5EF4-FFF2-40B4-BE49-F238E27FC236}">
              <a16:creationId xmlns="" xmlns:a16="http://schemas.microsoft.com/office/drawing/2014/main" id="{00000000-0008-0000-0000-0000EF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01" name="Text Box 394360">
          <a:extLst>
            <a:ext uri="{FF2B5EF4-FFF2-40B4-BE49-F238E27FC236}">
              <a16:creationId xmlns="" xmlns:a16="http://schemas.microsoft.com/office/drawing/2014/main" id="{00000000-0008-0000-0000-0000F0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02" name="Text Box 394744">
          <a:extLst>
            <a:ext uri="{FF2B5EF4-FFF2-40B4-BE49-F238E27FC236}">
              <a16:creationId xmlns="" xmlns:a16="http://schemas.microsoft.com/office/drawing/2014/main" id="{00000000-0008-0000-0000-0000F1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03" name="Text Box 394360">
          <a:extLst>
            <a:ext uri="{FF2B5EF4-FFF2-40B4-BE49-F238E27FC236}">
              <a16:creationId xmlns="" xmlns:a16="http://schemas.microsoft.com/office/drawing/2014/main" id="{00000000-0008-0000-0000-0000F2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04" name="Text Box 394744">
          <a:extLst>
            <a:ext uri="{FF2B5EF4-FFF2-40B4-BE49-F238E27FC236}">
              <a16:creationId xmlns="" xmlns:a16="http://schemas.microsoft.com/office/drawing/2014/main" id="{00000000-0008-0000-0000-0000F307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05" name="Text Box 394360">
          <a:extLst>
            <a:ext uri="{FF2B5EF4-FFF2-40B4-BE49-F238E27FC236}">
              <a16:creationId xmlns="" xmlns:a16="http://schemas.microsoft.com/office/drawing/2014/main" id="{00000000-0008-0000-0000-0000F4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06" name="Text Box 394744">
          <a:extLst>
            <a:ext uri="{FF2B5EF4-FFF2-40B4-BE49-F238E27FC236}">
              <a16:creationId xmlns="" xmlns:a16="http://schemas.microsoft.com/office/drawing/2014/main" id="{00000000-0008-0000-0000-0000F5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07" name="Text Box 394360">
          <a:extLst>
            <a:ext uri="{FF2B5EF4-FFF2-40B4-BE49-F238E27FC236}">
              <a16:creationId xmlns="" xmlns:a16="http://schemas.microsoft.com/office/drawing/2014/main" id="{00000000-0008-0000-0000-0000F6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08" name="Text Box 394744">
          <a:extLst>
            <a:ext uri="{FF2B5EF4-FFF2-40B4-BE49-F238E27FC236}">
              <a16:creationId xmlns="" xmlns:a16="http://schemas.microsoft.com/office/drawing/2014/main" id="{00000000-0008-0000-0000-0000F7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09" name="Text Box 394360">
          <a:extLst>
            <a:ext uri="{FF2B5EF4-FFF2-40B4-BE49-F238E27FC236}">
              <a16:creationId xmlns="" xmlns:a16="http://schemas.microsoft.com/office/drawing/2014/main" id="{00000000-0008-0000-0000-0000F8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10" name="Text Box 394744">
          <a:extLst>
            <a:ext uri="{FF2B5EF4-FFF2-40B4-BE49-F238E27FC236}">
              <a16:creationId xmlns="" xmlns:a16="http://schemas.microsoft.com/office/drawing/2014/main" id="{00000000-0008-0000-0000-0000F907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011" name="Text Box 394360">
          <a:extLst>
            <a:ext uri="{FF2B5EF4-FFF2-40B4-BE49-F238E27FC236}">
              <a16:creationId xmlns="" xmlns:a16="http://schemas.microsoft.com/office/drawing/2014/main" id="{00000000-0008-0000-0000-0000FA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012" name="Text Box 394744">
          <a:extLst>
            <a:ext uri="{FF2B5EF4-FFF2-40B4-BE49-F238E27FC236}">
              <a16:creationId xmlns="" xmlns:a16="http://schemas.microsoft.com/office/drawing/2014/main" id="{00000000-0008-0000-0000-0000FB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013" name="Text Box 394360">
          <a:extLst>
            <a:ext uri="{FF2B5EF4-FFF2-40B4-BE49-F238E27FC236}">
              <a16:creationId xmlns="" xmlns:a16="http://schemas.microsoft.com/office/drawing/2014/main" id="{00000000-0008-0000-0000-0000FC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014" name="Text Box 394744">
          <a:extLst>
            <a:ext uri="{FF2B5EF4-FFF2-40B4-BE49-F238E27FC236}">
              <a16:creationId xmlns="" xmlns:a16="http://schemas.microsoft.com/office/drawing/2014/main" id="{00000000-0008-0000-0000-0000FD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015" name="Text Box 394360">
          <a:extLst>
            <a:ext uri="{FF2B5EF4-FFF2-40B4-BE49-F238E27FC236}">
              <a16:creationId xmlns="" xmlns:a16="http://schemas.microsoft.com/office/drawing/2014/main" id="{00000000-0008-0000-0000-0000FE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016" name="Text Box 394744">
          <a:extLst>
            <a:ext uri="{FF2B5EF4-FFF2-40B4-BE49-F238E27FC236}">
              <a16:creationId xmlns="" xmlns:a16="http://schemas.microsoft.com/office/drawing/2014/main" id="{00000000-0008-0000-0000-0000FF07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17" name="Text Box 394360">
          <a:extLst>
            <a:ext uri="{FF2B5EF4-FFF2-40B4-BE49-F238E27FC236}">
              <a16:creationId xmlns="" xmlns:a16="http://schemas.microsoft.com/office/drawing/2014/main" id="{00000000-0008-0000-0000-000000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18" name="Text Box 394744">
          <a:extLst>
            <a:ext uri="{FF2B5EF4-FFF2-40B4-BE49-F238E27FC236}">
              <a16:creationId xmlns="" xmlns:a16="http://schemas.microsoft.com/office/drawing/2014/main" id="{00000000-0008-0000-0000-000001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19" name="Text Box 394360">
          <a:extLst>
            <a:ext uri="{FF2B5EF4-FFF2-40B4-BE49-F238E27FC236}">
              <a16:creationId xmlns="" xmlns:a16="http://schemas.microsoft.com/office/drawing/2014/main" id="{00000000-0008-0000-0000-000002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20" name="Text Box 394744">
          <a:extLst>
            <a:ext uri="{FF2B5EF4-FFF2-40B4-BE49-F238E27FC236}">
              <a16:creationId xmlns="" xmlns:a16="http://schemas.microsoft.com/office/drawing/2014/main" id="{00000000-0008-0000-0000-000003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21" name="Text Box 394360">
          <a:extLst>
            <a:ext uri="{FF2B5EF4-FFF2-40B4-BE49-F238E27FC236}">
              <a16:creationId xmlns="" xmlns:a16="http://schemas.microsoft.com/office/drawing/2014/main" id="{00000000-0008-0000-0000-000004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22" name="Text Box 394744">
          <a:extLst>
            <a:ext uri="{FF2B5EF4-FFF2-40B4-BE49-F238E27FC236}">
              <a16:creationId xmlns="" xmlns:a16="http://schemas.microsoft.com/office/drawing/2014/main" id="{00000000-0008-0000-0000-000005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23" name="Text Box 394360">
          <a:extLst>
            <a:ext uri="{FF2B5EF4-FFF2-40B4-BE49-F238E27FC236}">
              <a16:creationId xmlns="" xmlns:a16="http://schemas.microsoft.com/office/drawing/2014/main" id="{00000000-0008-0000-0000-000006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24" name="Text Box 394744">
          <a:extLst>
            <a:ext uri="{FF2B5EF4-FFF2-40B4-BE49-F238E27FC236}">
              <a16:creationId xmlns="" xmlns:a16="http://schemas.microsoft.com/office/drawing/2014/main" id="{00000000-0008-0000-0000-000007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25" name="Text Box 394360">
          <a:extLst>
            <a:ext uri="{FF2B5EF4-FFF2-40B4-BE49-F238E27FC236}">
              <a16:creationId xmlns="" xmlns:a16="http://schemas.microsoft.com/office/drawing/2014/main" id="{00000000-0008-0000-0000-000008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26" name="Text Box 394744">
          <a:extLst>
            <a:ext uri="{FF2B5EF4-FFF2-40B4-BE49-F238E27FC236}">
              <a16:creationId xmlns="" xmlns:a16="http://schemas.microsoft.com/office/drawing/2014/main" id="{00000000-0008-0000-0000-000009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27" name="Text Box 394360">
          <a:extLst>
            <a:ext uri="{FF2B5EF4-FFF2-40B4-BE49-F238E27FC236}">
              <a16:creationId xmlns="" xmlns:a16="http://schemas.microsoft.com/office/drawing/2014/main" id="{00000000-0008-0000-0000-00000A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28" name="Text Box 394744">
          <a:extLst>
            <a:ext uri="{FF2B5EF4-FFF2-40B4-BE49-F238E27FC236}">
              <a16:creationId xmlns="" xmlns:a16="http://schemas.microsoft.com/office/drawing/2014/main" id="{00000000-0008-0000-0000-00000B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29" name="Text Box 394360">
          <a:extLst>
            <a:ext uri="{FF2B5EF4-FFF2-40B4-BE49-F238E27FC236}">
              <a16:creationId xmlns="" xmlns:a16="http://schemas.microsoft.com/office/drawing/2014/main" id="{00000000-0008-0000-0000-00000C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30" name="Text Box 394744">
          <a:extLst>
            <a:ext uri="{FF2B5EF4-FFF2-40B4-BE49-F238E27FC236}">
              <a16:creationId xmlns="" xmlns:a16="http://schemas.microsoft.com/office/drawing/2014/main" id="{00000000-0008-0000-0000-00000D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31" name="Text Box 394360">
          <a:extLst>
            <a:ext uri="{FF2B5EF4-FFF2-40B4-BE49-F238E27FC236}">
              <a16:creationId xmlns="" xmlns:a16="http://schemas.microsoft.com/office/drawing/2014/main" id="{00000000-0008-0000-0000-00000E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32" name="Text Box 394744">
          <a:extLst>
            <a:ext uri="{FF2B5EF4-FFF2-40B4-BE49-F238E27FC236}">
              <a16:creationId xmlns="" xmlns:a16="http://schemas.microsoft.com/office/drawing/2014/main" id="{00000000-0008-0000-0000-00000F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33" name="Text Box 394360">
          <a:extLst>
            <a:ext uri="{FF2B5EF4-FFF2-40B4-BE49-F238E27FC236}">
              <a16:creationId xmlns="" xmlns:a16="http://schemas.microsoft.com/office/drawing/2014/main" id="{00000000-0008-0000-0000-000010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34" name="Text Box 394744">
          <a:extLst>
            <a:ext uri="{FF2B5EF4-FFF2-40B4-BE49-F238E27FC236}">
              <a16:creationId xmlns="" xmlns:a16="http://schemas.microsoft.com/office/drawing/2014/main" id="{00000000-0008-0000-0000-000011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35" name="Text Box 394360">
          <a:extLst>
            <a:ext uri="{FF2B5EF4-FFF2-40B4-BE49-F238E27FC236}">
              <a16:creationId xmlns="" xmlns:a16="http://schemas.microsoft.com/office/drawing/2014/main" id="{00000000-0008-0000-0000-000012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36" name="Text Box 394744">
          <a:extLst>
            <a:ext uri="{FF2B5EF4-FFF2-40B4-BE49-F238E27FC236}">
              <a16:creationId xmlns="" xmlns:a16="http://schemas.microsoft.com/office/drawing/2014/main" id="{00000000-0008-0000-0000-000013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37" name="Text Box 394360">
          <a:extLst>
            <a:ext uri="{FF2B5EF4-FFF2-40B4-BE49-F238E27FC236}">
              <a16:creationId xmlns="" xmlns:a16="http://schemas.microsoft.com/office/drawing/2014/main" id="{00000000-0008-0000-0000-000014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38" name="Text Box 394744">
          <a:extLst>
            <a:ext uri="{FF2B5EF4-FFF2-40B4-BE49-F238E27FC236}">
              <a16:creationId xmlns="" xmlns:a16="http://schemas.microsoft.com/office/drawing/2014/main" id="{00000000-0008-0000-0000-000015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39" name="Text Box 394360">
          <a:extLst>
            <a:ext uri="{FF2B5EF4-FFF2-40B4-BE49-F238E27FC236}">
              <a16:creationId xmlns="" xmlns:a16="http://schemas.microsoft.com/office/drawing/2014/main" id="{00000000-0008-0000-0000-000016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40" name="Text Box 394744">
          <a:extLst>
            <a:ext uri="{FF2B5EF4-FFF2-40B4-BE49-F238E27FC236}">
              <a16:creationId xmlns="" xmlns:a16="http://schemas.microsoft.com/office/drawing/2014/main" id="{00000000-0008-0000-0000-000017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41" name="Text Box 394360">
          <a:extLst>
            <a:ext uri="{FF2B5EF4-FFF2-40B4-BE49-F238E27FC236}">
              <a16:creationId xmlns="" xmlns:a16="http://schemas.microsoft.com/office/drawing/2014/main" id="{00000000-0008-0000-0000-000018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42" name="Text Box 394744">
          <a:extLst>
            <a:ext uri="{FF2B5EF4-FFF2-40B4-BE49-F238E27FC236}">
              <a16:creationId xmlns="" xmlns:a16="http://schemas.microsoft.com/office/drawing/2014/main" id="{00000000-0008-0000-0000-000019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43" name="Text Box 394360">
          <a:extLst>
            <a:ext uri="{FF2B5EF4-FFF2-40B4-BE49-F238E27FC236}">
              <a16:creationId xmlns="" xmlns:a16="http://schemas.microsoft.com/office/drawing/2014/main" id="{00000000-0008-0000-0000-00001A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44" name="Text Box 394744">
          <a:extLst>
            <a:ext uri="{FF2B5EF4-FFF2-40B4-BE49-F238E27FC236}">
              <a16:creationId xmlns="" xmlns:a16="http://schemas.microsoft.com/office/drawing/2014/main" id="{00000000-0008-0000-0000-00001B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45" name="Text Box 394360">
          <a:extLst>
            <a:ext uri="{FF2B5EF4-FFF2-40B4-BE49-F238E27FC236}">
              <a16:creationId xmlns="" xmlns:a16="http://schemas.microsoft.com/office/drawing/2014/main" id="{00000000-0008-0000-0000-00001C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46" name="Text Box 394744">
          <a:extLst>
            <a:ext uri="{FF2B5EF4-FFF2-40B4-BE49-F238E27FC236}">
              <a16:creationId xmlns="" xmlns:a16="http://schemas.microsoft.com/office/drawing/2014/main" id="{00000000-0008-0000-0000-00001D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47" name="Text Box 394360">
          <a:extLst>
            <a:ext uri="{FF2B5EF4-FFF2-40B4-BE49-F238E27FC236}">
              <a16:creationId xmlns="" xmlns:a16="http://schemas.microsoft.com/office/drawing/2014/main" id="{00000000-0008-0000-0000-00001E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48" name="Text Box 394744">
          <a:extLst>
            <a:ext uri="{FF2B5EF4-FFF2-40B4-BE49-F238E27FC236}">
              <a16:creationId xmlns="" xmlns:a16="http://schemas.microsoft.com/office/drawing/2014/main" id="{00000000-0008-0000-0000-00001F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49" name="Text Box 394360">
          <a:extLst>
            <a:ext uri="{FF2B5EF4-FFF2-40B4-BE49-F238E27FC236}">
              <a16:creationId xmlns="" xmlns:a16="http://schemas.microsoft.com/office/drawing/2014/main" id="{00000000-0008-0000-0000-000020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50" name="Text Box 394744">
          <a:extLst>
            <a:ext uri="{FF2B5EF4-FFF2-40B4-BE49-F238E27FC236}">
              <a16:creationId xmlns="" xmlns:a16="http://schemas.microsoft.com/office/drawing/2014/main" id="{00000000-0008-0000-0000-000021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51" name="Text Box 394360">
          <a:extLst>
            <a:ext uri="{FF2B5EF4-FFF2-40B4-BE49-F238E27FC236}">
              <a16:creationId xmlns="" xmlns:a16="http://schemas.microsoft.com/office/drawing/2014/main" id="{00000000-0008-0000-0000-000022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52" name="Text Box 394744">
          <a:extLst>
            <a:ext uri="{FF2B5EF4-FFF2-40B4-BE49-F238E27FC236}">
              <a16:creationId xmlns="" xmlns:a16="http://schemas.microsoft.com/office/drawing/2014/main" id="{00000000-0008-0000-0000-000023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53" name="Text Box 394360">
          <a:extLst>
            <a:ext uri="{FF2B5EF4-FFF2-40B4-BE49-F238E27FC236}">
              <a16:creationId xmlns="" xmlns:a16="http://schemas.microsoft.com/office/drawing/2014/main" id="{00000000-0008-0000-0000-000024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54" name="Text Box 394744">
          <a:extLst>
            <a:ext uri="{FF2B5EF4-FFF2-40B4-BE49-F238E27FC236}">
              <a16:creationId xmlns="" xmlns:a16="http://schemas.microsoft.com/office/drawing/2014/main" id="{00000000-0008-0000-0000-000025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55" name="Text Box 394360">
          <a:extLst>
            <a:ext uri="{FF2B5EF4-FFF2-40B4-BE49-F238E27FC236}">
              <a16:creationId xmlns="" xmlns:a16="http://schemas.microsoft.com/office/drawing/2014/main" id="{00000000-0008-0000-0000-000026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56" name="Text Box 394744">
          <a:extLst>
            <a:ext uri="{FF2B5EF4-FFF2-40B4-BE49-F238E27FC236}">
              <a16:creationId xmlns="" xmlns:a16="http://schemas.microsoft.com/office/drawing/2014/main" id="{00000000-0008-0000-0000-000027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57" name="Text Box 394360">
          <a:extLst>
            <a:ext uri="{FF2B5EF4-FFF2-40B4-BE49-F238E27FC236}">
              <a16:creationId xmlns="" xmlns:a16="http://schemas.microsoft.com/office/drawing/2014/main" id="{00000000-0008-0000-0000-000028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58" name="Text Box 394744">
          <a:extLst>
            <a:ext uri="{FF2B5EF4-FFF2-40B4-BE49-F238E27FC236}">
              <a16:creationId xmlns="" xmlns:a16="http://schemas.microsoft.com/office/drawing/2014/main" id="{00000000-0008-0000-0000-000029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59" name="Text Box 394360">
          <a:extLst>
            <a:ext uri="{FF2B5EF4-FFF2-40B4-BE49-F238E27FC236}">
              <a16:creationId xmlns="" xmlns:a16="http://schemas.microsoft.com/office/drawing/2014/main" id="{00000000-0008-0000-0000-00002A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60" name="Text Box 394744">
          <a:extLst>
            <a:ext uri="{FF2B5EF4-FFF2-40B4-BE49-F238E27FC236}">
              <a16:creationId xmlns="" xmlns:a16="http://schemas.microsoft.com/office/drawing/2014/main" id="{00000000-0008-0000-0000-00002B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61" name="Text Box 394360">
          <a:extLst>
            <a:ext uri="{FF2B5EF4-FFF2-40B4-BE49-F238E27FC236}">
              <a16:creationId xmlns="" xmlns:a16="http://schemas.microsoft.com/office/drawing/2014/main" id="{00000000-0008-0000-0000-00002C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62" name="Text Box 394744">
          <a:extLst>
            <a:ext uri="{FF2B5EF4-FFF2-40B4-BE49-F238E27FC236}">
              <a16:creationId xmlns="" xmlns:a16="http://schemas.microsoft.com/office/drawing/2014/main" id="{00000000-0008-0000-0000-00002D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63" name="Text Box 394360">
          <a:extLst>
            <a:ext uri="{FF2B5EF4-FFF2-40B4-BE49-F238E27FC236}">
              <a16:creationId xmlns="" xmlns:a16="http://schemas.microsoft.com/office/drawing/2014/main" id="{00000000-0008-0000-0000-00002E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64" name="Text Box 394744">
          <a:extLst>
            <a:ext uri="{FF2B5EF4-FFF2-40B4-BE49-F238E27FC236}">
              <a16:creationId xmlns="" xmlns:a16="http://schemas.microsoft.com/office/drawing/2014/main" id="{00000000-0008-0000-0000-00002F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65" name="Text Box 394360">
          <a:extLst>
            <a:ext uri="{FF2B5EF4-FFF2-40B4-BE49-F238E27FC236}">
              <a16:creationId xmlns="" xmlns:a16="http://schemas.microsoft.com/office/drawing/2014/main" id="{00000000-0008-0000-0000-000030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66" name="Text Box 394744">
          <a:extLst>
            <a:ext uri="{FF2B5EF4-FFF2-40B4-BE49-F238E27FC236}">
              <a16:creationId xmlns="" xmlns:a16="http://schemas.microsoft.com/office/drawing/2014/main" id="{00000000-0008-0000-0000-000031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67" name="Text Box 394360">
          <a:extLst>
            <a:ext uri="{FF2B5EF4-FFF2-40B4-BE49-F238E27FC236}">
              <a16:creationId xmlns="" xmlns:a16="http://schemas.microsoft.com/office/drawing/2014/main" id="{00000000-0008-0000-0000-000032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68" name="Text Box 394744">
          <a:extLst>
            <a:ext uri="{FF2B5EF4-FFF2-40B4-BE49-F238E27FC236}">
              <a16:creationId xmlns="" xmlns:a16="http://schemas.microsoft.com/office/drawing/2014/main" id="{00000000-0008-0000-0000-000033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69" name="Text Box 394360">
          <a:extLst>
            <a:ext uri="{FF2B5EF4-FFF2-40B4-BE49-F238E27FC236}">
              <a16:creationId xmlns="" xmlns:a16="http://schemas.microsoft.com/office/drawing/2014/main" id="{00000000-0008-0000-0000-000034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70" name="Text Box 394744">
          <a:extLst>
            <a:ext uri="{FF2B5EF4-FFF2-40B4-BE49-F238E27FC236}">
              <a16:creationId xmlns="" xmlns:a16="http://schemas.microsoft.com/office/drawing/2014/main" id="{00000000-0008-0000-0000-000035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71" name="Text Box 394360">
          <a:extLst>
            <a:ext uri="{FF2B5EF4-FFF2-40B4-BE49-F238E27FC236}">
              <a16:creationId xmlns="" xmlns:a16="http://schemas.microsoft.com/office/drawing/2014/main" id="{00000000-0008-0000-0000-000036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72" name="Text Box 394744">
          <a:extLst>
            <a:ext uri="{FF2B5EF4-FFF2-40B4-BE49-F238E27FC236}">
              <a16:creationId xmlns="" xmlns:a16="http://schemas.microsoft.com/office/drawing/2014/main" id="{00000000-0008-0000-0000-000037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73" name="Text Box 394360">
          <a:extLst>
            <a:ext uri="{FF2B5EF4-FFF2-40B4-BE49-F238E27FC236}">
              <a16:creationId xmlns="" xmlns:a16="http://schemas.microsoft.com/office/drawing/2014/main" id="{00000000-0008-0000-0000-000038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74" name="Text Box 394744">
          <a:extLst>
            <a:ext uri="{FF2B5EF4-FFF2-40B4-BE49-F238E27FC236}">
              <a16:creationId xmlns="" xmlns:a16="http://schemas.microsoft.com/office/drawing/2014/main" id="{00000000-0008-0000-0000-000039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75" name="Text Box 394360">
          <a:extLst>
            <a:ext uri="{FF2B5EF4-FFF2-40B4-BE49-F238E27FC236}">
              <a16:creationId xmlns="" xmlns:a16="http://schemas.microsoft.com/office/drawing/2014/main" id="{00000000-0008-0000-0000-00003A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76" name="Text Box 394744">
          <a:extLst>
            <a:ext uri="{FF2B5EF4-FFF2-40B4-BE49-F238E27FC236}">
              <a16:creationId xmlns="" xmlns:a16="http://schemas.microsoft.com/office/drawing/2014/main" id="{00000000-0008-0000-0000-00003B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77" name="Text Box 394360">
          <a:extLst>
            <a:ext uri="{FF2B5EF4-FFF2-40B4-BE49-F238E27FC236}">
              <a16:creationId xmlns="" xmlns:a16="http://schemas.microsoft.com/office/drawing/2014/main" id="{00000000-0008-0000-0000-00003C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78" name="Text Box 394744">
          <a:extLst>
            <a:ext uri="{FF2B5EF4-FFF2-40B4-BE49-F238E27FC236}">
              <a16:creationId xmlns="" xmlns:a16="http://schemas.microsoft.com/office/drawing/2014/main" id="{00000000-0008-0000-0000-00003D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79" name="Text Box 394360">
          <a:extLst>
            <a:ext uri="{FF2B5EF4-FFF2-40B4-BE49-F238E27FC236}">
              <a16:creationId xmlns="" xmlns:a16="http://schemas.microsoft.com/office/drawing/2014/main" id="{00000000-0008-0000-0000-00003E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80" name="Text Box 394744">
          <a:extLst>
            <a:ext uri="{FF2B5EF4-FFF2-40B4-BE49-F238E27FC236}">
              <a16:creationId xmlns="" xmlns:a16="http://schemas.microsoft.com/office/drawing/2014/main" id="{00000000-0008-0000-0000-00003F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81" name="Text Box 394360">
          <a:extLst>
            <a:ext uri="{FF2B5EF4-FFF2-40B4-BE49-F238E27FC236}">
              <a16:creationId xmlns="" xmlns:a16="http://schemas.microsoft.com/office/drawing/2014/main" id="{00000000-0008-0000-0000-000040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82" name="Text Box 394744">
          <a:extLst>
            <a:ext uri="{FF2B5EF4-FFF2-40B4-BE49-F238E27FC236}">
              <a16:creationId xmlns="" xmlns:a16="http://schemas.microsoft.com/office/drawing/2014/main" id="{00000000-0008-0000-0000-000041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83" name="Text Box 394360">
          <a:extLst>
            <a:ext uri="{FF2B5EF4-FFF2-40B4-BE49-F238E27FC236}">
              <a16:creationId xmlns="" xmlns:a16="http://schemas.microsoft.com/office/drawing/2014/main" id="{00000000-0008-0000-0000-000042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84" name="Text Box 394744">
          <a:extLst>
            <a:ext uri="{FF2B5EF4-FFF2-40B4-BE49-F238E27FC236}">
              <a16:creationId xmlns="" xmlns:a16="http://schemas.microsoft.com/office/drawing/2014/main" id="{00000000-0008-0000-0000-000043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85" name="Text Box 394360">
          <a:extLst>
            <a:ext uri="{FF2B5EF4-FFF2-40B4-BE49-F238E27FC236}">
              <a16:creationId xmlns="" xmlns:a16="http://schemas.microsoft.com/office/drawing/2014/main" id="{00000000-0008-0000-0000-000044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86" name="Text Box 394744">
          <a:extLst>
            <a:ext uri="{FF2B5EF4-FFF2-40B4-BE49-F238E27FC236}">
              <a16:creationId xmlns="" xmlns:a16="http://schemas.microsoft.com/office/drawing/2014/main" id="{00000000-0008-0000-0000-000045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87" name="Text Box 394360">
          <a:extLst>
            <a:ext uri="{FF2B5EF4-FFF2-40B4-BE49-F238E27FC236}">
              <a16:creationId xmlns="" xmlns:a16="http://schemas.microsoft.com/office/drawing/2014/main" id="{00000000-0008-0000-0000-000046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88" name="Text Box 394744">
          <a:extLst>
            <a:ext uri="{FF2B5EF4-FFF2-40B4-BE49-F238E27FC236}">
              <a16:creationId xmlns="" xmlns:a16="http://schemas.microsoft.com/office/drawing/2014/main" id="{00000000-0008-0000-0000-000047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89" name="Text Box 394744">
          <a:extLst>
            <a:ext uri="{FF2B5EF4-FFF2-40B4-BE49-F238E27FC236}">
              <a16:creationId xmlns="" xmlns:a16="http://schemas.microsoft.com/office/drawing/2014/main" id="{00000000-0008-0000-0000-000048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90" name="Text Box 394360">
          <a:extLst>
            <a:ext uri="{FF2B5EF4-FFF2-40B4-BE49-F238E27FC236}">
              <a16:creationId xmlns="" xmlns:a16="http://schemas.microsoft.com/office/drawing/2014/main" id="{00000000-0008-0000-0000-000049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91" name="Text Box 394744">
          <a:extLst>
            <a:ext uri="{FF2B5EF4-FFF2-40B4-BE49-F238E27FC236}">
              <a16:creationId xmlns="" xmlns:a16="http://schemas.microsoft.com/office/drawing/2014/main" id="{00000000-0008-0000-0000-00004A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92" name="Text Box 394360">
          <a:extLst>
            <a:ext uri="{FF2B5EF4-FFF2-40B4-BE49-F238E27FC236}">
              <a16:creationId xmlns="" xmlns:a16="http://schemas.microsoft.com/office/drawing/2014/main" id="{00000000-0008-0000-0000-00004B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093" name="Text Box 394744">
          <a:extLst>
            <a:ext uri="{FF2B5EF4-FFF2-40B4-BE49-F238E27FC236}">
              <a16:creationId xmlns="" xmlns:a16="http://schemas.microsoft.com/office/drawing/2014/main" id="{00000000-0008-0000-0000-00004C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94" name="Text Box 394360">
          <a:extLst>
            <a:ext uri="{FF2B5EF4-FFF2-40B4-BE49-F238E27FC236}">
              <a16:creationId xmlns="" xmlns:a16="http://schemas.microsoft.com/office/drawing/2014/main" id="{00000000-0008-0000-0000-00004D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95" name="Text Box 394744">
          <a:extLst>
            <a:ext uri="{FF2B5EF4-FFF2-40B4-BE49-F238E27FC236}">
              <a16:creationId xmlns="" xmlns:a16="http://schemas.microsoft.com/office/drawing/2014/main" id="{00000000-0008-0000-0000-00004E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96" name="Text Box 394360">
          <a:extLst>
            <a:ext uri="{FF2B5EF4-FFF2-40B4-BE49-F238E27FC236}">
              <a16:creationId xmlns="" xmlns:a16="http://schemas.microsoft.com/office/drawing/2014/main" id="{00000000-0008-0000-0000-00004F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97" name="Text Box 394744">
          <a:extLst>
            <a:ext uri="{FF2B5EF4-FFF2-40B4-BE49-F238E27FC236}">
              <a16:creationId xmlns="" xmlns:a16="http://schemas.microsoft.com/office/drawing/2014/main" id="{00000000-0008-0000-0000-000050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98" name="Text Box 394360">
          <a:extLst>
            <a:ext uri="{FF2B5EF4-FFF2-40B4-BE49-F238E27FC236}">
              <a16:creationId xmlns="" xmlns:a16="http://schemas.microsoft.com/office/drawing/2014/main" id="{00000000-0008-0000-0000-000051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099" name="Text Box 394744">
          <a:extLst>
            <a:ext uri="{FF2B5EF4-FFF2-40B4-BE49-F238E27FC236}">
              <a16:creationId xmlns="" xmlns:a16="http://schemas.microsoft.com/office/drawing/2014/main" id="{00000000-0008-0000-0000-000052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00" name="Text Box 394360">
          <a:extLst>
            <a:ext uri="{FF2B5EF4-FFF2-40B4-BE49-F238E27FC236}">
              <a16:creationId xmlns="" xmlns:a16="http://schemas.microsoft.com/office/drawing/2014/main" id="{00000000-0008-0000-0000-000053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01" name="Text Box 394744">
          <a:extLst>
            <a:ext uri="{FF2B5EF4-FFF2-40B4-BE49-F238E27FC236}">
              <a16:creationId xmlns="" xmlns:a16="http://schemas.microsoft.com/office/drawing/2014/main" id="{00000000-0008-0000-0000-000054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02" name="Text Box 394360">
          <a:extLst>
            <a:ext uri="{FF2B5EF4-FFF2-40B4-BE49-F238E27FC236}">
              <a16:creationId xmlns="" xmlns:a16="http://schemas.microsoft.com/office/drawing/2014/main" id="{00000000-0008-0000-0000-000055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03" name="Text Box 394744">
          <a:extLst>
            <a:ext uri="{FF2B5EF4-FFF2-40B4-BE49-F238E27FC236}">
              <a16:creationId xmlns="" xmlns:a16="http://schemas.microsoft.com/office/drawing/2014/main" id="{00000000-0008-0000-0000-000056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04" name="Text Box 394360">
          <a:extLst>
            <a:ext uri="{FF2B5EF4-FFF2-40B4-BE49-F238E27FC236}">
              <a16:creationId xmlns="" xmlns:a16="http://schemas.microsoft.com/office/drawing/2014/main" id="{00000000-0008-0000-0000-000057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05" name="Text Box 394744">
          <a:extLst>
            <a:ext uri="{FF2B5EF4-FFF2-40B4-BE49-F238E27FC236}">
              <a16:creationId xmlns="" xmlns:a16="http://schemas.microsoft.com/office/drawing/2014/main" id="{00000000-0008-0000-0000-000058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06" name="Text Box 394360">
          <a:extLst>
            <a:ext uri="{FF2B5EF4-FFF2-40B4-BE49-F238E27FC236}">
              <a16:creationId xmlns="" xmlns:a16="http://schemas.microsoft.com/office/drawing/2014/main" id="{00000000-0008-0000-0000-000059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07" name="Text Box 394744">
          <a:extLst>
            <a:ext uri="{FF2B5EF4-FFF2-40B4-BE49-F238E27FC236}">
              <a16:creationId xmlns="" xmlns:a16="http://schemas.microsoft.com/office/drawing/2014/main" id="{00000000-0008-0000-0000-00005A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08" name="Text Box 394360">
          <a:extLst>
            <a:ext uri="{FF2B5EF4-FFF2-40B4-BE49-F238E27FC236}">
              <a16:creationId xmlns="" xmlns:a16="http://schemas.microsoft.com/office/drawing/2014/main" id="{00000000-0008-0000-0000-00005B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09" name="Text Box 394744">
          <a:extLst>
            <a:ext uri="{FF2B5EF4-FFF2-40B4-BE49-F238E27FC236}">
              <a16:creationId xmlns="" xmlns:a16="http://schemas.microsoft.com/office/drawing/2014/main" id="{00000000-0008-0000-0000-00005C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10" name="Text Box 394360">
          <a:extLst>
            <a:ext uri="{FF2B5EF4-FFF2-40B4-BE49-F238E27FC236}">
              <a16:creationId xmlns="" xmlns:a16="http://schemas.microsoft.com/office/drawing/2014/main" id="{00000000-0008-0000-0000-00005D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11" name="Text Box 394744">
          <a:extLst>
            <a:ext uri="{FF2B5EF4-FFF2-40B4-BE49-F238E27FC236}">
              <a16:creationId xmlns="" xmlns:a16="http://schemas.microsoft.com/office/drawing/2014/main" id="{00000000-0008-0000-0000-00005E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12"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13"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14"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15"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16"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17"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18"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19"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20"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21"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22"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23"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24"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25"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26"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27"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28"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29"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30"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31"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32"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33"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34"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35"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136" name="Text Box 394360">
          <a:extLst>
            <a:ext uri="{FF2B5EF4-FFF2-40B4-BE49-F238E27FC236}">
              <a16:creationId xmlns="" xmlns:a16="http://schemas.microsoft.com/office/drawing/2014/main" id="{00000000-0008-0000-0000-00007708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137" name="Text Box 394744">
          <a:extLst>
            <a:ext uri="{FF2B5EF4-FFF2-40B4-BE49-F238E27FC236}">
              <a16:creationId xmlns="" xmlns:a16="http://schemas.microsoft.com/office/drawing/2014/main" id="{00000000-0008-0000-0000-00007808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138" name="Text Box 394360">
          <a:extLst>
            <a:ext uri="{FF2B5EF4-FFF2-40B4-BE49-F238E27FC236}">
              <a16:creationId xmlns="" xmlns:a16="http://schemas.microsoft.com/office/drawing/2014/main" id="{00000000-0008-0000-0000-00007908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139" name="Text Box 394744">
          <a:extLst>
            <a:ext uri="{FF2B5EF4-FFF2-40B4-BE49-F238E27FC236}">
              <a16:creationId xmlns="" xmlns:a16="http://schemas.microsoft.com/office/drawing/2014/main" id="{00000000-0008-0000-0000-00007A08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140" name="Text Box 394360">
          <a:extLst>
            <a:ext uri="{FF2B5EF4-FFF2-40B4-BE49-F238E27FC236}">
              <a16:creationId xmlns="" xmlns:a16="http://schemas.microsoft.com/office/drawing/2014/main" id="{00000000-0008-0000-0000-00007B08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141" name="Text Box 394744">
          <a:extLst>
            <a:ext uri="{FF2B5EF4-FFF2-40B4-BE49-F238E27FC236}">
              <a16:creationId xmlns="" xmlns:a16="http://schemas.microsoft.com/office/drawing/2014/main" id="{00000000-0008-0000-0000-00007C08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42" name="Text Box 394360">
          <a:extLst>
            <a:ext uri="{FF2B5EF4-FFF2-40B4-BE49-F238E27FC236}">
              <a16:creationId xmlns="" xmlns:a16="http://schemas.microsoft.com/office/drawing/2014/main" id="{00000000-0008-0000-0000-00007D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43" name="Text Box 394744">
          <a:extLst>
            <a:ext uri="{FF2B5EF4-FFF2-40B4-BE49-F238E27FC236}">
              <a16:creationId xmlns="" xmlns:a16="http://schemas.microsoft.com/office/drawing/2014/main" id="{00000000-0008-0000-0000-00007E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44" name="Text Box 394360">
          <a:extLst>
            <a:ext uri="{FF2B5EF4-FFF2-40B4-BE49-F238E27FC236}">
              <a16:creationId xmlns="" xmlns:a16="http://schemas.microsoft.com/office/drawing/2014/main" id="{00000000-0008-0000-0000-00007F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45" name="Text Box 394744">
          <a:extLst>
            <a:ext uri="{FF2B5EF4-FFF2-40B4-BE49-F238E27FC236}">
              <a16:creationId xmlns="" xmlns:a16="http://schemas.microsoft.com/office/drawing/2014/main" id="{00000000-0008-0000-0000-000080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46" name="Text Box 394360">
          <a:extLst>
            <a:ext uri="{FF2B5EF4-FFF2-40B4-BE49-F238E27FC236}">
              <a16:creationId xmlns="" xmlns:a16="http://schemas.microsoft.com/office/drawing/2014/main" id="{00000000-0008-0000-0000-000081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47" name="Text Box 394744">
          <a:extLst>
            <a:ext uri="{FF2B5EF4-FFF2-40B4-BE49-F238E27FC236}">
              <a16:creationId xmlns="" xmlns:a16="http://schemas.microsoft.com/office/drawing/2014/main" id="{00000000-0008-0000-0000-000082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48" name="Text Box 394360">
          <a:extLst>
            <a:ext uri="{FF2B5EF4-FFF2-40B4-BE49-F238E27FC236}">
              <a16:creationId xmlns="" xmlns:a16="http://schemas.microsoft.com/office/drawing/2014/main" id="{00000000-0008-0000-0000-000083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49" name="Text Box 394744">
          <a:extLst>
            <a:ext uri="{FF2B5EF4-FFF2-40B4-BE49-F238E27FC236}">
              <a16:creationId xmlns="" xmlns:a16="http://schemas.microsoft.com/office/drawing/2014/main" id="{00000000-0008-0000-0000-000084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50" name="Text Box 394360">
          <a:extLst>
            <a:ext uri="{FF2B5EF4-FFF2-40B4-BE49-F238E27FC236}">
              <a16:creationId xmlns="" xmlns:a16="http://schemas.microsoft.com/office/drawing/2014/main" id="{00000000-0008-0000-0000-000085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51" name="Text Box 394744">
          <a:extLst>
            <a:ext uri="{FF2B5EF4-FFF2-40B4-BE49-F238E27FC236}">
              <a16:creationId xmlns="" xmlns:a16="http://schemas.microsoft.com/office/drawing/2014/main" id="{00000000-0008-0000-0000-000086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52" name="Text Box 394360">
          <a:extLst>
            <a:ext uri="{FF2B5EF4-FFF2-40B4-BE49-F238E27FC236}">
              <a16:creationId xmlns="" xmlns:a16="http://schemas.microsoft.com/office/drawing/2014/main" id="{00000000-0008-0000-0000-000087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53" name="Text Box 394744">
          <a:extLst>
            <a:ext uri="{FF2B5EF4-FFF2-40B4-BE49-F238E27FC236}">
              <a16:creationId xmlns="" xmlns:a16="http://schemas.microsoft.com/office/drawing/2014/main" id="{00000000-0008-0000-0000-000088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54" name="Text Box 394360">
          <a:extLst>
            <a:ext uri="{FF2B5EF4-FFF2-40B4-BE49-F238E27FC236}">
              <a16:creationId xmlns="" xmlns:a16="http://schemas.microsoft.com/office/drawing/2014/main" id="{00000000-0008-0000-0000-000089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55" name="Text Box 394744">
          <a:extLst>
            <a:ext uri="{FF2B5EF4-FFF2-40B4-BE49-F238E27FC236}">
              <a16:creationId xmlns="" xmlns:a16="http://schemas.microsoft.com/office/drawing/2014/main" id="{00000000-0008-0000-0000-00008A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56" name="Text Box 394360">
          <a:extLst>
            <a:ext uri="{FF2B5EF4-FFF2-40B4-BE49-F238E27FC236}">
              <a16:creationId xmlns="" xmlns:a16="http://schemas.microsoft.com/office/drawing/2014/main" id="{00000000-0008-0000-0000-00008B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57" name="Text Box 394744">
          <a:extLst>
            <a:ext uri="{FF2B5EF4-FFF2-40B4-BE49-F238E27FC236}">
              <a16:creationId xmlns="" xmlns:a16="http://schemas.microsoft.com/office/drawing/2014/main" id="{00000000-0008-0000-0000-00008C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58" name="Text Box 394360">
          <a:extLst>
            <a:ext uri="{FF2B5EF4-FFF2-40B4-BE49-F238E27FC236}">
              <a16:creationId xmlns="" xmlns:a16="http://schemas.microsoft.com/office/drawing/2014/main" id="{00000000-0008-0000-0000-00008D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59" name="Text Box 394744">
          <a:extLst>
            <a:ext uri="{FF2B5EF4-FFF2-40B4-BE49-F238E27FC236}">
              <a16:creationId xmlns="" xmlns:a16="http://schemas.microsoft.com/office/drawing/2014/main" id="{00000000-0008-0000-0000-00008E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60" name="Text Box 394360">
          <a:extLst>
            <a:ext uri="{FF2B5EF4-FFF2-40B4-BE49-F238E27FC236}">
              <a16:creationId xmlns="" xmlns:a16="http://schemas.microsoft.com/office/drawing/2014/main" id="{00000000-0008-0000-0000-00008F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61" name="Text Box 394744">
          <a:extLst>
            <a:ext uri="{FF2B5EF4-FFF2-40B4-BE49-F238E27FC236}">
              <a16:creationId xmlns="" xmlns:a16="http://schemas.microsoft.com/office/drawing/2014/main" id="{00000000-0008-0000-0000-000090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62" name="Text Box 394360">
          <a:extLst>
            <a:ext uri="{FF2B5EF4-FFF2-40B4-BE49-F238E27FC236}">
              <a16:creationId xmlns="" xmlns:a16="http://schemas.microsoft.com/office/drawing/2014/main" id="{00000000-0008-0000-0000-000091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63" name="Text Box 394744">
          <a:extLst>
            <a:ext uri="{FF2B5EF4-FFF2-40B4-BE49-F238E27FC236}">
              <a16:creationId xmlns="" xmlns:a16="http://schemas.microsoft.com/office/drawing/2014/main" id="{00000000-0008-0000-0000-000092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64" name="Text Box 394360">
          <a:extLst>
            <a:ext uri="{FF2B5EF4-FFF2-40B4-BE49-F238E27FC236}">
              <a16:creationId xmlns="" xmlns:a16="http://schemas.microsoft.com/office/drawing/2014/main" id="{00000000-0008-0000-0000-000093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65" name="Text Box 394744">
          <a:extLst>
            <a:ext uri="{FF2B5EF4-FFF2-40B4-BE49-F238E27FC236}">
              <a16:creationId xmlns="" xmlns:a16="http://schemas.microsoft.com/office/drawing/2014/main" id="{00000000-0008-0000-0000-000094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66" name="Text Box 394360">
          <a:extLst>
            <a:ext uri="{FF2B5EF4-FFF2-40B4-BE49-F238E27FC236}">
              <a16:creationId xmlns="" xmlns:a16="http://schemas.microsoft.com/office/drawing/2014/main" id="{00000000-0008-0000-0000-000095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67" name="Text Box 394744">
          <a:extLst>
            <a:ext uri="{FF2B5EF4-FFF2-40B4-BE49-F238E27FC236}">
              <a16:creationId xmlns="" xmlns:a16="http://schemas.microsoft.com/office/drawing/2014/main" id="{00000000-0008-0000-0000-000096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68" name="Text Box 394360">
          <a:extLst>
            <a:ext uri="{FF2B5EF4-FFF2-40B4-BE49-F238E27FC236}">
              <a16:creationId xmlns="" xmlns:a16="http://schemas.microsoft.com/office/drawing/2014/main" id="{00000000-0008-0000-0000-000097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69" name="Text Box 394744">
          <a:extLst>
            <a:ext uri="{FF2B5EF4-FFF2-40B4-BE49-F238E27FC236}">
              <a16:creationId xmlns="" xmlns:a16="http://schemas.microsoft.com/office/drawing/2014/main" id="{00000000-0008-0000-0000-000098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70" name="Text Box 394360">
          <a:extLst>
            <a:ext uri="{FF2B5EF4-FFF2-40B4-BE49-F238E27FC236}">
              <a16:creationId xmlns="" xmlns:a16="http://schemas.microsoft.com/office/drawing/2014/main" id="{00000000-0008-0000-0000-000099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71" name="Text Box 394744">
          <a:extLst>
            <a:ext uri="{FF2B5EF4-FFF2-40B4-BE49-F238E27FC236}">
              <a16:creationId xmlns="" xmlns:a16="http://schemas.microsoft.com/office/drawing/2014/main" id="{00000000-0008-0000-0000-00009A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72" name="Text Box 394360">
          <a:extLst>
            <a:ext uri="{FF2B5EF4-FFF2-40B4-BE49-F238E27FC236}">
              <a16:creationId xmlns="" xmlns:a16="http://schemas.microsoft.com/office/drawing/2014/main" id="{00000000-0008-0000-0000-00009B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73" name="Text Box 394744">
          <a:extLst>
            <a:ext uri="{FF2B5EF4-FFF2-40B4-BE49-F238E27FC236}">
              <a16:creationId xmlns="" xmlns:a16="http://schemas.microsoft.com/office/drawing/2014/main" id="{00000000-0008-0000-0000-00009C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74" name="Text Box 394360">
          <a:extLst>
            <a:ext uri="{FF2B5EF4-FFF2-40B4-BE49-F238E27FC236}">
              <a16:creationId xmlns="" xmlns:a16="http://schemas.microsoft.com/office/drawing/2014/main" id="{00000000-0008-0000-0000-00009D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75" name="Text Box 394744">
          <a:extLst>
            <a:ext uri="{FF2B5EF4-FFF2-40B4-BE49-F238E27FC236}">
              <a16:creationId xmlns="" xmlns:a16="http://schemas.microsoft.com/office/drawing/2014/main" id="{00000000-0008-0000-0000-00009E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76" name="Text Box 394360">
          <a:extLst>
            <a:ext uri="{FF2B5EF4-FFF2-40B4-BE49-F238E27FC236}">
              <a16:creationId xmlns="" xmlns:a16="http://schemas.microsoft.com/office/drawing/2014/main" id="{00000000-0008-0000-0000-00009F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77" name="Text Box 394744">
          <a:extLst>
            <a:ext uri="{FF2B5EF4-FFF2-40B4-BE49-F238E27FC236}">
              <a16:creationId xmlns="" xmlns:a16="http://schemas.microsoft.com/office/drawing/2014/main" id="{00000000-0008-0000-0000-0000A0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78" name="Text Box 394360">
          <a:extLst>
            <a:ext uri="{FF2B5EF4-FFF2-40B4-BE49-F238E27FC236}">
              <a16:creationId xmlns="" xmlns:a16="http://schemas.microsoft.com/office/drawing/2014/main" id="{00000000-0008-0000-0000-0000A1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79" name="Text Box 394744">
          <a:extLst>
            <a:ext uri="{FF2B5EF4-FFF2-40B4-BE49-F238E27FC236}">
              <a16:creationId xmlns="" xmlns:a16="http://schemas.microsoft.com/office/drawing/2014/main" id="{00000000-0008-0000-0000-0000A2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80" name="Text Box 394360">
          <a:extLst>
            <a:ext uri="{FF2B5EF4-FFF2-40B4-BE49-F238E27FC236}">
              <a16:creationId xmlns="" xmlns:a16="http://schemas.microsoft.com/office/drawing/2014/main" id="{00000000-0008-0000-0000-0000A3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81" name="Text Box 394744">
          <a:extLst>
            <a:ext uri="{FF2B5EF4-FFF2-40B4-BE49-F238E27FC236}">
              <a16:creationId xmlns="" xmlns:a16="http://schemas.microsoft.com/office/drawing/2014/main" id="{00000000-0008-0000-0000-0000A4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82" name="Text Box 394360">
          <a:extLst>
            <a:ext uri="{FF2B5EF4-FFF2-40B4-BE49-F238E27FC236}">
              <a16:creationId xmlns="" xmlns:a16="http://schemas.microsoft.com/office/drawing/2014/main" id="{00000000-0008-0000-0000-0000A5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83" name="Text Box 394744">
          <a:extLst>
            <a:ext uri="{FF2B5EF4-FFF2-40B4-BE49-F238E27FC236}">
              <a16:creationId xmlns="" xmlns:a16="http://schemas.microsoft.com/office/drawing/2014/main" id="{00000000-0008-0000-0000-0000A6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84" name="Text Box 394360">
          <a:extLst>
            <a:ext uri="{FF2B5EF4-FFF2-40B4-BE49-F238E27FC236}">
              <a16:creationId xmlns="" xmlns:a16="http://schemas.microsoft.com/office/drawing/2014/main" id="{00000000-0008-0000-0000-0000A7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85" name="Text Box 394744">
          <a:extLst>
            <a:ext uri="{FF2B5EF4-FFF2-40B4-BE49-F238E27FC236}">
              <a16:creationId xmlns="" xmlns:a16="http://schemas.microsoft.com/office/drawing/2014/main" id="{00000000-0008-0000-0000-0000A8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86" name="Text Box 394360">
          <a:extLst>
            <a:ext uri="{FF2B5EF4-FFF2-40B4-BE49-F238E27FC236}">
              <a16:creationId xmlns="" xmlns:a16="http://schemas.microsoft.com/office/drawing/2014/main" id="{00000000-0008-0000-0000-0000A9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87" name="Text Box 394744">
          <a:extLst>
            <a:ext uri="{FF2B5EF4-FFF2-40B4-BE49-F238E27FC236}">
              <a16:creationId xmlns="" xmlns:a16="http://schemas.microsoft.com/office/drawing/2014/main" id="{00000000-0008-0000-0000-0000AA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88" name="Text Box 394360">
          <a:extLst>
            <a:ext uri="{FF2B5EF4-FFF2-40B4-BE49-F238E27FC236}">
              <a16:creationId xmlns="" xmlns:a16="http://schemas.microsoft.com/office/drawing/2014/main" id="{00000000-0008-0000-0000-0000AB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89" name="Text Box 394744">
          <a:extLst>
            <a:ext uri="{FF2B5EF4-FFF2-40B4-BE49-F238E27FC236}">
              <a16:creationId xmlns="" xmlns:a16="http://schemas.microsoft.com/office/drawing/2014/main" id="{00000000-0008-0000-0000-0000AC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90" name="Text Box 394360">
          <a:extLst>
            <a:ext uri="{FF2B5EF4-FFF2-40B4-BE49-F238E27FC236}">
              <a16:creationId xmlns="" xmlns:a16="http://schemas.microsoft.com/office/drawing/2014/main" id="{00000000-0008-0000-0000-0000AD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91" name="Text Box 394744">
          <a:extLst>
            <a:ext uri="{FF2B5EF4-FFF2-40B4-BE49-F238E27FC236}">
              <a16:creationId xmlns="" xmlns:a16="http://schemas.microsoft.com/office/drawing/2014/main" id="{00000000-0008-0000-0000-0000AE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92" name="Text Box 394360">
          <a:extLst>
            <a:ext uri="{FF2B5EF4-FFF2-40B4-BE49-F238E27FC236}">
              <a16:creationId xmlns="" xmlns:a16="http://schemas.microsoft.com/office/drawing/2014/main" id="{00000000-0008-0000-0000-0000AF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93" name="Text Box 394744">
          <a:extLst>
            <a:ext uri="{FF2B5EF4-FFF2-40B4-BE49-F238E27FC236}">
              <a16:creationId xmlns="" xmlns:a16="http://schemas.microsoft.com/office/drawing/2014/main" id="{00000000-0008-0000-0000-0000B0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94" name="Text Box 394360">
          <a:extLst>
            <a:ext uri="{FF2B5EF4-FFF2-40B4-BE49-F238E27FC236}">
              <a16:creationId xmlns="" xmlns:a16="http://schemas.microsoft.com/office/drawing/2014/main" id="{00000000-0008-0000-0000-0000B1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195" name="Text Box 394744">
          <a:extLst>
            <a:ext uri="{FF2B5EF4-FFF2-40B4-BE49-F238E27FC236}">
              <a16:creationId xmlns="" xmlns:a16="http://schemas.microsoft.com/office/drawing/2014/main" id="{00000000-0008-0000-0000-0000B2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96" name="Text Box 394360">
          <a:extLst>
            <a:ext uri="{FF2B5EF4-FFF2-40B4-BE49-F238E27FC236}">
              <a16:creationId xmlns="" xmlns:a16="http://schemas.microsoft.com/office/drawing/2014/main" id="{00000000-0008-0000-0000-0000B3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97" name="Text Box 394744">
          <a:extLst>
            <a:ext uri="{FF2B5EF4-FFF2-40B4-BE49-F238E27FC236}">
              <a16:creationId xmlns="" xmlns:a16="http://schemas.microsoft.com/office/drawing/2014/main" id="{00000000-0008-0000-0000-0000B4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98" name="Text Box 394360">
          <a:extLst>
            <a:ext uri="{FF2B5EF4-FFF2-40B4-BE49-F238E27FC236}">
              <a16:creationId xmlns="" xmlns:a16="http://schemas.microsoft.com/office/drawing/2014/main" id="{00000000-0008-0000-0000-0000B5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199" name="Text Box 394744">
          <a:extLst>
            <a:ext uri="{FF2B5EF4-FFF2-40B4-BE49-F238E27FC236}">
              <a16:creationId xmlns="" xmlns:a16="http://schemas.microsoft.com/office/drawing/2014/main" id="{00000000-0008-0000-0000-0000B6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00" name="Text Box 394360">
          <a:extLst>
            <a:ext uri="{FF2B5EF4-FFF2-40B4-BE49-F238E27FC236}">
              <a16:creationId xmlns="" xmlns:a16="http://schemas.microsoft.com/office/drawing/2014/main" id="{00000000-0008-0000-0000-0000B7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01" name="Text Box 394744">
          <a:extLst>
            <a:ext uri="{FF2B5EF4-FFF2-40B4-BE49-F238E27FC236}">
              <a16:creationId xmlns="" xmlns:a16="http://schemas.microsoft.com/office/drawing/2014/main" id="{00000000-0008-0000-0000-0000B8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02" name="Text Box 394360">
          <a:extLst>
            <a:ext uri="{FF2B5EF4-FFF2-40B4-BE49-F238E27FC236}">
              <a16:creationId xmlns="" xmlns:a16="http://schemas.microsoft.com/office/drawing/2014/main" id="{00000000-0008-0000-0000-0000B9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03" name="Text Box 394744">
          <a:extLst>
            <a:ext uri="{FF2B5EF4-FFF2-40B4-BE49-F238E27FC236}">
              <a16:creationId xmlns="" xmlns:a16="http://schemas.microsoft.com/office/drawing/2014/main" id="{00000000-0008-0000-0000-0000BA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04" name="Text Box 394360">
          <a:extLst>
            <a:ext uri="{FF2B5EF4-FFF2-40B4-BE49-F238E27FC236}">
              <a16:creationId xmlns="" xmlns:a16="http://schemas.microsoft.com/office/drawing/2014/main" id="{00000000-0008-0000-0000-0000BB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05" name="Text Box 394744">
          <a:extLst>
            <a:ext uri="{FF2B5EF4-FFF2-40B4-BE49-F238E27FC236}">
              <a16:creationId xmlns="" xmlns:a16="http://schemas.microsoft.com/office/drawing/2014/main" id="{00000000-0008-0000-0000-0000BC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06" name="Text Box 394360">
          <a:extLst>
            <a:ext uri="{FF2B5EF4-FFF2-40B4-BE49-F238E27FC236}">
              <a16:creationId xmlns="" xmlns:a16="http://schemas.microsoft.com/office/drawing/2014/main" id="{00000000-0008-0000-0000-0000BD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07" name="Text Box 394744">
          <a:extLst>
            <a:ext uri="{FF2B5EF4-FFF2-40B4-BE49-F238E27FC236}">
              <a16:creationId xmlns="" xmlns:a16="http://schemas.microsoft.com/office/drawing/2014/main" id="{00000000-0008-0000-0000-0000BE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08" name="Text Box 394360">
          <a:extLst>
            <a:ext uri="{FF2B5EF4-FFF2-40B4-BE49-F238E27FC236}">
              <a16:creationId xmlns="" xmlns:a16="http://schemas.microsoft.com/office/drawing/2014/main" id="{00000000-0008-0000-0000-0000BF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09" name="Text Box 394744">
          <a:extLst>
            <a:ext uri="{FF2B5EF4-FFF2-40B4-BE49-F238E27FC236}">
              <a16:creationId xmlns="" xmlns:a16="http://schemas.microsoft.com/office/drawing/2014/main" id="{00000000-0008-0000-0000-0000C0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10" name="Text Box 394360">
          <a:extLst>
            <a:ext uri="{FF2B5EF4-FFF2-40B4-BE49-F238E27FC236}">
              <a16:creationId xmlns="" xmlns:a16="http://schemas.microsoft.com/office/drawing/2014/main" id="{00000000-0008-0000-0000-0000C1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11" name="Text Box 394744">
          <a:extLst>
            <a:ext uri="{FF2B5EF4-FFF2-40B4-BE49-F238E27FC236}">
              <a16:creationId xmlns="" xmlns:a16="http://schemas.microsoft.com/office/drawing/2014/main" id="{00000000-0008-0000-0000-0000C2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12" name="Text Box 394360">
          <a:extLst>
            <a:ext uri="{FF2B5EF4-FFF2-40B4-BE49-F238E27FC236}">
              <a16:creationId xmlns="" xmlns:a16="http://schemas.microsoft.com/office/drawing/2014/main" id="{00000000-0008-0000-0000-0000C3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13" name="Text Box 394744">
          <a:extLst>
            <a:ext uri="{FF2B5EF4-FFF2-40B4-BE49-F238E27FC236}">
              <a16:creationId xmlns="" xmlns:a16="http://schemas.microsoft.com/office/drawing/2014/main" id="{00000000-0008-0000-0000-0000C4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214" name="Text Box 394360">
          <a:extLst>
            <a:ext uri="{FF2B5EF4-FFF2-40B4-BE49-F238E27FC236}">
              <a16:creationId xmlns="" xmlns:a16="http://schemas.microsoft.com/office/drawing/2014/main" id="{00000000-0008-0000-0000-0000C508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215" name="Text Box 394744">
          <a:extLst>
            <a:ext uri="{FF2B5EF4-FFF2-40B4-BE49-F238E27FC236}">
              <a16:creationId xmlns="" xmlns:a16="http://schemas.microsoft.com/office/drawing/2014/main" id="{00000000-0008-0000-0000-0000C608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216" name="Text Box 394360">
          <a:extLst>
            <a:ext uri="{FF2B5EF4-FFF2-40B4-BE49-F238E27FC236}">
              <a16:creationId xmlns="" xmlns:a16="http://schemas.microsoft.com/office/drawing/2014/main" id="{00000000-0008-0000-0000-0000C708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217" name="Text Box 394744">
          <a:extLst>
            <a:ext uri="{FF2B5EF4-FFF2-40B4-BE49-F238E27FC236}">
              <a16:creationId xmlns="" xmlns:a16="http://schemas.microsoft.com/office/drawing/2014/main" id="{00000000-0008-0000-0000-0000C808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218" name="Text Box 394360">
          <a:extLst>
            <a:ext uri="{FF2B5EF4-FFF2-40B4-BE49-F238E27FC236}">
              <a16:creationId xmlns="" xmlns:a16="http://schemas.microsoft.com/office/drawing/2014/main" id="{00000000-0008-0000-0000-0000C908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219" name="Text Box 394744">
          <a:extLst>
            <a:ext uri="{FF2B5EF4-FFF2-40B4-BE49-F238E27FC236}">
              <a16:creationId xmlns="" xmlns:a16="http://schemas.microsoft.com/office/drawing/2014/main" id="{00000000-0008-0000-0000-0000CA08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20" name="Text Box 394360">
          <a:extLst>
            <a:ext uri="{FF2B5EF4-FFF2-40B4-BE49-F238E27FC236}">
              <a16:creationId xmlns="" xmlns:a16="http://schemas.microsoft.com/office/drawing/2014/main" id="{00000000-0008-0000-0000-0000CB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21" name="Text Box 394744">
          <a:extLst>
            <a:ext uri="{FF2B5EF4-FFF2-40B4-BE49-F238E27FC236}">
              <a16:creationId xmlns="" xmlns:a16="http://schemas.microsoft.com/office/drawing/2014/main" id="{00000000-0008-0000-0000-0000CC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22" name="Text Box 394360">
          <a:extLst>
            <a:ext uri="{FF2B5EF4-FFF2-40B4-BE49-F238E27FC236}">
              <a16:creationId xmlns="" xmlns:a16="http://schemas.microsoft.com/office/drawing/2014/main" id="{00000000-0008-0000-0000-0000CD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23" name="Text Box 394744">
          <a:extLst>
            <a:ext uri="{FF2B5EF4-FFF2-40B4-BE49-F238E27FC236}">
              <a16:creationId xmlns="" xmlns:a16="http://schemas.microsoft.com/office/drawing/2014/main" id="{00000000-0008-0000-0000-0000CE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24" name="Text Box 394360">
          <a:extLst>
            <a:ext uri="{FF2B5EF4-FFF2-40B4-BE49-F238E27FC236}">
              <a16:creationId xmlns="" xmlns:a16="http://schemas.microsoft.com/office/drawing/2014/main" id="{00000000-0008-0000-0000-0000CF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25" name="Text Box 394744">
          <a:extLst>
            <a:ext uri="{FF2B5EF4-FFF2-40B4-BE49-F238E27FC236}">
              <a16:creationId xmlns="" xmlns:a16="http://schemas.microsoft.com/office/drawing/2014/main" id="{00000000-0008-0000-0000-0000D0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26" name="Text Box 394360">
          <a:extLst>
            <a:ext uri="{FF2B5EF4-FFF2-40B4-BE49-F238E27FC236}">
              <a16:creationId xmlns="" xmlns:a16="http://schemas.microsoft.com/office/drawing/2014/main" id="{00000000-0008-0000-0000-0000D1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27" name="Text Box 394744">
          <a:extLst>
            <a:ext uri="{FF2B5EF4-FFF2-40B4-BE49-F238E27FC236}">
              <a16:creationId xmlns="" xmlns:a16="http://schemas.microsoft.com/office/drawing/2014/main" id="{00000000-0008-0000-0000-0000D2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28" name="Text Box 394360">
          <a:extLst>
            <a:ext uri="{FF2B5EF4-FFF2-40B4-BE49-F238E27FC236}">
              <a16:creationId xmlns="" xmlns:a16="http://schemas.microsoft.com/office/drawing/2014/main" id="{00000000-0008-0000-0000-0000D3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29" name="Text Box 394744">
          <a:extLst>
            <a:ext uri="{FF2B5EF4-FFF2-40B4-BE49-F238E27FC236}">
              <a16:creationId xmlns="" xmlns:a16="http://schemas.microsoft.com/office/drawing/2014/main" id="{00000000-0008-0000-0000-0000D4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30" name="Text Box 394360">
          <a:extLst>
            <a:ext uri="{FF2B5EF4-FFF2-40B4-BE49-F238E27FC236}">
              <a16:creationId xmlns="" xmlns:a16="http://schemas.microsoft.com/office/drawing/2014/main" id="{00000000-0008-0000-0000-0000D5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31" name="Text Box 394744">
          <a:extLst>
            <a:ext uri="{FF2B5EF4-FFF2-40B4-BE49-F238E27FC236}">
              <a16:creationId xmlns="" xmlns:a16="http://schemas.microsoft.com/office/drawing/2014/main" id="{00000000-0008-0000-0000-0000D6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32" name="Text Box 394360">
          <a:extLst>
            <a:ext uri="{FF2B5EF4-FFF2-40B4-BE49-F238E27FC236}">
              <a16:creationId xmlns="" xmlns:a16="http://schemas.microsoft.com/office/drawing/2014/main" id="{00000000-0008-0000-0000-0000D7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33" name="Text Box 394744">
          <a:extLst>
            <a:ext uri="{FF2B5EF4-FFF2-40B4-BE49-F238E27FC236}">
              <a16:creationId xmlns="" xmlns:a16="http://schemas.microsoft.com/office/drawing/2014/main" id="{00000000-0008-0000-0000-0000D8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34" name="Text Box 394360">
          <a:extLst>
            <a:ext uri="{FF2B5EF4-FFF2-40B4-BE49-F238E27FC236}">
              <a16:creationId xmlns="" xmlns:a16="http://schemas.microsoft.com/office/drawing/2014/main" id="{00000000-0008-0000-0000-0000D9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35" name="Text Box 394744">
          <a:extLst>
            <a:ext uri="{FF2B5EF4-FFF2-40B4-BE49-F238E27FC236}">
              <a16:creationId xmlns="" xmlns:a16="http://schemas.microsoft.com/office/drawing/2014/main" id="{00000000-0008-0000-0000-0000DA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36" name="Text Box 394360">
          <a:extLst>
            <a:ext uri="{FF2B5EF4-FFF2-40B4-BE49-F238E27FC236}">
              <a16:creationId xmlns="" xmlns:a16="http://schemas.microsoft.com/office/drawing/2014/main" id="{00000000-0008-0000-0000-0000DB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37" name="Text Box 394744">
          <a:extLst>
            <a:ext uri="{FF2B5EF4-FFF2-40B4-BE49-F238E27FC236}">
              <a16:creationId xmlns="" xmlns:a16="http://schemas.microsoft.com/office/drawing/2014/main" id="{00000000-0008-0000-0000-0000DC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38" name="Text Box 394360">
          <a:extLst>
            <a:ext uri="{FF2B5EF4-FFF2-40B4-BE49-F238E27FC236}">
              <a16:creationId xmlns="" xmlns:a16="http://schemas.microsoft.com/office/drawing/2014/main" id="{00000000-0008-0000-0000-0000DD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39" name="Text Box 394744">
          <a:extLst>
            <a:ext uri="{FF2B5EF4-FFF2-40B4-BE49-F238E27FC236}">
              <a16:creationId xmlns="" xmlns:a16="http://schemas.microsoft.com/office/drawing/2014/main" id="{00000000-0008-0000-0000-0000DE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40" name="Text Box 394360">
          <a:extLst>
            <a:ext uri="{FF2B5EF4-FFF2-40B4-BE49-F238E27FC236}">
              <a16:creationId xmlns="" xmlns:a16="http://schemas.microsoft.com/office/drawing/2014/main" id="{00000000-0008-0000-0000-0000DF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41" name="Text Box 394744">
          <a:extLst>
            <a:ext uri="{FF2B5EF4-FFF2-40B4-BE49-F238E27FC236}">
              <a16:creationId xmlns="" xmlns:a16="http://schemas.microsoft.com/office/drawing/2014/main" id="{00000000-0008-0000-0000-0000E0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42" name="Text Box 394360">
          <a:extLst>
            <a:ext uri="{FF2B5EF4-FFF2-40B4-BE49-F238E27FC236}">
              <a16:creationId xmlns="" xmlns:a16="http://schemas.microsoft.com/office/drawing/2014/main" id="{00000000-0008-0000-0000-0000E1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43" name="Text Box 394744">
          <a:extLst>
            <a:ext uri="{FF2B5EF4-FFF2-40B4-BE49-F238E27FC236}">
              <a16:creationId xmlns="" xmlns:a16="http://schemas.microsoft.com/office/drawing/2014/main" id="{00000000-0008-0000-0000-0000E2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44" name="Text Box 394360">
          <a:extLst>
            <a:ext uri="{FF2B5EF4-FFF2-40B4-BE49-F238E27FC236}">
              <a16:creationId xmlns="" xmlns:a16="http://schemas.microsoft.com/office/drawing/2014/main" id="{00000000-0008-0000-0000-0000E3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45" name="Text Box 394744">
          <a:extLst>
            <a:ext uri="{FF2B5EF4-FFF2-40B4-BE49-F238E27FC236}">
              <a16:creationId xmlns="" xmlns:a16="http://schemas.microsoft.com/office/drawing/2014/main" id="{00000000-0008-0000-0000-0000E4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46" name="Text Box 394360">
          <a:extLst>
            <a:ext uri="{FF2B5EF4-FFF2-40B4-BE49-F238E27FC236}">
              <a16:creationId xmlns="" xmlns:a16="http://schemas.microsoft.com/office/drawing/2014/main" id="{00000000-0008-0000-0000-0000E5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47" name="Text Box 394744">
          <a:extLst>
            <a:ext uri="{FF2B5EF4-FFF2-40B4-BE49-F238E27FC236}">
              <a16:creationId xmlns="" xmlns:a16="http://schemas.microsoft.com/office/drawing/2014/main" id="{00000000-0008-0000-0000-0000E6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48" name="Text Box 394360">
          <a:extLst>
            <a:ext uri="{FF2B5EF4-FFF2-40B4-BE49-F238E27FC236}">
              <a16:creationId xmlns="" xmlns:a16="http://schemas.microsoft.com/office/drawing/2014/main" id="{00000000-0008-0000-0000-0000E7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49" name="Text Box 394744">
          <a:extLst>
            <a:ext uri="{FF2B5EF4-FFF2-40B4-BE49-F238E27FC236}">
              <a16:creationId xmlns="" xmlns:a16="http://schemas.microsoft.com/office/drawing/2014/main" id="{00000000-0008-0000-0000-0000E8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50" name="Text Box 394360">
          <a:extLst>
            <a:ext uri="{FF2B5EF4-FFF2-40B4-BE49-F238E27FC236}">
              <a16:creationId xmlns="" xmlns:a16="http://schemas.microsoft.com/office/drawing/2014/main" id="{00000000-0008-0000-0000-0000E9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51" name="Text Box 394744">
          <a:extLst>
            <a:ext uri="{FF2B5EF4-FFF2-40B4-BE49-F238E27FC236}">
              <a16:creationId xmlns="" xmlns:a16="http://schemas.microsoft.com/office/drawing/2014/main" id="{00000000-0008-0000-0000-0000EA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52" name="Text Box 394360">
          <a:extLst>
            <a:ext uri="{FF2B5EF4-FFF2-40B4-BE49-F238E27FC236}">
              <a16:creationId xmlns="" xmlns:a16="http://schemas.microsoft.com/office/drawing/2014/main" id="{00000000-0008-0000-0000-0000EB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53" name="Text Box 394744">
          <a:extLst>
            <a:ext uri="{FF2B5EF4-FFF2-40B4-BE49-F238E27FC236}">
              <a16:creationId xmlns="" xmlns:a16="http://schemas.microsoft.com/office/drawing/2014/main" id="{00000000-0008-0000-0000-0000EC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54" name="Text Box 394360">
          <a:extLst>
            <a:ext uri="{FF2B5EF4-FFF2-40B4-BE49-F238E27FC236}">
              <a16:creationId xmlns="" xmlns:a16="http://schemas.microsoft.com/office/drawing/2014/main" id="{00000000-0008-0000-0000-0000ED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55" name="Text Box 394744">
          <a:extLst>
            <a:ext uri="{FF2B5EF4-FFF2-40B4-BE49-F238E27FC236}">
              <a16:creationId xmlns="" xmlns:a16="http://schemas.microsoft.com/office/drawing/2014/main" id="{00000000-0008-0000-0000-0000EE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56" name="Text Box 394360">
          <a:extLst>
            <a:ext uri="{FF2B5EF4-FFF2-40B4-BE49-F238E27FC236}">
              <a16:creationId xmlns="" xmlns:a16="http://schemas.microsoft.com/office/drawing/2014/main" id="{00000000-0008-0000-0000-0000EF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57" name="Text Box 394744">
          <a:extLst>
            <a:ext uri="{FF2B5EF4-FFF2-40B4-BE49-F238E27FC236}">
              <a16:creationId xmlns="" xmlns:a16="http://schemas.microsoft.com/office/drawing/2014/main" id="{00000000-0008-0000-0000-0000F0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58" name="Text Box 394360">
          <a:extLst>
            <a:ext uri="{FF2B5EF4-FFF2-40B4-BE49-F238E27FC236}">
              <a16:creationId xmlns="" xmlns:a16="http://schemas.microsoft.com/office/drawing/2014/main" id="{00000000-0008-0000-0000-0000F1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59" name="Text Box 394744">
          <a:extLst>
            <a:ext uri="{FF2B5EF4-FFF2-40B4-BE49-F238E27FC236}">
              <a16:creationId xmlns="" xmlns:a16="http://schemas.microsoft.com/office/drawing/2014/main" id="{00000000-0008-0000-0000-0000F2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60" name="Text Box 394360">
          <a:extLst>
            <a:ext uri="{FF2B5EF4-FFF2-40B4-BE49-F238E27FC236}">
              <a16:creationId xmlns="" xmlns:a16="http://schemas.microsoft.com/office/drawing/2014/main" id="{00000000-0008-0000-0000-0000F3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61" name="Text Box 394744">
          <a:extLst>
            <a:ext uri="{FF2B5EF4-FFF2-40B4-BE49-F238E27FC236}">
              <a16:creationId xmlns="" xmlns:a16="http://schemas.microsoft.com/office/drawing/2014/main" id="{00000000-0008-0000-0000-0000F4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62" name="Text Box 394360">
          <a:extLst>
            <a:ext uri="{FF2B5EF4-FFF2-40B4-BE49-F238E27FC236}">
              <a16:creationId xmlns="" xmlns:a16="http://schemas.microsoft.com/office/drawing/2014/main" id="{00000000-0008-0000-0000-0000F5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63" name="Text Box 394744">
          <a:extLst>
            <a:ext uri="{FF2B5EF4-FFF2-40B4-BE49-F238E27FC236}">
              <a16:creationId xmlns="" xmlns:a16="http://schemas.microsoft.com/office/drawing/2014/main" id="{00000000-0008-0000-0000-0000F6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64" name="Text Box 394360">
          <a:extLst>
            <a:ext uri="{FF2B5EF4-FFF2-40B4-BE49-F238E27FC236}">
              <a16:creationId xmlns="" xmlns:a16="http://schemas.microsoft.com/office/drawing/2014/main" id="{00000000-0008-0000-0000-0000F7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65" name="Text Box 394744">
          <a:extLst>
            <a:ext uri="{FF2B5EF4-FFF2-40B4-BE49-F238E27FC236}">
              <a16:creationId xmlns="" xmlns:a16="http://schemas.microsoft.com/office/drawing/2014/main" id="{00000000-0008-0000-0000-0000F8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66" name="Text Box 394360">
          <a:extLst>
            <a:ext uri="{FF2B5EF4-FFF2-40B4-BE49-F238E27FC236}">
              <a16:creationId xmlns="" xmlns:a16="http://schemas.microsoft.com/office/drawing/2014/main" id="{00000000-0008-0000-0000-0000F9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67" name="Text Box 394744">
          <a:extLst>
            <a:ext uri="{FF2B5EF4-FFF2-40B4-BE49-F238E27FC236}">
              <a16:creationId xmlns="" xmlns:a16="http://schemas.microsoft.com/office/drawing/2014/main" id="{00000000-0008-0000-0000-0000FA08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68" name="Text Box 394360">
          <a:extLst>
            <a:ext uri="{FF2B5EF4-FFF2-40B4-BE49-F238E27FC236}">
              <a16:creationId xmlns="" xmlns:a16="http://schemas.microsoft.com/office/drawing/2014/main" id="{00000000-0008-0000-0000-0000FB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69" name="Text Box 394744">
          <a:extLst>
            <a:ext uri="{FF2B5EF4-FFF2-40B4-BE49-F238E27FC236}">
              <a16:creationId xmlns="" xmlns:a16="http://schemas.microsoft.com/office/drawing/2014/main" id="{00000000-0008-0000-0000-0000FC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70" name="Text Box 394360">
          <a:extLst>
            <a:ext uri="{FF2B5EF4-FFF2-40B4-BE49-F238E27FC236}">
              <a16:creationId xmlns="" xmlns:a16="http://schemas.microsoft.com/office/drawing/2014/main" id="{00000000-0008-0000-0000-0000FD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71" name="Text Box 394744">
          <a:extLst>
            <a:ext uri="{FF2B5EF4-FFF2-40B4-BE49-F238E27FC236}">
              <a16:creationId xmlns="" xmlns:a16="http://schemas.microsoft.com/office/drawing/2014/main" id="{00000000-0008-0000-0000-0000FE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72" name="Text Box 394360">
          <a:extLst>
            <a:ext uri="{FF2B5EF4-FFF2-40B4-BE49-F238E27FC236}">
              <a16:creationId xmlns="" xmlns:a16="http://schemas.microsoft.com/office/drawing/2014/main" id="{00000000-0008-0000-0000-0000FF08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73" name="Text Box 394744">
          <a:extLst>
            <a:ext uri="{FF2B5EF4-FFF2-40B4-BE49-F238E27FC236}">
              <a16:creationId xmlns="" xmlns:a16="http://schemas.microsoft.com/office/drawing/2014/main" id="{00000000-0008-0000-0000-000000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74" name="Text Box 394360">
          <a:extLst>
            <a:ext uri="{FF2B5EF4-FFF2-40B4-BE49-F238E27FC236}">
              <a16:creationId xmlns="" xmlns:a16="http://schemas.microsoft.com/office/drawing/2014/main" id="{00000000-0008-0000-0000-000001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75" name="Text Box 394744">
          <a:extLst>
            <a:ext uri="{FF2B5EF4-FFF2-40B4-BE49-F238E27FC236}">
              <a16:creationId xmlns="" xmlns:a16="http://schemas.microsoft.com/office/drawing/2014/main" id="{00000000-0008-0000-0000-000002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76" name="Text Box 394360">
          <a:extLst>
            <a:ext uri="{FF2B5EF4-FFF2-40B4-BE49-F238E27FC236}">
              <a16:creationId xmlns="" xmlns:a16="http://schemas.microsoft.com/office/drawing/2014/main" id="{00000000-0008-0000-0000-000003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77" name="Text Box 394744">
          <a:extLst>
            <a:ext uri="{FF2B5EF4-FFF2-40B4-BE49-F238E27FC236}">
              <a16:creationId xmlns="" xmlns:a16="http://schemas.microsoft.com/office/drawing/2014/main" id="{00000000-0008-0000-0000-000004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78" name="Text Box 394360">
          <a:extLst>
            <a:ext uri="{FF2B5EF4-FFF2-40B4-BE49-F238E27FC236}">
              <a16:creationId xmlns="" xmlns:a16="http://schemas.microsoft.com/office/drawing/2014/main" id="{00000000-0008-0000-0000-000005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79" name="Text Box 394744">
          <a:extLst>
            <a:ext uri="{FF2B5EF4-FFF2-40B4-BE49-F238E27FC236}">
              <a16:creationId xmlns="" xmlns:a16="http://schemas.microsoft.com/office/drawing/2014/main" id="{00000000-0008-0000-0000-000006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80" name="Text Box 394360">
          <a:extLst>
            <a:ext uri="{FF2B5EF4-FFF2-40B4-BE49-F238E27FC236}">
              <a16:creationId xmlns="" xmlns:a16="http://schemas.microsoft.com/office/drawing/2014/main" id="{00000000-0008-0000-0000-000007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81" name="Text Box 394744">
          <a:extLst>
            <a:ext uri="{FF2B5EF4-FFF2-40B4-BE49-F238E27FC236}">
              <a16:creationId xmlns="" xmlns:a16="http://schemas.microsoft.com/office/drawing/2014/main" id="{00000000-0008-0000-0000-000008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82" name="Text Box 394360">
          <a:extLst>
            <a:ext uri="{FF2B5EF4-FFF2-40B4-BE49-F238E27FC236}">
              <a16:creationId xmlns="" xmlns:a16="http://schemas.microsoft.com/office/drawing/2014/main" id="{00000000-0008-0000-0000-000009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83" name="Text Box 394744">
          <a:extLst>
            <a:ext uri="{FF2B5EF4-FFF2-40B4-BE49-F238E27FC236}">
              <a16:creationId xmlns="" xmlns:a16="http://schemas.microsoft.com/office/drawing/2014/main" id="{00000000-0008-0000-0000-00000A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84" name="Text Box 394360">
          <a:extLst>
            <a:ext uri="{FF2B5EF4-FFF2-40B4-BE49-F238E27FC236}">
              <a16:creationId xmlns="" xmlns:a16="http://schemas.microsoft.com/office/drawing/2014/main" id="{00000000-0008-0000-0000-00000B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85" name="Text Box 394744">
          <a:extLst>
            <a:ext uri="{FF2B5EF4-FFF2-40B4-BE49-F238E27FC236}">
              <a16:creationId xmlns="" xmlns:a16="http://schemas.microsoft.com/office/drawing/2014/main" id="{00000000-0008-0000-0000-00000C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86" name="Text Box 394360">
          <a:extLst>
            <a:ext uri="{FF2B5EF4-FFF2-40B4-BE49-F238E27FC236}">
              <a16:creationId xmlns="" xmlns:a16="http://schemas.microsoft.com/office/drawing/2014/main" id="{00000000-0008-0000-0000-00000D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87" name="Text Box 394744">
          <a:extLst>
            <a:ext uri="{FF2B5EF4-FFF2-40B4-BE49-F238E27FC236}">
              <a16:creationId xmlns="" xmlns:a16="http://schemas.microsoft.com/office/drawing/2014/main" id="{00000000-0008-0000-0000-00000E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88" name="Text Box 394360">
          <a:extLst>
            <a:ext uri="{FF2B5EF4-FFF2-40B4-BE49-F238E27FC236}">
              <a16:creationId xmlns="" xmlns:a16="http://schemas.microsoft.com/office/drawing/2014/main" id="{00000000-0008-0000-0000-00000F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89" name="Text Box 394744">
          <a:extLst>
            <a:ext uri="{FF2B5EF4-FFF2-40B4-BE49-F238E27FC236}">
              <a16:creationId xmlns="" xmlns:a16="http://schemas.microsoft.com/office/drawing/2014/main" id="{00000000-0008-0000-0000-000010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90" name="Text Box 394360">
          <a:extLst>
            <a:ext uri="{FF2B5EF4-FFF2-40B4-BE49-F238E27FC236}">
              <a16:creationId xmlns="" xmlns:a16="http://schemas.microsoft.com/office/drawing/2014/main" id="{00000000-0008-0000-0000-000011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91" name="Text Box 394744">
          <a:extLst>
            <a:ext uri="{FF2B5EF4-FFF2-40B4-BE49-F238E27FC236}">
              <a16:creationId xmlns="" xmlns:a16="http://schemas.microsoft.com/office/drawing/2014/main" id="{00000000-0008-0000-0000-000012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92" name="Text Box 394360">
          <a:extLst>
            <a:ext uri="{FF2B5EF4-FFF2-40B4-BE49-F238E27FC236}">
              <a16:creationId xmlns="" xmlns:a16="http://schemas.microsoft.com/office/drawing/2014/main" id="{00000000-0008-0000-0000-000013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93" name="Text Box 394744">
          <a:extLst>
            <a:ext uri="{FF2B5EF4-FFF2-40B4-BE49-F238E27FC236}">
              <a16:creationId xmlns="" xmlns:a16="http://schemas.microsoft.com/office/drawing/2014/main" id="{00000000-0008-0000-0000-000014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94" name="Text Box 394360">
          <a:extLst>
            <a:ext uri="{FF2B5EF4-FFF2-40B4-BE49-F238E27FC236}">
              <a16:creationId xmlns="" xmlns:a16="http://schemas.microsoft.com/office/drawing/2014/main" id="{00000000-0008-0000-0000-000015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95" name="Text Box 394744">
          <a:extLst>
            <a:ext uri="{FF2B5EF4-FFF2-40B4-BE49-F238E27FC236}">
              <a16:creationId xmlns="" xmlns:a16="http://schemas.microsoft.com/office/drawing/2014/main" id="{00000000-0008-0000-0000-000016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96" name="Text Box 394360">
          <a:extLst>
            <a:ext uri="{FF2B5EF4-FFF2-40B4-BE49-F238E27FC236}">
              <a16:creationId xmlns="" xmlns:a16="http://schemas.microsoft.com/office/drawing/2014/main" id="{00000000-0008-0000-0000-000017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297" name="Text Box 394744">
          <a:extLst>
            <a:ext uri="{FF2B5EF4-FFF2-40B4-BE49-F238E27FC236}">
              <a16:creationId xmlns="" xmlns:a16="http://schemas.microsoft.com/office/drawing/2014/main" id="{00000000-0008-0000-0000-000018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98" name="Text Box 394360">
          <a:extLst>
            <a:ext uri="{FF2B5EF4-FFF2-40B4-BE49-F238E27FC236}">
              <a16:creationId xmlns="" xmlns:a16="http://schemas.microsoft.com/office/drawing/2014/main" id="{00000000-0008-0000-0000-000019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299" name="Text Box 394744">
          <a:extLst>
            <a:ext uri="{FF2B5EF4-FFF2-40B4-BE49-F238E27FC236}">
              <a16:creationId xmlns="" xmlns:a16="http://schemas.microsoft.com/office/drawing/2014/main" id="{00000000-0008-0000-0000-00001A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00" name="Text Box 394360">
          <a:extLst>
            <a:ext uri="{FF2B5EF4-FFF2-40B4-BE49-F238E27FC236}">
              <a16:creationId xmlns="" xmlns:a16="http://schemas.microsoft.com/office/drawing/2014/main" id="{00000000-0008-0000-0000-00001B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01" name="Text Box 394744">
          <a:extLst>
            <a:ext uri="{FF2B5EF4-FFF2-40B4-BE49-F238E27FC236}">
              <a16:creationId xmlns="" xmlns:a16="http://schemas.microsoft.com/office/drawing/2014/main" id="{00000000-0008-0000-0000-00001C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02" name="Text Box 394360">
          <a:extLst>
            <a:ext uri="{FF2B5EF4-FFF2-40B4-BE49-F238E27FC236}">
              <a16:creationId xmlns="" xmlns:a16="http://schemas.microsoft.com/office/drawing/2014/main" id="{00000000-0008-0000-0000-00001D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03" name="Text Box 394744">
          <a:extLst>
            <a:ext uri="{FF2B5EF4-FFF2-40B4-BE49-F238E27FC236}">
              <a16:creationId xmlns="" xmlns:a16="http://schemas.microsoft.com/office/drawing/2014/main" id="{00000000-0008-0000-0000-00001E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04" name="Text Box 394360">
          <a:extLst>
            <a:ext uri="{FF2B5EF4-FFF2-40B4-BE49-F238E27FC236}">
              <a16:creationId xmlns="" xmlns:a16="http://schemas.microsoft.com/office/drawing/2014/main" id="{00000000-0008-0000-0000-00001F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05" name="Text Box 394744">
          <a:extLst>
            <a:ext uri="{FF2B5EF4-FFF2-40B4-BE49-F238E27FC236}">
              <a16:creationId xmlns="" xmlns:a16="http://schemas.microsoft.com/office/drawing/2014/main" id="{00000000-0008-0000-0000-000020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06" name="Text Box 394360">
          <a:extLst>
            <a:ext uri="{FF2B5EF4-FFF2-40B4-BE49-F238E27FC236}">
              <a16:creationId xmlns="" xmlns:a16="http://schemas.microsoft.com/office/drawing/2014/main" id="{00000000-0008-0000-0000-000021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07" name="Text Box 394744">
          <a:extLst>
            <a:ext uri="{FF2B5EF4-FFF2-40B4-BE49-F238E27FC236}">
              <a16:creationId xmlns="" xmlns:a16="http://schemas.microsoft.com/office/drawing/2014/main" id="{00000000-0008-0000-0000-000022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08" name="Text Box 394360">
          <a:extLst>
            <a:ext uri="{FF2B5EF4-FFF2-40B4-BE49-F238E27FC236}">
              <a16:creationId xmlns="" xmlns:a16="http://schemas.microsoft.com/office/drawing/2014/main" id="{00000000-0008-0000-0000-000023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09" name="Text Box 394744">
          <a:extLst>
            <a:ext uri="{FF2B5EF4-FFF2-40B4-BE49-F238E27FC236}">
              <a16:creationId xmlns="" xmlns:a16="http://schemas.microsoft.com/office/drawing/2014/main" id="{00000000-0008-0000-0000-000024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10" name="Text Box 394360">
          <a:extLst>
            <a:ext uri="{FF2B5EF4-FFF2-40B4-BE49-F238E27FC236}">
              <a16:creationId xmlns="" xmlns:a16="http://schemas.microsoft.com/office/drawing/2014/main" id="{00000000-0008-0000-0000-000025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11" name="Text Box 394744">
          <a:extLst>
            <a:ext uri="{FF2B5EF4-FFF2-40B4-BE49-F238E27FC236}">
              <a16:creationId xmlns="" xmlns:a16="http://schemas.microsoft.com/office/drawing/2014/main" id="{00000000-0008-0000-0000-000026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12" name="Text Box 394360">
          <a:extLst>
            <a:ext uri="{FF2B5EF4-FFF2-40B4-BE49-F238E27FC236}">
              <a16:creationId xmlns="" xmlns:a16="http://schemas.microsoft.com/office/drawing/2014/main" id="{00000000-0008-0000-0000-000027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13" name="Text Box 394744">
          <a:extLst>
            <a:ext uri="{FF2B5EF4-FFF2-40B4-BE49-F238E27FC236}">
              <a16:creationId xmlns="" xmlns:a16="http://schemas.microsoft.com/office/drawing/2014/main" id="{00000000-0008-0000-0000-000028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14" name="Text Box 394360">
          <a:extLst>
            <a:ext uri="{FF2B5EF4-FFF2-40B4-BE49-F238E27FC236}">
              <a16:creationId xmlns="" xmlns:a16="http://schemas.microsoft.com/office/drawing/2014/main" id="{00000000-0008-0000-0000-000029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15" name="Text Box 394744">
          <a:extLst>
            <a:ext uri="{FF2B5EF4-FFF2-40B4-BE49-F238E27FC236}">
              <a16:creationId xmlns="" xmlns:a16="http://schemas.microsoft.com/office/drawing/2014/main" id="{00000000-0008-0000-0000-00002A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316" name="Text Box 394360">
          <a:extLst>
            <a:ext uri="{FF2B5EF4-FFF2-40B4-BE49-F238E27FC236}">
              <a16:creationId xmlns="" xmlns:a16="http://schemas.microsoft.com/office/drawing/2014/main" id="{00000000-0008-0000-0000-00002B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317" name="Text Box 394744">
          <a:extLst>
            <a:ext uri="{FF2B5EF4-FFF2-40B4-BE49-F238E27FC236}">
              <a16:creationId xmlns="" xmlns:a16="http://schemas.microsoft.com/office/drawing/2014/main" id="{00000000-0008-0000-0000-00002C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318" name="Text Box 394360">
          <a:extLst>
            <a:ext uri="{FF2B5EF4-FFF2-40B4-BE49-F238E27FC236}">
              <a16:creationId xmlns="" xmlns:a16="http://schemas.microsoft.com/office/drawing/2014/main" id="{00000000-0008-0000-0000-00002D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319" name="Text Box 394744">
          <a:extLst>
            <a:ext uri="{FF2B5EF4-FFF2-40B4-BE49-F238E27FC236}">
              <a16:creationId xmlns="" xmlns:a16="http://schemas.microsoft.com/office/drawing/2014/main" id="{00000000-0008-0000-0000-00002E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320" name="Text Box 394360">
          <a:extLst>
            <a:ext uri="{FF2B5EF4-FFF2-40B4-BE49-F238E27FC236}">
              <a16:creationId xmlns="" xmlns:a16="http://schemas.microsoft.com/office/drawing/2014/main" id="{00000000-0008-0000-0000-00002F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321" name="Text Box 394744">
          <a:extLst>
            <a:ext uri="{FF2B5EF4-FFF2-40B4-BE49-F238E27FC236}">
              <a16:creationId xmlns="" xmlns:a16="http://schemas.microsoft.com/office/drawing/2014/main" id="{00000000-0008-0000-0000-000030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22" name="Text Box 394360">
          <a:extLst>
            <a:ext uri="{FF2B5EF4-FFF2-40B4-BE49-F238E27FC236}">
              <a16:creationId xmlns="" xmlns:a16="http://schemas.microsoft.com/office/drawing/2014/main" id="{00000000-0008-0000-0000-000031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23" name="Text Box 394744">
          <a:extLst>
            <a:ext uri="{FF2B5EF4-FFF2-40B4-BE49-F238E27FC236}">
              <a16:creationId xmlns="" xmlns:a16="http://schemas.microsoft.com/office/drawing/2014/main" id="{00000000-0008-0000-0000-000032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24" name="Text Box 394360">
          <a:extLst>
            <a:ext uri="{FF2B5EF4-FFF2-40B4-BE49-F238E27FC236}">
              <a16:creationId xmlns="" xmlns:a16="http://schemas.microsoft.com/office/drawing/2014/main" id="{00000000-0008-0000-0000-000033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25" name="Text Box 394744">
          <a:extLst>
            <a:ext uri="{FF2B5EF4-FFF2-40B4-BE49-F238E27FC236}">
              <a16:creationId xmlns="" xmlns:a16="http://schemas.microsoft.com/office/drawing/2014/main" id="{00000000-0008-0000-0000-000034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26" name="Text Box 394360">
          <a:extLst>
            <a:ext uri="{FF2B5EF4-FFF2-40B4-BE49-F238E27FC236}">
              <a16:creationId xmlns="" xmlns:a16="http://schemas.microsoft.com/office/drawing/2014/main" id="{00000000-0008-0000-0000-000035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27" name="Text Box 394744">
          <a:extLst>
            <a:ext uri="{FF2B5EF4-FFF2-40B4-BE49-F238E27FC236}">
              <a16:creationId xmlns="" xmlns:a16="http://schemas.microsoft.com/office/drawing/2014/main" id="{00000000-0008-0000-0000-000036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28" name="Text Box 394360">
          <a:extLst>
            <a:ext uri="{FF2B5EF4-FFF2-40B4-BE49-F238E27FC236}">
              <a16:creationId xmlns="" xmlns:a16="http://schemas.microsoft.com/office/drawing/2014/main" id="{00000000-0008-0000-0000-000037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29" name="Text Box 394744">
          <a:extLst>
            <a:ext uri="{FF2B5EF4-FFF2-40B4-BE49-F238E27FC236}">
              <a16:creationId xmlns="" xmlns:a16="http://schemas.microsoft.com/office/drawing/2014/main" id="{00000000-0008-0000-0000-000038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30" name="Text Box 394360">
          <a:extLst>
            <a:ext uri="{FF2B5EF4-FFF2-40B4-BE49-F238E27FC236}">
              <a16:creationId xmlns="" xmlns:a16="http://schemas.microsoft.com/office/drawing/2014/main" id="{00000000-0008-0000-0000-000039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31" name="Text Box 394744">
          <a:extLst>
            <a:ext uri="{FF2B5EF4-FFF2-40B4-BE49-F238E27FC236}">
              <a16:creationId xmlns="" xmlns:a16="http://schemas.microsoft.com/office/drawing/2014/main" id="{00000000-0008-0000-0000-00003A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32" name="Text Box 394360">
          <a:extLst>
            <a:ext uri="{FF2B5EF4-FFF2-40B4-BE49-F238E27FC236}">
              <a16:creationId xmlns="" xmlns:a16="http://schemas.microsoft.com/office/drawing/2014/main" id="{00000000-0008-0000-0000-00003B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33" name="Text Box 394744">
          <a:extLst>
            <a:ext uri="{FF2B5EF4-FFF2-40B4-BE49-F238E27FC236}">
              <a16:creationId xmlns="" xmlns:a16="http://schemas.microsoft.com/office/drawing/2014/main" id="{00000000-0008-0000-0000-00003C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34" name="Text Box 394360">
          <a:extLst>
            <a:ext uri="{FF2B5EF4-FFF2-40B4-BE49-F238E27FC236}">
              <a16:creationId xmlns="" xmlns:a16="http://schemas.microsoft.com/office/drawing/2014/main" id="{00000000-0008-0000-0000-00003D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35" name="Text Box 394744">
          <a:extLst>
            <a:ext uri="{FF2B5EF4-FFF2-40B4-BE49-F238E27FC236}">
              <a16:creationId xmlns="" xmlns:a16="http://schemas.microsoft.com/office/drawing/2014/main" id="{00000000-0008-0000-0000-00003E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36" name="Text Box 394360">
          <a:extLst>
            <a:ext uri="{FF2B5EF4-FFF2-40B4-BE49-F238E27FC236}">
              <a16:creationId xmlns="" xmlns:a16="http://schemas.microsoft.com/office/drawing/2014/main" id="{00000000-0008-0000-0000-00003F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37" name="Text Box 394744">
          <a:extLst>
            <a:ext uri="{FF2B5EF4-FFF2-40B4-BE49-F238E27FC236}">
              <a16:creationId xmlns="" xmlns:a16="http://schemas.microsoft.com/office/drawing/2014/main" id="{00000000-0008-0000-0000-000040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38" name="Text Box 394360">
          <a:extLst>
            <a:ext uri="{FF2B5EF4-FFF2-40B4-BE49-F238E27FC236}">
              <a16:creationId xmlns="" xmlns:a16="http://schemas.microsoft.com/office/drawing/2014/main" id="{00000000-0008-0000-0000-000041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39" name="Text Box 394744">
          <a:extLst>
            <a:ext uri="{FF2B5EF4-FFF2-40B4-BE49-F238E27FC236}">
              <a16:creationId xmlns="" xmlns:a16="http://schemas.microsoft.com/office/drawing/2014/main" id="{00000000-0008-0000-0000-000042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40" name="Text Box 394360">
          <a:extLst>
            <a:ext uri="{FF2B5EF4-FFF2-40B4-BE49-F238E27FC236}">
              <a16:creationId xmlns="" xmlns:a16="http://schemas.microsoft.com/office/drawing/2014/main" id="{00000000-0008-0000-0000-000043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41" name="Text Box 394744">
          <a:extLst>
            <a:ext uri="{FF2B5EF4-FFF2-40B4-BE49-F238E27FC236}">
              <a16:creationId xmlns="" xmlns:a16="http://schemas.microsoft.com/office/drawing/2014/main" id="{00000000-0008-0000-0000-000044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42" name="Text Box 394360">
          <a:extLst>
            <a:ext uri="{FF2B5EF4-FFF2-40B4-BE49-F238E27FC236}">
              <a16:creationId xmlns="" xmlns:a16="http://schemas.microsoft.com/office/drawing/2014/main" id="{00000000-0008-0000-0000-000045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43" name="Text Box 394744">
          <a:extLst>
            <a:ext uri="{FF2B5EF4-FFF2-40B4-BE49-F238E27FC236}">
              <a16:creationId xmlns="" xmlns:a16="http://schemas.microsoft.com/office/drawing/2014/main" id="{00000000-0008-0000-0000-000046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44" name="Text Box 394360">
          <a:extLst>
            <a:ext uri="{FF2B5EF4-FFF2-40B4-BE49-F238E27FC236}">
              <a16:creationId xmlns="" xmlns:a16="http://schemas.microsoft.com/office/drawing/2014/main" id="{00000000-0008-0000-0000-000047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45" name="Text Box 394744">
          <a:extLst>
            <a:ext uri="{FF2B5EF4-FFF2-40B4-BE49-F238E27FC236}">
              <a16:creationId xmlns="" xmlns:a16="http://schemas.microsoft.com/office/drawing/2014/main" id="{00000000-0008-0000-0000-000048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46" name="Text Box 394360">
          <a:extLst>
            <a:ext uri="{FF2B5EF4-FFF2-40B4-BE49-F238E27FC236}">
              <a16:creationId xmlns="" xmlns:a16="http://schemas.microsoft.com/office/drawing/2014/main" id="{00000000-0008-0000-0000-000049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47" name="Text Box 394744">
          <a:extLst>
            <a:ext uri="{FF2B5EF4-FFF2-40B4-BE49-F238E27FC236}">
              <a16:creationId xmlns="" xmlns:a16="http://schemas.microsoft.com/office/drawing/2014/main" id="{00000000-0008-0000-0000-00004A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48" name="Text Box 394360">
          <a:extLst>
            <a:ext uri="{FF2B5EF4-FFF2-40B4-BE49-F238E27FC236}">
              <a16:creationId xmlns="" xmlns:a16="http://schemas.microsoft.com/office/drawing/2014/main" id="{00000000-0008-0000-0000-00004B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49" name="Text Box 394744">
          <a:extLst>
            <a:ext uri="{FF2B5EF4-FFF2-40B4-BE49-F238E27FC236}">
              <a16:creationId xmlns="" xmlns:a16="http://schemas.microsoft.com/office/drawing/2014/main" id="{00000000-0008-0000-0000-00004C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50" name="Text Box 394360">
          <a:extLst>
            <a:ext uri="{FF2B5EF4-FFF2-40B4-BE49-F238E27FC236}">
              <a16:creationId xmlns="" xmlns:a16="http://schemas.microsoft.com/office/drawing/2014/main" id="{00000000-0008-0000-0000-00004D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51" name="Text Box 394744">
          <a:extLst>
            <a:ext uri="{FF2B5EF4-FFF2-40B4-BE49-F238E27FC236}">
              <a16:creationId xmlns="" xmlns:a16="http://schemas.microsoft.com/office/drawing/2014/main" id="{00000000-0008-0000-0000-00004E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52" name="Text Box 394360">
          <a:extLst>
            <a:ext uri="{FF2B5EF4-FFF2-40B4-BE49-F238E27FC236}">
              <a16:creationId xmlns="" xmlns:a16="http://schemas.microsoft.com/office/drawing/2014/main" id="{00000000-0008-0000-0000-00004F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53" name="Text Box 394744">
          <a:extLst>
            <a:ext uri="{FF2B5EF4-FFF2-40B4-BE49-F238E27FC236}">
              <a16:creationId xmlns="" xmlns:a16="http://schemas.microsoft.com/office/drawing/2014/main" id="{00000000-0008-0000-0000-000050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54" name="Text Box 394360">
          <a:extLst>
            <a:ext uri="{FF2B5EF4-FFF2-40B4-BE49-F238E27FC236}">
              <a16:creationId xmlns="" xmlns:a16="http://schemas.microsoft.com/office/drawing/2014/main" id="{00000000-0008-0000-0000-000051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55" name="Text Box 394744">
          <a:extLst>
            <a:ext uri="{FF2B5EF4-FFF2-40B4-BE49-F238E27FC236}">
              <a16:creationId xmlns="" xmlns:a16="http://schemas.microsoft.com/office/drawing/2014/main" id="{00000000-0008-0000-0000-000052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56" name="Text Box 394360">
          <a:extLst>
            <a:ext uri="{FF2B5EF4-FFF2-40B4-BE49-F238E27FC236}">
              <a16:creationId xmlns="" xmlns:a16="http://schemas.microsoft.com/office/drawing/2014/main" id="{00000000-0008-0000-0000-000053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57" name="Text Box 394744">
          <a:extLst>
            <a:ext uri="{FF2B5EF4-FFF2-40B4-BE49-F238E27FC236}">
              <a16:creationId xmlns="" xmlns:a16="http://schemas.microsoft.com/office/drawing/2014/main" id="{00000000-0008-0000-0000-000054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58" name="Text Box 394360">
          <a:extLst>
            <a:ext uri="{FF2B5EF4-FFF2-40B4-BE49-F238E27FC236}">
              <a16:creationId xmlns="" xmlns:a16="http://schemas.microsoft.com/office/drawing/2014/main" id="{00000000-0008-0000-0000-000055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59" name="Text Box 394744">
          <a:extLst>
            <a:ext uri="{FF2B5EF4-FFF2-40B4-BE49-F238E27FC236}">
              <a16:creationId xmlns="" xmlns:a16="http://schemas.microsoft.com/office/drawing/2014/main" id="{00000000-0008-0000-0000-000056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60" name="Text Box 394360">
          <a:extLst>
            <a:ext uri="{FF2B5EF4-FFF2-40B4-BE49-F238E27FC236}">
              <a16:creationId xmlns="" xmlns:a16="http://schemas.microsoft.com/office/drawing/2014/main" id="{00000000-0008-0000-0000-000057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61" name="Text Box 394744">
          <a:extLst>
            <a:ext uri="{FF2B5EF4-FFF2-40B4-BE49-F238E27FC236}">
              <a16:creationId xmlns="" xmlns:a16="http://schemas.microsoft.com/office/drawing/2014/main" id="{00000000-0008-0000-0000-000058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62" name="Text Box 394360">
          <a:extLst>
            <a:ext uri="{FF2B5EF4-FFF2-40B4-BE49-F238E27FC236}">
              <a16:creationId xmlns="" xmlns:a16="http://schemas.microsoft.com/office/drawing/2014/main" id="{00000000-0008-0000-0000-000059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63" name="Text Box 394744">
          <a:extLst>
            <a:ext uri="{FF2B5EF4-FFF2-40B4-BE49-F238E27FC236}">
              <a16:creationId xmlns="" xmlns:a16="http://schemas.microsoft.com/office/drawing/2014/main" id="{00000000-0008-0000-0000-00005A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64" name="Text Box 394360">
          <a:extLst>
            <a:ext uri="{FF2B5EF4-FFF2-40B4-BE49-F238E27FC236}">
              <a16:creationId xmlns="" xmlns:a16="http://schemas.microsoft.com/office/drawing/2014/main" id="{00000000-0008-0000-0000-00005B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65" name="Text Box 394744">
          <a:extLst>
            <a:ext uri="{FF2B5EF4-FFF2-40B4-BE49-F238E27FC236}">
              <a16:creationId xmlns="" xmlns:a16="http://schemas.microsoft.com/office/drawing/2014/main" id="{00000000-0008-0000-0000-00005C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66" name="Text Box 394360">
          <a:extLst>
            <a:ext uri="{FF2B5EF4-FFF2-40B4-BE49-F238E27FC236}">
              <a16:creationId xmlns="" xmlns:a16="http://schemas.microsoft.com/office/drawing/2014/main" id="{00000000-0008-0000-0000-00005D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67" name="Text Box 394744">
          <a:extLst>
            <a:ext uri="{FF2B5EF4-FFF2-40B4-BE49-F238E27FC236}">
              <a16:creationId xmlns="" xmlns:a16="http://schemas.microsoft.com/office/drawing/2014/main" id="{00000000-0008-0000-0000-00005E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68" name="Text Box 394360">
          <a:extLst>
            <a:ext uri="{FF2B5EF4-FFF2-40B4-BE49-F238E27FC236}">
              <a16:creationId xmlns="" xmlns:a16="http://schemas.microsoft.com/office/drawing/2014/main" id="{00000000-0008-0000-0000-00005F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69" name="Text Box 394744">
          <a:extLst>
            <a:ext uri="{FF2B5EF4-FFF2-40B4-BE49-F238E27FC236}">
              <a16:creationId xmlns="" xmlns:a16="http://schemas.microsoft.com/office/drawing/2014/main" id="{00000000-0008-0000-0000-000060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70" name="Text Box 394360">
          <a:extLst>
            <a:ext uri="{FF2B5EF4-FFF2-40B4-BE49-F238E27FC236}">
              <a16:creationId xmlns="" xmlns:a16="http://schemas.microsoft.com/office/drawing/2014/main" id="{00000000-0008-0000-0000-000061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71" name="Text Box 394744">
          <a:extLst>
            <a:ext uri="{FF2B5EF4-FFF2-40B4-BE49-F238E27FC236}">
              <a16:creationId xmlns="" xmlns:a16="http://schemas.microsoft.com/office/drawing/2014/main" id="{00000000-0008-0000-0000-000062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72" name="Text Box 394360">
          <a:extLst>
            <a:ext uri="{FF2B5EF4-FFF2-40B4-BE49-F238E27FC236}">
              <a16:creationId xmlns="" xmlns:a16="http://schemas.microsoft.com/office/drawing/2014/main" id="{00000000-0008-0000-0000-000063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73" name="Text Box 394744">
          <a:extLst>
            <a:ext uri="{FF2B5EF4-FFF2-40B4-BE49-F238E27FC236}">
              <a16:creationId xmlns="" xmlns:a16="http://schemas.microsoft.com/office/drawing/2014/main" id="{00000000-0008-0000-0000-000064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74" name="Text Box 394360">
          <a:extLst>
            <a:ext uri="{FF2B5EF4-FFF2-40B4-BE49-F238E27FC236}">
              <a16:creationId xmlns="" xmlns:a16="http://schemas.microsoft.com/office/drawing/2014/main" id="{00000000-0008-0000-0000-000065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75" name="Text Box 394744">
          <a:extLst>
            <a:ext uri="{FF2B5EF4-FFF2-40B4-BE49-F238E27FC236}">
              <a16:creationId xmlns="" xmlns:a16="http://schemas.microsoft.com/office/drawing/2014/main" id="{00000000-0008-0000-0000-000066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76" name="Text Box 394360">
          <a:extLst>
            <a:ext uri="{FF2B5EF4-FFF2-40B4-BE49-F238E27FC236}">
              <a16:creationId xmlns="" xmlns:a16="http://schemas.microsoft.com/office/drawing/2014/main" id="{00000000-0008-0000-0000-000067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77" name="Text Box 394744">
          <a:extLst>
            <a:ext uri="{FF2B5EF4-FFF2-40B4-BE49-F238E27FC236}">
              <a16:creationId xmlns="" xmlns:a16="http://schemas.microsoft.com/office/drawing/2014/main" id="{00000000-0008-0000-0000-000068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78" name="Text Box 394360">
          <a:extLst>
            <a:ext uri="{FF2B5EF4-FFF2-40B4-BE49-F238E27FC236}">
              <a16:creationId xmlns="" xmlns:a16="http://schemas.microsoft.com/office/drawing/2014/main" id="{00000000-0008-0000-0000-000069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79" name="Text Box 394744">
          <a:extLst>
            <a:ext uri="{FF2B5EF4-FFF2-40B4-BE49-F238E27FC236}">
              <a16:creationId xmlns="" xmlns:a16="http://schemas.microsoft.com/office/drawing/2014/main" id="{00000000-0008-0000-0000-00006A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80" name="Text Box 394360">
          <a:extLst>
            <a:ext uri="{FF2B5EF4-FFF2-40B4-BE49-F238E27FC236}">
              <a16:creationId xmlns="" xmlns:a16="http://schemas.microsoft.com/office/drawing/2014/main" id="{00000000-0008-0000-0000-00006B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81" name="Text Box 394744">
          <a:extLst>
            <a:ext uri="{FF2B5EF4-FFF2-40B4-BE49-F238E27FC236}">
              <a16:creationId xmlns="" xmlns:a16="http://schemas.microsoft.com/office/drawing/2014/main" id="{00000000-0008-0000-0000-00006C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82" name="Text Box 394360">
          <a:extLst>
            <a:ext uri="{FF2B5EF4-FFF2-40B4-BE49-F238E27FC236}">
              <a16:creationId xmlns="" xmlns:a16="http://schemas.microsoft.com/office/drawing/2014/main" id="{00000000-0008-0000-0000-00006D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83" name="Text Box 394744">
          <a:extLst>
            <a:ext uri="{FF2B5EF4-FFF2-40B4-BE49-F238E27FC236}">
              <a16:creationId xmlns="" xmlns:a16="http://schemas.microsoft.com/office/drawing/2014/main" id="{00000000-0008-0000-0000-00006E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84" name="Text Box 394360">
          <a:extLst>
            <a:ext uri="{FF2B5EF4-FFF2-40B4-BE49-F238E27FC236}">
              <a16:creationId xmlns="" xmlns:a16="http://schemas.microsoft.com/office/drawing/2014/main" id="{00000000-0008-0000-0000-00006F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85" name="Text Box 394744">
          <a:extLst>
            <a:ext uri="{FF2B5EF4-FFF2-40B4-BE49-F238E27FC236}">
              <a16:creationId xmlns="" xmlns:a16="http://schemas.microsoft.com/office/drawing/2014/main" id="{00000000-0008-0000-0000-000070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86" name="Text Box 394360">
          <a:extLst>
            <a:ext uri="{FF2B5EF4-FFF2-40B4-BE49-F238E27FC236}">
              <a16:creationId xmlns="" xmlns:a16="http://schemas.microsoft.com/office/drawing/2014/main" id="{00000000-0008-0000-0000-000071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87" name="Text Box 394744">
          <a:extLst>
            <a:ext uri="{FF2B5EF4-FFF2-40B4-BE49-F238E27FC236}">
              <a16:creationId xmlns="" xmlns:a16="http://schemas.microsoft.com/office/drawing/2014/main" id="{00000000-0008-0000-0000-000072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88" name="Text Box 394360">
          <a:extLst>
            <a:ext uri="{FF2B5EF4-FFF2-40B4-BE49-F238E27FC236}">
              <a16:creationId xmlns="" xmlns:a16="http://schemas.microsoft.com/office/drawing/2014/main" id="{00000000-0008-0000-0000-000073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89" name="Text Box 394744">
          <a:extLst>
            <a:ext uri="{FF2B5EF4-FFF2-40B4-BE49-F238E27FC236}">
              <a16:creationId xmlns="" xmlns:a16="http://schemas.microsoft.com/office/drawing/2014/main" id="{00000000-0008-0000-0000-000074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90" name="Text Box 394360">
          <a:extLst>
            <a:ext uri="{FF2B5EF4-FFF2-40B4-BE49-F238E27FC236}">
              <a16:creationId xmlns="" xmlns:a16="http://schemas.microsoft.com/office/drawing/2014/main" id="{00000000-0008-0000-0000-000075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91" name="Text Box 394744">
          <a:extLst>
            <a:ext uri="{FF2B5EF4-FFF2-40B4-BE49-F238E27FC236}">
              <a16:creationId xmlns="" xmlns:a16="http://schemas.microsoft.com/office/drawing/2014/main" id="{00000000-0008-0000-0000-000076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92" name="Text Box 394360">
          <a:extLst>
            <a:ext uri="{FF2B5EF4-FFF2-40B4-BE49-F238E27FC236}">
              <a16:creationId xmlns="" xmlns:a16="http://schemas.microsoft.com/office/drawing/2014/main" id="{00000000-0008-0000-0000-000077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93" name="Text Box 394744">
          <a:extLst>
            <a:ext uri="{FF2B5EF4-FFF2-40B4-BE49-F238E27FC236}">
              <a16:creationId xmlns="" xmlns:a16="http://schemas.microsoft.com/office/drawing/2014/main" id="{00000000-0008-0000-0000-000078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94" name="Text Box 394744">
          <a:extLst>
            <a:ext uri="{FF2B5EF4-FFF2-40B4-BE49-F238E27FC236}">
              <a16:creationId xmlns="" xmlns:a16="http://schemas.microsoft.com/office/drawing/2014/main" id="{00000000-0008-0000-0000-000079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95" name="Text Box 394360">
          <a:extLst>
            <a:ext uri="{FF2B5EF4-FFF2-40B4-BE49-F238E27FC236}">
              <a16:creationId xmlns="" xmlns:a16="http://schemas.microsoft.com/office/drawing/2014/main" id="{00000000-0008-0000-0000-00007A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96" name="Text Box 394744">
          <a:extLst>
            <a:ext uri="{FF2B5EF4-FFF2-40B4-BE49-F238E27FC236}">
              <a16:creationId xmlns="" xmlns:a16="http://schemas.microsoft.com/office/drawing/2014/main" id="{00000000-0008-0000-0000-00007B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97" name="Text Box 394360">
          <a:extLst>
            <a:ext uri="{FF2B5EF4-FFF2-40B4-BE49-F238E27FC236}">
              <a16:creationId xmlns="" xmlns:a16="http://schemas.microsoft.com/office/drawing/2014/main" id="{00000000-0008-0000-0000-00007C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398" name="Text Box 394744">
          <a:extLst>
            <a:ext uri="{FF2B5EF4-FFF2-40B4-BE49-F238E27FC236}">
              <a16:creationId xmlns="" xmlns:a16="http://schemas.microsoft.com/office/drawing/2014/main" id="{00000000-0008-0000-0000-00007D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399" name="Text Box 394360">
          <a:extLst>
            <a:ext uri="{FF2B5EF4-FFF2-40B4-BE49-F238E27FC236}">
              <a16:creationId xmlns="" xmlns:a16="http://schemas.microsoft.com/office/drawing/2014/main" id="{00000000-0008-0000-0000-00007E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00" name="Text Box 394744">
          <a:extLst>
            <a:ext uri="{FF2B5EF4-FFF2-40B4-BE49-F238E27FC236}">
              <a16:creationId xmlns="" xmlns:a16="http://schemas.microsoft.com/office/drawing/2014/main" id="{00000000-0008-0000-0000-00007F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01" name="Text Box 394360">
          <a:extLst>
            <a:ext uri="{FF2B5EF4-FFF2-40B4-BE49-F238E27FC236}">
              <a16:creationId xmlns="" xmlns:a16="http://schemas.microsoft.com/office/drawing/2014/main" id="{00000000-0008-0000-0000-000080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02" name="Text Box 394744">
          <a:extLst>
            <a:ext uri="{FF2B5EF4-FFF2-40B4-BE49-F238E27FC236}">
              <a16:creationId xmlns="" xmlns:a16="http://schemas.microsoft.com/office/drawing/2014/main" id="{00000000-0008-0000-0000-000081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03" name="Text Box 394360">
          <a:extLst>
            <a:ext uri="{FF2B5EF4-FFF2-40B4-BE49-F238E27FC236}">
              <a16:creationId xmlns="" xmlns:a16="http://schemas.microsoft.com/office/drawing/2014/main" id="{00000000-0008-0000-0000-000082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04" name="Text Box 394744">
          <a:extLst>
            <a:ext uri="{FF2B5EF4-FFF2-40B4-BE49-F238E27FC236}">
              <a16:creationId xmlns="" xmlns:a16="http://schemas.microsoft.com/office/drawing/2014/main" id="{00000000-0008-0000-0000-000083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05" name="Text Box 394360">
          <a:extLst>
            <a:ext uri="{FF2B5EF4-FFF2-40B4-BE49-F238E27FC236}">
              <a16:creationId xmlns="" xmlns:a16="http://schemas.microsoft.com/office/drawing/2014/main" id="{00000000-0008-0000-0000-000084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06" name="Text Box 394744">
          <a:extLst>
            <a:ext uri="{FF2B5EF4-FFF2-40B4-BE49-F238E27FC236}">
              <a16:creationId xmlns="" xmlns:a16="http://schemas.microsoft.com/office/drawing/2014/main" id="{00000000-0008-0000-0000-000085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07" name="Text Box 394360">
          <a:extLst>
            <a:ext uri="{FF2B5EF4-FFF2-40B4-BE49-F238E27FC236}">
              <a16:creationId xmlns="" xmlns:a16="http://schemas.microsoft.com/office/drawing/2014/main" id="{00000000-0008-0000-0000-000086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08" name="Text Box 394744">
          <a:extLst>
            <a:ext uri="{FF2B5EF4-FFF2-40B4-BE49-F238E27FC236}">
              <a16:creationId xmlns="" xmlns:a16="http://schemas.microsoft.com/office/drawing/2014/main" id="{00000000-0008-0000-0000-000087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09" name="Text Box 394360">
          <a:extLst>
            <a:ext uri="{FF2B5EF4-FFF2-40B4-BE49-F238E27FC236}">
              <a16:creationId xmlns="" xmlns:a16="http://schemas.microsoft.com/office/drawing/2014/main" id="{00000000-0008-0000-0000-000088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10" name="Text Box 394744">
          <a:extLst>
            <a:ext uri="{FF2B5EF4-FFF2-40B4-BE49-F238E27FC236}">
              <a16:creationId xmlns="" xmlns:a16="http://schemas.microsoft.com/office/drawing/2014/main" id="{00000000-0008-0000-0000-000089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11" name="Text Box 394360">
          <a:extLst>
            <a:ext uri="{FF2B5EF4-FFF2-40B4-BE49-F238E27FC236}">
              <a16:creationId xmlns="" xmlns:a16="http://schemas.microsoft.com/office/drawing/2014/main" id="{00000000-0008-0000-0000-00008A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12" name="Text Box 394744">
          <a:extLst>
            <a:ext uri="{FF2B5EF4-FFF2-40B4-BE49-F238E27FC236}">
              <a16:creationId xmlns="" xmlns:a16="http://schemas.microsoft.com/office/drawing/2014/main" id="{00000000-0008-0000-0000-00008B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13" name="Text Box 394360">
          <a:extLst>
            <a:ext uri="{FF2B5EF4-FFF2-40B4-BE49-F238E27FC236}">
              <a16:creationId xmlns="" xmlns:a16="http://schemas.microsoft.com/office/drawing/2014/main" id="{00000000-0008-0000-0000-00008C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14" name="Text Box 394744">
          <a:extLst>
            <a:ext uri="{FF2B5EF4-FFF2-40B4-BE49-F238E27FC236}">
              <a16:creationId xmlns="" xmlns:a16="http://schemas.microsoft.com/office/drawing/2014/main" id="{00000000-0008-0000-0000-00008D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15" name="Text Box 394360">
          <a:extLst>
            <a:ext uri="{FF2B5EF4-FFF2-40B4-BE49-F238E27FC236}">
              <a16:creationId xmlns="" xmlns:a16="http://schemas.microsoft.com/office/drawing/2014/main" id="{00000000-0008-0000-0000-00008E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16" name="Text Box 394744">
          <a:extLst>
            <a:ext uri="{FF2B5EF4-FFF2-40B4-BE49-F238E27FC236}">
              <a16:creationId xmlns="" xmlns:a16="http://schemas.microsoft.com/office/drawing/2014/main" id="{00000000-0008-0000-0000-00008F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17" name="Text Box 394360">
          <a:extLst>
            <a:ext uri="{FF2B5EF4-FFF2-40B4-BE49-F238E27FC236}">
              <a16:creationId xmlns="" xmlns:a16="http://schemas.microsoft.com/office/drawing/2014/main" id="{00000000-0008-0000-0000-000090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18" name="Text Box 394744">
          <a:extLst>
            <a:ext uri="{FF2B5EF4-FFF2-40B4-BE49-F238E27FC236}">
              <a16:creationId xmlns="" xmlns:a16="http://schemas.microsoft.com/office/drawing/2014/main" id="{00000000-0008-0000-0000-000091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19" name="Text Box 394360">
          <a:extLst>
            <a:ext uri="{FF2B5EF4-FFF2-40B4-BE49-F238E27FC236}">
              <a16:creationId xmlns="" xmlns:a16="http://schemas.microsoft.com/office/drawing/2014/main" id="{00000000-0008-0000-0000-000092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20" name="Text Box 394744">
          <a:extLst>
            <a:ext uri="{FF2B5EF4-FFF2-40B4-BE49-F238E27FC236}">
              <a16:creationId xmlns="" xmlns:a16="http://schemas.microsoft.com/office/drawing/2014/main" id="{00000000-0008-0000-0000-000093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21" name="Text Box 394360">
          <a:extLst>
            <a:ext uri="{FF2B5EF4-FFF2-40B4-BE49-F238E27FC236}">
              <a16:creationId xmlns="" xmlns:a16="http://schemas.microsoft.com/office/drawing/2014/main" id="{00000000-0008-0000-0000-000094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22" name="Text Box 394744">
          <a:extLst>
            <a:ext uri="{FF2B5EF4-FFF2-40B4-BE49-F238E27FC236}">
              <a16:creationId xmlns="" xmlns:a16="http://schemas.microsoft.com/office/drawing/2014/main" id="{00000000-0008-0000-0000-000095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23" name="Text Box 394360">
          <a:extLst>
            <a:ext uri="{FF2B5EF4-FFF2-40B4-BE49-F238E27FC236}">
              <a16:creationId xmlns="" xmlns:a16="http://schemas.microsoft.com/office/drawing/2014/main" id="{00000000-0008-0000-0000-000096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24" name="Text Box 394744">
          <a:extLst>
            <a:ext uri="{FF2B5EF4-FFF2-40B4-BE49-F238E27FC236}">
              <a16:creationId xmlns="" xmlns:a16="http://schemas.microsoft.com/office/drawing/2014/main" id="{00000000-0008-0000-0000-000097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25" name="Text Box 394360">
          <a:extLst>
            <a:ext uri="{FF2B5EF4-FFF2-40B4-BE49-F238E27FC236}">
              <a16:creationId xmlns="" xmlns:a16="http://schemas.microsoft.com/office/drawing/2014/main" id="{00000000-0008-0000-0000-000098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26" name="Text Box 394744">
          <a:extLst>
            <a:ext uri="{FF2B5EF4-FFF2-40B4-BE49-F238E27FC236}">
              <a16:creationId xmlns="" xmlns:a16="http://schemas.microsoft.com/office/drawing/2014/main" id="{00000000-0008-0000-0000-000099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27" name="Text Box 394360">
          <a:extLst>
            <a:ext uri="{FF2B5EF4-FFF2-40B4-BE49-F238E27FC236}">
              <a16:creationId xmlns="" xmlns:a16="http://schemas.microsoft.com/office/drawing/2014/main" id="{00000000-0008-0000-0000-00009A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28" name="Text Box 394744">
          <a:extLst>
            <a:ext uri="{FF2B5EF4-FFF2-40B4-BE49-F238E27FC236}">
              <a16:creationId xmlns="" xmlns:a16="http://schemas.microsoft.com/office/drawing/2014/main" id="{00000000-0008-0000-0000-00009B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29" name="Text Box 394360">
          <a:extLst>
            <a:ext uri="{FF2B5EF4-FFF2-40B4-BE49-F238E27FC236}">
              <a16:creationId xmlns="" xmlns:a16="http://schemas.microsoft.com/office/drawing/2014/main" id="{00000000-0008-0000-0000-00009C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30" name="Text Box 394744">
          <a:extLst>
            <a:ext uri="{FF2B5EF4-FFF2-40B4-BE49-F238E27FC236}">
              <a16:creationId xmlns="" xmlns:a16="http://schemas.microsoft.com/office/drawing/2014/main" id="{00000000-0008-0000-0000-00009D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31" name="Text Box 394360">
          <a:extLst>
            <a:ext uri="{FF2B5EF4-FFF2-40B4-BE49-F238E27FC236}">
              <a16:creationId xmlns="" xmlns:a16="http://schemas.microsoft.com/office/drawing/2014/main" id="{00000000-0008-0000-0000-00009E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32" name="Text Box 394744">
          <a:extLst>
            <a:ext uri="{FF2B5EF4-FFF2-40B4-BE49-F238E27FC236}">
              <a16:creationId xmlns="" xmlns:a16="http://schemas.microsoft.com/office/drawing/2014/main" id="{00000000-0008-0000-0000-00009F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33" name="Text Box 394360">
          <a:extLst>
            <a:ext uri="{FF2B5EF4-FFF2-40B4-BE49-F238E27FC236}">
              <a16:creationId xmlns="" xmlns:a16="http://schemas.microsoft.com/office/drawing/2014/main" id="{00000000-0008-0000-0000-0000A0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34" name="Text Box 394744">
          <a:extLst>
            <a:ext uri="{FF2B5EF4-FFF2-40B4-BE49-F238E27FC236}">
              <a16:creationId xmlns="" xmlns:a16="http://schemas.microsoft.com/office/drawing/2014/main" id="{00000000-0008-0000-0000-0000A1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35" name="Text Box 394360">
          <a:extLst>
            <a:ext uri="{FF2B5EF4-FFF2-40B4-BE49-F238E27FC236}">
              <a16:creationId xmlns="" xmlns:a16="http://schemas.microsoft.com/office/drawing/2014/main" id="{00000000-0008-0000-0000-0000A2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36" name="Text Box 394744">
          <a:extLst>
            <a:ext uri="{FF2B5EF4-FFF2-40B4-BE49-F238E27FC236}">
              <a16:creationId xmlns="" xmlns:a16="http://schemas.microsoft.com/office/drawing/2014/main" id="{00000000-0008-0000-0000-0000A3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37" name="Text Box 394360">
          <a:extLst>
            <a:ext uri="{FF2B5EF4-FFF2-40B4-BE49-F238E27FC236}">
              <a16:creationId xmlns="" xmlns:a16="http://schemas.microsoft.com/office/drawing/2014/main" id="{00000000-0008-0000-0000-0000A4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38" name="Text Box 394744">
          <a:extLst>
            <a:ext uri="{FF2B5EF4-FFF2-40B4-BE49-F238E27FC236}">
              <a16:creationId xmlns="" xmlns:a16="http://schemas.microsoft.com/office/drawing/2014/main" id="{00000000-0008-0000-0000-0000A5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39" name="Text Box 394360">
          <a:extLst>
            <a:ext uri="{FF2B5EF4-FFF2-40B4-BE49-F238E27FC236}">
              <a16:creationId xmlns="" xmlns:a16="http://schemas.microsoft.com/office/drawing/2014/main" id="{00000000-0008-0000-0000-0000A6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40" name="Text Box 394744">
          <a:extLst>
            <a:ext uri="{FF2B5EF4-FFF2-40B4-BE49-F238E27FC236}">
              <a16:creationId xmlns="" xmlns:a16="http://schemas.microsoft.com/office/drawing/2014/main" id="{00000000-0008-0000-0000-0000A7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441" name="Text Box 394360">
          <a:extLst>
            <a:ext uri="{FF2B5EF4-FFF2-40B4-BE49-F238E27FC236}">
              <a16:creationId xmlns="" xmlns:a16="http://schemas.microsoft.com/office/drawing/2014/main" id="{00000000-0008-0000-0000-0000A8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442" name="Text Box 394744">
          <a:extLst>
            <a:ext uri="{FF2B5EF4-FFF2-40B4-BE49-F238E27FC236}">
              <a16:creationId xmlns="" xmlns:a16="http://schemas.microsoft.com/office/drawing/2014/main" id="{00000000-0008-0000-0000-0000A9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443" name="Text Box 394360">
          <a:extLst>
            <a:ext uri="{FF2B5EF4-FFF2-40B4-BE49-F238E27FC236}">
              <a16:creationId xmlns="" xmlns:a16="http://schemas.microsoft.com/office/drawing/2014/main" id="{00000000-0008-0000-0000-0000AA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444" name="Text Box 394744">
          <a:extLst>
            <a:ext uri="{FF2B5EF4-FFF2-40B4-BE49-F238E27FC236}">
              <a16:creationId xmlns="" xmlns:a16="http://schemas.microsoft.com/office/drawing/2014/main" id="{00000000-0008-0000-0000-0000AB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445" name="Text Box 394360">
          <a:extLst>
            <a:ext uri="{FF2B5EF4-FFF2-40B4-BE49-F238E27FC236}">
              <a16:creationId xmlns="" xmlns:a16="http://schemas.microsoft.com/office/drawing/2014/main" id="{00000000-0008-0000-0000-0000AC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446" name="Text Box 394744">
          <a:extLst>
            <a:ext uri="{FF2B5EF4-FFF2-40B4-BE49-F238E27FC236}">
              <a16:creationId xmlns="" xmlns:a16="http://schemas.microsoft.com/office/drawing/2014/main" id="{00000000-0008-0000-0000-0000AD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47" name="Text Box 394360">
          <a:extLst>
            <a:ext uri="{FF2B5EF4-FFF2-40B4-BE49-F238E27FC236}">
              <a16:creationId xmlns="" xmlns:a16="http://schemas.microsoft.com/office/drawing/2014/main" id="{00000000-0008-0000-0000-0000AE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48" name="Text Box 394744">
          <a:extLst>
            <a:ext uri="{FF2B5EF4-FFF2-40B4-BE49-F238E27FC236}">
              <a16:creationId xmlns="" xmlns:a16="http://schemas.microsoft.com/office/drawing/2014/main" id="{00000000-0008-0000-0000-0000AF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49" name="Text Box 394360">
          <a:extLst>
            <a:ext uri="{FF2B5EF4-FFF2-40B4-BE49-F238E27FC236}">
              <a16:creationId xmlns="" xmlns:a16="http://schemas.microsoft.com/office/drawing/2014/main" id="{00000000-0008-0000-0000-0000B0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50" name="Text Box 394744">
          <a:extLst>
            <a:ext uri="{FF2B5EF4-FFF2-40B4-BE49-F238E27FC236}">
              <a16:creationId xmlns="" xmlns:a16="http://schemas.microsoft.com/office/drawing/2014/main" id="{00000000-0008-0000-0000-0000B1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51" name="Text Box 394360">
          <a:extLst>
            <a:ext uri="{FF2B5EF4-FFF2-40B4-BE49-F238E27FC236}">
              <a16:creationId xmlns="" xmlns:a16="http://schemas.microsoft.com/office/drawing/2014/main" id="{00000000-0008-0000-0000-0000B2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52" name="Text Box 394744">
          <a:extLst>
            <a:ext uri="{FF2B5EF4-FFF2-40B4-BE49-F238E27FC236}">
              <a16:creationId xmlns="" xmlns:a16="http://schemas.microsoft.com/office/drawing/2014/main" id="{00000000-0008-0000-0000-0000B3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53" name="Text Box 394360">
          <a:extLst>
            <a:ext uri="{FF2B5EF4-FFF2-40B4-BE49-F238E27FC236}">
              <a16:creationId xmlns="" xmlns:a16="http://schemas.microsoft.com/office/drawing/2014/main" id="{00000000-0008-0000-0000-0000B4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54" name="Text Box 394744">
          <a:extLst>
            <a:ext uri="{FF2B5EF4-FFF2-40B4-BE49-F238E27FC236}">
              <a16:creationId xmlns="" xmlns:a16="http://schemas.microsoft.com/office/drawing/2014/main" id="{00000000-0008-0000-0000-0000B5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55" name="Text Box 394360">
          <a:extLst>
            <a:ext uri="{FF2B5EF4-FFF2-40B4-BE49-F238E27FC236}">
              <a16:creationId xmlns="" xmlns:a16="http://schemas.microsoft.com/office/drawing/2014/main" id="{00000000-0008-0000-0000-0000B6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56" name="Text Box 394744">
          <a:extLst>
            <a:ext uri="{FF2B5EF4-FFF2-40B4-BE49-F238E27FC236}">
              <a16:creationId xmlns="" xmlns:a16="http://schemas.microsoft.com/office/drawing/2014/main" id="{00000000-0008-0000-0000-0000B7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57" name="Text Box 394360">
          <a:extLst>
            <a:ext uri="{FF2B5EF4-FFF2-40B4-BE49-F238E27FC236}">
              <a16:creationId xmlns="" xmlns:a16="http://schemas.microsoft.com/office/drawing/2014/main" id="{00000000-0008-0000-0000-0000B8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58" name="Text Box 394744">
          <a:extLst>
            <a:ext uri="{FF2B5EF4-FFF2-40B4-BE49-F238E27FC236}">
              <a16:creationId xmlns="" xmlns:a16="http://schemas.microsoft.com/office/drawing/2014/main" id="{00000000-0008-0000-0000-0000B9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59" name="Text Box 394360">
          <a:extLst>
            <a:ext uri="{FF2B5EF4-FFF2-40B4-BE49-F238E27FC236}">
              <a16:creationId xmlns="" xmlns:a16="http://schemas.microsoft.com/office/drawing/2014/main" id="{00000000-0008-0000-0000-0000BA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60" name="Text Box 394744">
          <a:extLst>
            <a:ext uri="{FF2B5EF4-FFF2-40B4-BE49-F238E27FC236}">
              <a16:creationId xmlns="" xmlns:a16="http://schemas.microsoft.com/office/drawing/2014/main" id="{00000000-0008-0000-0000-0000BB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61" name="Text Box 394360">
          <a:extLst>
            <a:ext uri="{FF2B5EF4-FFF2-40B4-BE49-F238E27FC236}">
              <a16:creationId xmlns="" xmlns:a16="http://schemas.microsoft.com/office/drawing/2014/main" id="{00000000-0008-0000-0000-0000BC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62" name="Text Box 394744">
          <a:extLst>
            <a:ext uri="{FF2B5EF4-FFF2-40B4-BE49-F238E27FC236}">
              <a16:creationId xmlns="" xmlns:a16="http://schemas.microsoft.com/office/drawing/2014/main" id="{00000000-0008-0000-0000-0000BD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63" name="Text Box 394360">
          <a:extLst>
            <a:ext uri="{FF2B5EF4-FFF2-40B4-BE49-F238E27FC236}">
              <a16:creationId xmlns="" xmlns:a16="http://schemas.microsoft.com/office/drawing/2014/main" id="{00000000-0008-0000-0000-0000BE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64" name="Text Box 394744">
          <a:extLst>
            <a:ext uri="{FF2B5EF4-FFF2-40B4-BE49-F238E27FC236}">
              <a16:creationId xmlns="" xmlns:a16="http://schemas.microsoft.com/office/drawing/2014/main" id="{00000000-0008-0000-0000-0000BF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65" name="Text Box 394360">
          <a:extLst>
            <a:ext uri="{FF2B5EF4-FFF2-40B4-BE49-F238E27FC236}">
              <a16:creationId xmlns="" xmlns:a16="http://schemas.microsoft.com/office/drawing/2014/main" id="{00000000-0008-0000-0000-0000C0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66" name="Text Box 394744">
          <a:extLst>
            <a:ext uri="{FF2B5EF4-FFF2-40B4-BE49-F238E27FC236}">
              <a16:creationId xmlns="" xmlns:a16="http://schemas.microsoft.com/office/drawing/2014/main" id="{00000000-0008-0000-0000-0000C1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67" name="Text Box 394360">
          <a:extLst>
            <a:ext uri="{FF2B5EF4-FFF2-40B4-BE49-F238E27FC236}">
              <a16:creationId xmlns="" xmlns:a16="http://schemas.microsoft.com/office/drawing/2014/main" id="{00000000-0008-0000-0000-0000C2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68" name="Text Box 394744">
          <a:extLst>
            <a:ext uri="{FF2B5EF4-FFF2-40B4-BE49-F238E27FC236}">
              <a16:creationId xmlns="" xmlns:a16="http://schemas.microsoft.com/office/drawing/2014/main" id="{00000000-0008-0000-0000-0000C3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69" name="Text Box 394360">
          <a:extLst>
            <a:ext uri="{FF2B5EF4-FFF2-40B4-BE49-F238E27FC236}">
              <a16:creationId xmlns="" xmlns:a16="http://schemas.microsoft.com/office/drawing/2014/main" id="{00000000-0008-0000-0000-0000C4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70" name="Text Box 394744">
          <a:extLst>
            <a:ext uri="{FF2B5EF4-FFF2-40B4-BE49-F238E27FC236}">
              <a16:creationId xmlns="" xmlns:a16="http://schemas.microsoft.com/office/drawing/2014/main" id="{00000000-0008-0000-0000-0000C5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71" name="Text Box 394360">
          <a:extLst>
            <a:ext uri="{FF2B5EF4-FFF2-40B4-BE49-F238E27FC236}">
              <a16:creationId xmlns="" xmlns:a16="http://schemas.microsoft.com/office/drawing/2014/main" id="{00000000-0008-0000-0000-0000C6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72" name="Text Box 394744">
          <a:extLst>
            <a:ext uri="{FF2B5EF4-FFF2-40B4-BE49-F238E27FC236}">
              <a16:creationId xmlns="" xmlns:a16="http://schemas.microsoft.com/office/drawing/2014/main" id="{00000000-0008-0000-0000-0000C7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73" name="Text Box 394360">
          <a:extLst>
            <a:ext uri="{FF2B5EF4-FFF2-40B4-BE49-F238E27FC236}">
              <a16:creationId xmlns="" xmlns:a16="http://schemas.microsoft.com/office/drawing/2014/main" id="{00000000-0008-0000-0000-0000C8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74" name="Text Box 394744">
          <a:extLst>
            <a:ext uri="{FF2B5EF4-FFF2-40B4-BE49-F238E27FC236}">
              <a16:creationId xmlns="" xmlns:a16="http://schemas.microsoft.com/office/drawing/2014/main" id="{00000000-0008-0000-0000-0000C9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75" name="Text Box 394360">
          <a:extLst>
            <a:ext uri="{FF2B5EF4-FFF2-40B4-BE49-F238E27FC236}">
              <a16:creationId xmlns="" xmlns:a16="http://schemas.microsoft.com/office/drawing/2014/main" id="{00000000-0008-0000-0000-0000CA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76" name="Text Box 394744">
          <a:extLst>
            <a:ext uri="{FF2B5EF4-FFF2-40B4-BE49-F238E27FC236}">
              <a16:creationId xmlns="" xmlns:a16="http://schemas.microsoft.com/office/drawing/2014/main" id="{00000000-0008-0000-0000-0000CB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77" name="Text Box 394360">
          <a:extLst>
            <a:ext uri="{FF2B5EF4-FFF2-40B4-BE49-F238E27FC236}">
              <a16:creationId xmlns="" xmlns:a16="http://schemas.microsoft.com/office/drawing/2014/main" id="{00000000-0008-0000-0000-0000CC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78" name="Text Box 394744">
          <a:extLst>
            <a:ext uri="{FF2B5EF4-FFF2-40B4-BE49-F238E27FC236}">
              <a16:creationId xmlns="" xmlns:a16="http://schemas.microsoft.com/office/drawing/2014/main" id="{00000000-0008-0000-0000-0000CD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79" name="Text Box 394360">
          <a:extLst>
            <a:ext uri="{FF2B5EF4-FFF2-40B4-BE49-F238E27FC236}">
              <a16:creationId xmlns="" xmlns:a16="http://schemas.microsoft.com/office/drawing/2014/main" id="{00000000-0008-0000-0000-0000CE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80" name="Text Box 394744">
          <a:extLst>
            <a:ext uri="{FF2B5EF4-FFF2-40B4-BE49-F238E27FC236}">
              <a16:creationId xmlns="" xmlns:a16="http://schemas.microsoft.com/office/drawing/2014/main" id="{00000000-0008-0000-0000-0000CF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81" name="Text Box 394360">
          <a:extLst>
            <a:ext uri="{FF2B5EF4-FFF2-40B4-BE49-F238E27FC236}">
              <a16:creationId xmlns="" xmlns:a16="http://schemas.microsoft.com/office/drawing/2014/main" id="{00000000-0008-0000-0000-0000D0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82" name="Text Box 394744">
          <a:extLst>
            <a:ext uri="{FF2B5EF4-FFF2-40B4-BE49-F238E27FC236}">
              <a16:creationId xmlns="" xmlns:a16="http://schemas.microsoft.com/office/drawing/2014/main" id="{00000000-0008-0000-0000-0000D1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83" name="Text Box 394360">
          <a:extLst>
            <a:ext uri="{FF2B5EF4-FFF2-40B4-BE49-F238E27FC236}">
              <a16:creationId xmlns="" xmlns:a16="http://schemas.microsoft.com/office/drawing/2014/main" id="{00000000-0008-0000-0000-0000D2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84" name="Text Box 394744">
          <a:extLst>
            <a:ext uri="{FF2B5EF4-FFF2-40B4-BE49-F238E27FC236}">
              <a16:creationId xmlns="" xmlns:a16="http://schemas.microsoft.com/office/drawing/2014/main" id="{00000000-0008-0000-0000-0000D3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85" name="Text Box 394360">
          <a:extLst>
            <a:ext uri="{FF2B5EF4-FFF2-40B4-BE49-F238E27FC236}">
              <a16:creationId xmlns="" xmlns:a16="http://schemas.microsoft.com/office/drawing/2014/main" id="{00000000-0008-0000-0000-0000D4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86" name="Text Box 394744">
          <a:extLst>
            <a:ext uri="{FF2B5EF4-FFF2-40B4-BE49-F238E27FC236}">
              <a16:creationId xmlns="" xmlns:a16="http://schemas.microsoft.com/office/drawing/2014/main" id="{00000000-0008-0000-0000-0000D5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87" name="Text Box 394360">
          <a:extLst>
            <a:ext uri="{FF2B5EF4-FFF2-40B4-BE49-F238E27FC236}">
              <a16:creationId xmlns="" xmlns:a16="http://schemas.microsoft.com/office/drawing/2014/main" id="{00000000-0008-0000-0000-0000D6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88" name="Text Box 394744">
          <a:extLst>
            <a:ext uri="{FF2B5EF4-FFF2-40B4-BE49-F238E27FC236}">
              <a16:creationId xmlns="" xmlns:a16="http://schemas.microsoft.com/office/drawing/2014/main" id="{00000000-0008-0000-0000-0000D7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89" name="Text Box 394360">
          <a:extLst>
            <a:ext uri="{FF2B5EF4-FFF2-40B4-BE49-F238E27FC236}">
              <a16:creationId xmlns="" xmlns:a16="http://schemas.microsoft.com/office/drawing/2014/main" id="{00000000-0008-0000-0000-0000D8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90" name="Text Box 394744">
          <a:extLst>
            <a:ext uri="{FF2B5EF4-FFF2-40B4-BE49-F238E27FC236}">
              <a16:creationId xmlns="" xmlns:a16="http://schemas.microsoft.com/office/drawing/2014/main" id="{00000000-0008-0000-0000-0000D9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91" name="Text Box 394360">
          <a:extLst>
            <a:ext uri="{FF2B5EF4-FFF2-40B4-BE49-F238E27FC236}">
              <a16:creationId xmlns="" xmlns:a16="http://schemas.microsoft.com/office/drawing/2014/main" id="{00000000-0008-0000-0000-0000DA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92" name="Text Box 394744">
          <a:extLst>
            <a:ext uri="{FF2B5EF4-FFF2-40B4-BE49-F238E27FC236}">
              <a16:creationId xmlns="" xmlns:a16="http://schemas.microsoft.com/office/drawing/2014/main" id="{00000000-0008-0000-0000-0000DB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93" name="Text Box 394360">
          <a:extLst>
            <a:ext uri="{FF2B5EF4-FFF2-40B4-BE49-F238E27FC236}">
              <a16:creationId xmlns="" xmlns:a16="http://schemas.microsoft.com/office/drawing/2014/main" id="{00000000-0008-0000-0000-0000DC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494" name="Text Box 394744">
          <a:extLst>
            <a:ext uri="{FF2B5EF4-FFF2-40B4-BE49-F238E27FC236}">
              <a16:creationId xmlns="" xmlns:a16="http://schemas.microsoft.com/office/drawing/2014/main" id="{00000000-0008-0000-0000-0000DD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95" name="Text Box 394360">
          <a:extLst>
            <a:ext uri="{FF2B5EF4-FFF2-40B4-BE49-F238E27FC236}">
              <a16:creationId xmlns="" xmlns:a16="http://schemas.microsoft.com/office/drawing/2014/main" id="{00000000-0008-0000-0000-0000DE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96" name="Text Box 394744">
          <a:extLst>
            <a:ext uri="{FF2B5EF4-FFF2-40B4-BE49-F238E27FC236}">
              <a16:creationId xmlns="" xmlns:a16="http://schemas.microsoft.com/office/drawing/2014/main" id="{00000000-0008-0000-0000-0000DF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97" name="Text Box 394360">
          <a:extLst>
            <a:ext uri="{FF2B5EF4-FFF2-40B4-BE49-F238E27FC236}">
              <a16:creationId xmlns="" xmlns:a16="http://schemas.microsoft.com/office/drawing/2014/main" id="{00000000-0008-0000-0000-0000E0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98" name="Text Box 394744">
          <a:extLst>
            <a:ext uri="{FF2B5EF4-FFF2-40B4-BE49-F238E27FC236}">
              <a16:creationId xmlns="" xmlns:a16="http://schemas.microsoft.com/office/drawing/2014/main" id="{00000000-0008-0000-0000-0000E1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499" name="Text Box 394360">
          <a:extLst>
            <a:ext uri="{FF2B5EF4-FFF2-40B4-BE49-F238E27FC236}">
              <a16:creationId xmlns="" xmlns:a16="http://schemas.microsoft.com/office/drawing/2014/main" id="{00000000-0008-0000-0000-0000E2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00" name="Text Box 394744">
          <a:extLst>
            <a:ext uri="{FF2B5EF4-FFF2-40B4-BE49-F238E27FC236}">
              <a16:creationId xmlns="" xmlns:a16="http://schemas.microsoft.com/office/drawing/2014/main" id="{00000000-0008-0000-0000-0000E3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01" name="Text Box 394360">
          <a:extLst>
            <a:ext uri="{FF2B5EF4-FFF2-40B4-BE49-F238E27FC236}">
              <a16:creationId xmlns="" xmlns:a16="http://schemas.microsoft.com/office/drawing/2014/main" id="{00000000-0008-0000-0000-0000E4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02" name="Text Box 394744">
          <a:extLst>
            <a:ext uri="{FF2B5EF4-FFF2-40B4-BE49-F238E27FC236}">
              <a16:creationId xmlns="" xmlns:a16="http://schemas.microsoft.com/office/drawing/2014/main" id="{00000000-0008-0000-0000-0000E5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03" name="Text Box 394360">
          <a:extLst>
            <a:ext uri="{FF2B5EF4-FFF2-40B4-BE49-F238E27FC236}">
              <a16:creationId xmlns="" xmlns:a16="http://schemas.microsoft.com/office/drawing/2014/main" id="{00000000-0008-0000-0000-0000E6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04" name="Text Box 394744">
          <a:extLst>
            <a:ext uri="{FF2B5EF4-FFF2-40B4-BE49-F238E27FC236}">
              <a16:creationId xmlns="" xmlns:a16="http://schemas.microsoft.com/office/drawing/2014/main" id="{00000000-0008-0000-0000-0000E7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05" name="Text Box 394360">
          <a:extLst>
            <a:ext uri="{FF2B5EF4-FFF2-40B4-BE49-F238E27FC236}">
              <a16:creationId xmlns="" xmlns:a16="http://schemas.microsoft.com/office/drawing/2014/main" id="{00000000-0008-0000-0000-0000E8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06" name="Text Box 394744">
          <a:extLst>
            <a:ext uri="{FF2B5EF4-FFF2-40B4-BE49-F238E27FC236}">
              <a16:creationId xmlns="" xmlns:a16="http://schemas.microsoft.com/office/drawing/2014/main" id="{00000000-0008-0000-0000-0000E9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07" name="Text Box 394360">
          <a:extLst>
            <a:ext uri="{FF2B5EF4-FFF2-40B4-BE49-F238E27FC236}">
              <a16:creationId xmlns="" xmlns:a16="http://schemas.microsoft.com/office/drawing/2014/main" id="{00000000-0008-0000-0000-0000EA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08" name="Text Box 394744">
          <a:extLst>
            <a:ext uri="{FF2B5EF4-FFF2-40B4-BE49-F238E27FC236}">
              <a16:creationId xmlns="" xmlns:a16="http://schemas.microsoft.com/office/drawing/2014/main" id="{00000000-0008-0000-0000-0000EB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09" name="Text Box 394360">
          <a:extLst>
            <a:ext uri="{FF2B5EF4-FFF2-40B4-BE49-F238E27FC236}">
              <a16:creationId xmlns="" xmlns:a16="http://schemas.microsoft.com/office/drawing/2014/main" id="{00000000-0008-0000-0000-0000EC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10" name="Text Box 394744">
          <a:extLst>
            <a:ext uri="{FF2B5EF4-FFF2-40B4-BE49-F238E27FC236}">
              <a16:creationId xmlns="" xmlns:a16="http://schemas.microsoft.com/office/drawing/2014/main" id="{00000000-0008-0000-0000-0000ED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11" name="Text Box 394360">
          <a:extLst>
            <a:ext uri="{FF2B5EF4-FFF2-40B4-BE49-F238E27FC236}">
              <a16:creationId xmlns="" xmlns:a16="http://schemas.microsoft.com/office/drawing/2014/main" id="{00000000-0008-0000-0000-0000EE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12" name="Text Box 394744">
          <a:extLst>
            <a:ext uri="{FF2B5EF4-FFF2-40B4-BE49-F238E27FC236}">
              <a16:creationId xmlns="" xmlns:a16="http://schemas.microsoft.com/office/drawing/2014/main" id="{00000000-0008-0000-0000-0000EF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13" name="Text Box 394360">
          <a:extLst>
            <a:ext uri="{FF2B5EF4-FFF2-40B4-BE49-F238E27FC236}">
              <a16:creationId xmlns="" xmlns:a16="http://schemas.microsoft.com/office/drawing/2014/main" id="{00000000-0008-0000-0000-0000F0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14" name="Text Box 394744">
          <a:extLst>
            <a:ext uri="{FF2B5EF4-FFF2-40B4-BE49-F238E27FC236}">
              <a16:creationId xmlns="" xmlns:a16="http://schemas.microsoft.com/office/drawing/2014/main" id="{00000000-0008-0000-0000-0000F1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15" name="Text Box 394360">
          <a:extLst>
            <a:ext uri="{FF2B5EF4-FFF2-40B4-BE49-F238E27FC236}">
              <a16:creationId xmlns="" xmlns:a16="http://schemas.microsoft.com/office/drawing/2014/main" id="{00000000-0008-0000-0000-0000F2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16" name="Text Box 394744">
          <a:extLst>
            <a:ext uri="{FF2B5EF4-FFF2-40B4-BE49-F238E27FC236}">
              <a16:creationId xmlns="" xmlns:a16="http://schemas.microsoft.com/office/drawing/2014/main" id="{00000000-0008-0000-0000-0000F3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17" name="Text Box 394360">
          <a:extLst>
            <a:ext uri="{FF2B5EF4-FFF2-40B4-BE49-F238E27FC236}">
              <a16:creationId xmlns="" xmlns:a16="http://schemas.microsoft.com/office/drawing/2014/main" id="{00000000-0008-0000-0000-0000F4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18" name="Text Box 394744">
          <a:extLst>
            <a:ext uri="{FF2B5EF4-FFF2-40B4-BE49-F238E27FC236}">
              <a16:creationId xmlns="" xmlns:a16="http://schemas.microsoft.com/office/drawing/2014/main" id="{00000000-0008-0000-0000-0000F509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519" name="Text Box 394360">
          <a:extLst>
            <a:ext uri="{FF2B5EF4-FFF2-40B4-BE49-F238E27FC236}">
              <a16:creationId xmlns="" xmlns:a16="http://schemas.microsoft.com/office/drawing/2014/main" id="{00000000-0008-0000-0000-0000F6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520" name="Text Box 394744">
          <a:extLst>
            <a:ext uri="{FF2B5EF4-FFF2-40B4-BE49-F238E27FC236}">
              <a16:creationId xmlns="" xmlns:a16="http://schemas.microsoft.com/office/drawing/2014/main" id="{00000000-0008-0000-0000-0000F7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521" name="Text Box 394360">
          <a:extLst>
            <a:ext uri="{FF2B5EF4-FFF2-40B4-BE49-F238E27FC236}">
              <a16:creationId xmlns="" xmlns:a16="http://schemas.microsoft.com/office/drawing/2014/main" id="{00000000-0008-0000-0000-0000F8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522" name="Text Box 394744">
          <a:extLst>
            <a:ext uri="{FF2B5EF4-FFF2-40B4-BE49-F238E27FC236}">
              <a16:creationId xmlns="" xmlns:a16="http://schemas.microsoft.com/office/drawing/2014/main" id="{00000000-0008-0000-0000-0000F9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523" name="Text Box 394360">
          <a:extLst>
            <a:ext uri="{FF2B5EF4-FFF2-40B4-BE49-F238E27FC236}">
              <a16:creationId xmlns="" xmlns:a16="http://schemas.microsoft.com/office/drawing/2014/main" id="{00000000-0008-0000-0000-0000FA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524" name="Text Box 394744">
          <a:extLst>
            <a:ext uri="{FF2B5EF4-FFF2-40B4-BE49-F238E27FC236}">
              <a16:creationId xmlns="" xmlns:a16="http://schemas.microsoft.com/office/drawing/2014/main" id="{00000000-0008-0000-0000-0000FB09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25" name="Text Box 394360">
          <a:extLst>
            <a:ext uri="{FF2B5EF4-FFF2-40B4-BE49-F238E27FC236}">
              <a16:creationId xmlns="" xmlns:a16="http://schemas.microsoft.com/office/drawing/2014/main" id="{00000000-0008-0000-0000-0000FC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26" name="Text Box 394744">
          <a:extLst>
            <a:ext uri="{FF2B5EF4-FFF2-40B4-BE49-F238E27FC236}">
              <a16:creationId xmlns="" xmlns:a16="http://schemas.microsoft.com/office/drawing/2014/main" id="{00000000-0008-0000-0000-0000FD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27" name="Text Box 394360">
          <a:extLst>
            <a:ext uri="{FF2B5EF4-FFF2-40B4-BE49-F238E27FC236}">
              <a16:creationId xmlns="" xmlns:a16="http://schemas.microsoft.com/office/drawing/2014/main" id="{00000000-0008-0000-0000-0000FE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28" name="Text Box 394744">
          <a:extLst>
            <a:ext uri="{FF2B5EF4-FFF2-40B4-BE49-F238E27FC236}">
              <a16:creationId xmlns="" xmlns:a16="http://schemas.microsoft.com/office/drawing/2014/main" id="{00000000-0008-0000-0000-0000FF09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29" name="Text Box 394360">
          <a:extLst>
            <a:ext uri="{FF2B5EF4-FFF2-40B4-BE49-F238E27FC236}">
              <a16:creationId xmlns="" xmlns:a16="http://schemas.microsoft.com/office/drawing/2014/main" id="{00000000-0008-0000-0000-000000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30" name="Text Box 394744">
          <a:extLst>
            <a:ext uri="{FF2B5EF4-FFF2-40B4-BE49-F238E27FC236}">
              <a16:creationId xmlns="" xmlns:a16="http://schemas.microsoft.com/office/drawing/2014/main" id="{00000000-0008-0000-0000-000001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31" name="Text Box 394360">
          <a:extLst>
            <a:ext uri="{FF2B5EF4-FFF2-40B4-BE49-F238E27FC236}">
              <a16:creationId xmlns="" xmlns:a16="http://schemas.microsoft.com/office/drawing/2014/main" id="{00000000-0008-0000-0000-000002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32" name="Text Box 394744">
          <a:extLst>
            <a:ext uri="{FF2B5EF4-FFF2-40B4-BE49-F238E27FC236}">
              <a16:creationId xmlns="" xmlns:a16="http://schemas.microsoft.com/office/drawing/2014/main" id="{00000000-0008-0000-0000-000003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33" name="Text Box 394360">
          <a:extLst>
            <a:ext uri="{FF2B5EF4-FFF2-40B4-BE49-F238E27FC236}">
              <a16:creationId xmlns="" xmlns:a16="http://schemas.microsoft.com/office/drawing/2014/main" id="{00000000-0008-0000-0000-000004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34" name="Text Box 394744">
          <a:extLst>
            <a:ext uri="{FF2B5EF4-FFF2-40B4-BE49-F238E27FC236}">
              <a16:creationId xmlns="" xmlns:a16="http://schemas.microsoft.com/office/drawing/2014/main" id="{00000000-0008-0000-0000-000005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35" name="Text Box 394360">
          <a:extLst>
            <a:ext uri="{FF2B5EF4-FFF2-40B4-BE49-F238E27FC236}">
              <a16:creationId xmlns="" xmlns:a16="http://schemas.microsoft.com/office/drawing/2014/main" id="{00000000-0008-0000-0000-000006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36" name="Text Box 394744">
          <a:extLst>
            <a:ext uri="{FF2B5EF4-FFF2-40B4-BE49-F238E27FC236}">
              <a16:creationId xmlns="" xmlns:a16="http://schemas.microsoft.com/office/drawing/2014/main" id="{00000000-0008-0000-0000-000007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37" name="Text Box 394360">
          <a:extLst>
            <a:ext uri="{FF2B5EF4-FFF2-40B4-BE49-F238E27FC236}">
              <a16:creationId xmlns="" xmlns:a16="http://schemas.microsoft.com/office/drawing/2014/main" id="{00000000-0008-0000-0000-000008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38" name="Text Box 394744">
          <a:extLst>
            <a:ext uri="{FF2B5EF4-FFF2-40B4-BE49-F238E27FC236}">
              <a16:creationId xmlns="" xmlns:a16="http://schemas.microsoft.com/office/drawing/2014/main" id="{00000000-0008-0000-0000-000009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39" name="Text Box 394360">
          <a:extLst>
            <a:ext uri="{FF2B5EF4-FFF2-40B4-BE49-F238E27FC236}">
              <a16:creationId xmlns="" xmlns:a16="http://schemas.microsoft.com/office/drawing/2014/main" id="{00000000-0008-0000-0000-00000A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40" name="Text Box 394744">
          <a:extLst>
            <a:ext uri="{FF2B5EF4-FFF2-40B4-BE49-F238E27FC236}">
              <a16:creationId xmlns="" xmlns:a16="http://schemas.microsoft.com/office/drawing/2014/main" id="{00000000-0008-0000-0000-00000B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41" name="Text Box 394360">
          <a:extLst>
            <a:ext uri="{FF2B5EF4-FFF2-40B4-BE49-F238E27FC236}">
              <a16:creationId xmlns="" xmlns:a16="http://schemas.microsoft.com/office/drawing/2014/main" id="{00000000-0008-0000-0000-00000C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42" name="Text Box 394744">
          <a:extLst>
            <a:ext uri="{FF2B5EF4-FFF2-40B4-BE49-F238E27FC236}">
              <a16:creationId xmlns="" xmlns:a16="http://schemas.microsoft.com/office/drawing/2014/main" id="{00000000-0008-0000-0000-00000D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43" name="Text Box 394360">
          <a:extLst>
            <a:ext uri="{FF2B5EF4-FFF2-40B4-BE49-F238E27FC236}">
              <a16:creationId xmlns="" xmlns:a16="http://schemas.microsoft.com/office/drawing/2014/main" id="{00000000-0008-0000-0000-00000E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44" name="Text Box 394744">
          <a:extLst>
            <a:ext uri="{FF2B5EF4-FFF2-40B4-BE49-F238E27FC236}">
              <a16:creationId xmlns="" xmlns:a16="http://schemas.microsoft.com/office/drawing/2014/main" id="{00000000-0008-0000-0000-00000F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45" name="Text Box 394360">
          <a:extLst>
            <a:ext uri="{FF2B5EF4-FFF2-40B4-BE49-F238E27FC236}">
              <a16:creationId xmlns="" xmlns:a16="http://schemas.microsoft.com/office/drawing/2014/main" id="{00000000-0008-0000-0000-000010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46" name="Text Box 394744">
          <a:extLst>
            <a:ext uri="{FF2B5EF4-FFF2-40B4-BE49-F238E27FC236}">
              <a16:creationId xmlns="" xmlns:a16="http://schemas.microsoft.com/office/drawing/2014/main" id="{00000000-0008-0000-0000-000011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47" name="Text Box 394360">
          <a:extLst>
            <a:ext uri="{FF2B5EF4-FFF2-40B4-BE49-F238E27FC236}">
              <a16:creationId xmlns="" xmlns:a16="http://schemas.microsoft.com/office/drawing/2014/main" id="{00000000-0008-0000-0000-000012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48" name="Text Box 394744">
          <a:extLst>
            <a:ext uri="{FF2B5EF4-FFF2-40B4-BE49-F238E27FC236}">
              <a16:creationId xmlns="" xmlns:a16="http://schemas.microsoft.com/office/drawing/2014/main" id="{00000000-0008-0000-0000-000013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49" name="Text Box 394360">
          <a:extLst>
            <a:ext uri="{FF2B5EF4-FFF2-40B4-BE49-F238E27FC236}">
              <a16:creationId xmlns="" xmlns:a16="http://schemas.microsoft.com/office/drawing/2014/main" id="{00000000-0008-0000-0000-000014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50" name="Text Box 394744">
          <a:extLst>
            <a:ext uri="{FF2B5EF4-FFF2-40B4-BE49-F238E27FC236}">
              <a16:creationId xmlns="" xmlns:a16="http://schemas.microsoft.com/office/drawing/2014/main" id="{00000000-0008-0000-0000-000015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51" name="Text Box 394360">
          <a:extLst>
            <a:ext uri="{FF2B5EF4-FFF2-40B4-BE49-F238E27FC236}">
              <a16:creationId xmlns="" xmlns:a16="http://schemas.microsoft.com/office/drawing/2014/main" id="{00000000-0008-0000-0000-000016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52" name="Text Box 394744">
          <a:extLst>
            <a:ext uri="{FF2B5EF4-FFF2-40B4-BE49-F238E27FC236}">
              <a16:creationId xmlns="" xmlns:a16="http://schemas.microsoft.com/office/drawing/2014/main" id="{00000000-0008-0000-0000-000017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53" name="Text Box 394360">
          <a:extLst>
            <a:ext uri="{FF2B5EF4-FFF2-40B4-BE49-F238E27FC236}">
              <a16:creationId xmlns="" xmlns:a16="http://schemas.microsoft.com/office/drawing/2014/main" id="{00000000-0008-0000-0000-000018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54" name="Text Box 394744">
          <a:extLst>
            <a:ext uri="{FF2B5EF4-FFF2-40B4-BE49-F238E27FC236}">
              <a16:creationId xmlns="" xmlns:a16="http://schemas.microsoft.com/office/drawing/2014/main" id="{00000000-0008-0000-0000-000019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55" name="Text Box 394360">
          <a:extLst>
            <a:ext uri="{FF2B5EF4-FFF2-40B4-BE49-F238E27FC236}">
              <a16:creationId xmlns="" xmlns:a16="http://schemas.microsoft.com/office/drawing/2014/main" id="{00000000-0008-0000-0000-00001A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56" name="Text Box 394744">
          <a:extLst>
            <a:ext uri="{FF2B5EF4-FFF2-40B4-BE49-F238E27FC236}">
              <a16:creationId xmlns="" xmlns:a16="http://schemas.microsoft.com/office/drawing/2014/main" id="{00000000-0008-0000-0000-00001B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57" name="Text Box 394360">
          <a:extLst>
            <a:ext uri="{FF2B5EF4-FFF2-40B4-BE49-F238E27FC236}">
              <a16:creationId xmlns="" xmlns:a16="http://schemas.microsoft.com/office/drawing/2014/main" id="{00000000-0008-0000-0000-00001C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58" name="Text Box 394744">
          <a:extLst>
            <a:ext uri="{FF2B5EF4-FFF2-40B4-BE49-F238E27FC236}">
              <a16:creationId xmlns="" xmlns:a16="http://schemas.microsoft.com/office/drawing/2014/main" id="{00000000-0008-0000-0000-00001D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59" name="Text Box 394360">
          <a:extLst>
            <a:ext uri="{FF2B5EF4-FFF2-40B4-BE49-F238E27FC236}">
              <a16:creationId xmlns="" xmlns:a16="http://schemas.microsoft.com/office/drawing/2014/main" id="{00000000-0008-0000-0000-00001E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60" name="Text Box 394744">
          <a:extLst>
            <a:ext uri="{FF2B5EF4-FFF2-40B4-BE49-F238E27FC236}">
              <a16:creationId xmlns="" xmlns:a16="http://schemas.microsoft.com/office/drawing/2014/main" id="{00000000-0008-0000-0000-00001F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61" name="Text Box 394360">
          <a:extLst>
            <a:ext uri="{FF2B5EF4-FFF2-40B4-BE49-F238E27FC236}">
              <a16:creationId xmlns="" xmlns:a16="http://schemas.microsoft.com/office/drawing/2014/main" id="{00000000-0008-0000-0000-000020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62" name="Text Box 394744">
          <a:extLst>
            <a:ext uri="{FF2B5EF4-FFF2-40B4-BE49-F238E27FC236}">
              <a16:creationId xmlns="" xmlns:a16="http://schemas.microsoft.com/office/drawing/2014/main" id="{00000000-0008-0000-0000-000021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63" name="Text Box 394360">
          <a:extLst>
            <a:ext uri="{FF2B5EF4-FFF2-40B4-BE49-F238E27FC236}">
              <a16:creationId xmlns="" xmlns:a16="http://schemas.microsoft.com/office/drawing/2014/main" id="{00000000-0008-0000-0000-000022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64" name="Text Box 394744">
          <a:extLst>
            <a:ext uri="{FF2B5EF4-FFF2-40B4-BE49-F238E27FC236}">
              <a16:creationId xmlns="" xmlns:a16="http://schemas.microsoft.com/office/drawing/2014/main" id="{00000000-0008-0000-0000-000023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65" name="Text Box 394360">
          <a:extLst>
            <a:ext uri="{FF2B5EF4-FFF2-40B4-BE49-F238E27FC236}">
              <a16:creationId xmlns="" xmlns:a16="http://schemas.microsoft.com/office/drawing/2014/main" id="{00000000-0008-0000-0000-000024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66" name="Text Box 394744">
          <a:extLst>
            <a:ext uri="{FF2B5EF4-FFF2-40B4-BE49-F238E27FC236}">
              <a16:creationId xmlns="" xmlns:a16="http://schemas.microsoft.com/office/drawing/2014/main" id="{00000000-0008-0000-0000-000025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67" name="Text Box 394360">
          <a:extLst>
            <a:ext uri="{FF2B5EF4-FFF2-40B4-BE49-F238E27FC236}">
              <a16:creationId xmlns="" xmlns:a16="http://schemas.microsoft.com/office/drawing/2014/main" id="{00000000-0008-0000-0000-000026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68" name="Text Box 394744">
          <a:extLst>
            <a:ext uri="{FF2B5EF4-FFF2-40B4-BE49-F238E27FC236}">
              <a16:creationId xmlns="" xmlns:a16="http://schemas.microsoft.com/office/drawing/2014/main" id="{00000000-0008-0000-0000-000027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69" name="Text Box 394360">
          <a:extLst>
            <a:ext uri="{FF2B5EF4-FFF2-40B4-BE49-F238E27FC236}">
              <a16:creationId xmlns="" xmlns:a16="http://schemas.microsoft.com/office/drawing/2014/main" id="{00000000-0008-0000-0000-000028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70" name="Text Box 394744">
          <a:extLst>
            <a:ext uri="{FF2B5EF4-FFF2-40B4-BE49-F238E27FC236}">
              <a16:creationId xmlns="" xmlns:a16="http://schemas.microsoft.com/office/drawing/2014/main" id="{00000000-0008-0000-0000-000029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71" name="Text Box 394360">
          <a:extLst>
            <a:ext uri="{FF2B5EF4-FFF2-40B4-BE49-F238E27FC236}">
              <a16:creationId xmlns="" xmlns:a16="http://schemas.microsoft.com/office/drawing/2014/main" id="{00000000-0008-0000-0000-00002A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72" name="Text Box 394744">
          <a:extLst>
            <a:ext uri="{FF2B5EF4-FFF2-40B4-BE49-F238E27FC236}">
              <a16:creationId xmlns="" xmlns:a16="http://schemas.microsoft.com/office/drawing/2014/main" id="{00000000-0008-0000-0000-00002B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73" name="Text Box 394360">
          <a:extLst>
            <a:ext uri="{FF2B5EF4-FFF2-40B4-BE49-F238E27FC236}">
              <a16:creationId xmlns="" xmlns:a16="http://schemas.microsoft.com/office/drawing/2014/main" id="{00000000-0008-0000-0000-00002C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74" name="Text Box 394744">
          <a:extLst>
            <a:ext uri="{FF2B5EF4-FFF2-40B4-BE49-F238E27FC236}">
              <a16:creationId xmlns="" xmlns:a16="http://schemas.microsoft.com/office/drawing/2014/main" id="{00000000-0008-0000-0000-00002D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75" name="Text Box 394360">
          <a:extLst>
            <a:ext uri="{FF2B5EF4-FFF2-40B4-BE49-F238E27FC236}">
              <a16:creationId xmlns="" xmlns:a16="http://schemas.microsoft.com/office/drawing/2014/main" id="{00000000-0008-0000-0000-00002E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76" name="Text Box 394744">
          <a:extLst>
            <a:ext uri="{FF2B5EF4-FFF2-40B4-BE49-F238E27FC236}">
              <a16:creationId xmlns="" xmlns:a16="http://schemas.microsoft.com/office/drawing/2014/main" id="{00000000-0008-0000-0000-00002F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77" name="Text Box 394360">
          <a:extLst>
            <a:ext uri="{FF2B5EF4-FFF2-40B4-BE49-F238E27FC236}">
              <a16:creationId xmlns="" xmlns:a16="http://schemas.microsoft.com/office/drawing/2014/main" id="{00000000-0008-0000-0000-000030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78" name="Text Box 394744">
          <a:extLst>
            <a:ext uri="{FF2B5EF4-FFF2-40B4-BE49-F238E27FC236}">
              <a16:creationId xmlns="" xmlns:a16="http://schemas.microsoft.com/office/drawing/2014/main" id="{00000000-0008-0000-0000-000031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79" name="Text Box 394360">
          <a:extLst>
            <a:ext uri="{FF2B5EF4-FFF2-40B4-BE49-F238E27FC236}">
              <a16:creationId xmlns="" xmlns:a16="http://schemas.microsoft.com/office/drawing/2014/main" id="{00000000-0008-0000-0000-000032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80" name="Text Box 394744">
          <a:extLst>
            <a:ext uri="{FF2B5EF4-FFF2-40B4-BE49-F238E27FC236}">
              <a16:creationId xmlns="" xmlns:a16="http://schemas.microsoft.com/office/drawing/2014/main" id="{00000000-0008-0000-0000-000033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81" name="Text Box 394360">
          <a:extLst>
            <a:ext uri="{FF2B5EF4-FFF2-40B4-BE49-F238E27FC236}">
              <a16:creationId xmlns="" xmlns:a16="http://schemas.microsoft.com/office/drawing/2014/main" id="{00000000-0008-0000-0000-000034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82" name="Text Box 394744">
          <a:extLst>
            <a:ext uri="{FF2B5EF4-FFF2-40B4-BE49-F238E27FC236}">
              <a16:creationId xmlns="" xmlns:a16="http://schemas.microsoft.com/office/drawing/2014/main" id="{00000000-0008-0000-0000-000035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83" name="Text Box 394360">
          <a:extLst>
            <a:ext uri="{FF2B5EF4-FFF2-40B4-BE49-F238E27FC236}">
              <a16:creationId xmlns="" xmlns:a16="http://schemas.microsoft.com/office/drawing/2014/main" id="{00000000-0008-0000-0000-000036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84" name="Text Box 394744">
          <a:extLst>
            <a:ext uri="{FF2B5EF4-FFF2-40B4-BE49-F238E27FC236}">
              <a16:creationId xmlns="" xmlns:a16="http://schemas.microsoft.com/office/drawing/2014/main" id="{00000000-0008-0000-0000-000037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85" name="Text Box 394360">
          <a:extLst>
            <a:ext uri="{FF2B5EF4-FFF2-40B4-BE49-F238E27FC236}">
              <a16:creationId xmlns="" xmlns:a16="http://schemas.microsoft.com/office/drawing/2014/main" id="{00000000-0008-0000-0000-000038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86" name="Text Box 394744">
          <a:extLst>
            <a:ext uri="{FF2B5EF4-FFF2-40B4-BE49-F238E27FC236}">
              <a16:creationId xmlns="" xmlns:a16="http://schemas.microsoft.com/office/drawing/2014/main" id="{00000000-0008-0000-0000-000039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87" name="Text Box 394360">
          <a:extLst>
            <a:ext uri="{FF2B5EF4-FFF2-40B4-BE49-F238E27FC236}">
              <a16:creationId xmlns="" xmlns:a16="http://schemas.microsoft.com/office/drawing/2014/main" id="{00000000-0008-0000-0000-00003A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88" name="Text Box 394744">
          <a:extLst>
            <a:ext uri="{FF2B5EF4-FFF2-40B4-BE49-F238E27FC236}">
              <a16:creationId xmlns="" xmlns:a16="http://schemas.microsoft.com/office/drawing/2014/main" id="{00000000-0008-0000-0000-00003B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89" name="Text Box 394360">
          <a:extLst>
            <a:ext uri="{FF2B5EF4-FFF2-40B4-BE49-F238E27FC236}">
              <a16:creationId xmlns="" xmlns:a16="http://schemas.microsoft.com/office/drawing/2014/main" id="{00000000-0008-0000-0000-00003C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90" name="Text Box 394744">
          <a:extLst>
            <a:ext uri="{FF2B5EF4-FFF2-40B4-BE49-F238E27FC236}">
              <a16:creationId xmlns="" xmlns:a16="http://schemas.microsoft.com/office/drawing/2014/main" id="{00000000-0008-0000-0000-00003D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91" name="Text Box 394360">
          <a:extLst>
            <a:ext uri="{FF2B5EF4-FFF2-40B4-BE49-F238E27FC236}">
              <a16:creationId xmlns="" xmlns:a16="http://schemas.microsoft.com/office/drawing/2014/main" id="{00000000-0008-0000-0000-00003E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92" name="Text Box 394744">
          <a:extLst>
            <a:ext uri="{FF2B5EF4-FFF2-40B4-BE49-F238E27FC236}">
              <a16:creationId xmlns="" xmlns:a16="http://schemas.microsoft.com/office/drawing/2014/main" id="{00000000-0008-0000-0000-00003F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93" name="Text Box 394360">
          <a:extLst>
            <a:ext uri="{FF2B5EF4-FFF2-40B4-BE49-F238E27FC236}">
              <a16:creationId xmlns="" xmlns:a16="http://schemas.microsoft.com/office/drawing/2014/main" id="{00000000-0008-0000-0000-000040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94" name="Text Box 394744">
          <a:extLst>
            <a:ext uri="{FF2B5EF4-FFF2-40B4-BE49-F238E27FC236}">
              <a16:creationId xmlns="" xmlns:a16="http://schemas.microsoft.com/office/drawing/2014/main" id="{00000000-0008-0000-0000-000041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95" name="Text Box 394360">
          <a:extLst>
            <a:ext uri="{FF2B5EF4-FFF2-40B4-BE49-F238E27FC236}">
              <a16:creationId xmlns="" xmlns:a16="http://schemas.microsoft.com/office/drawing/2014/main" id="{00000000-0008-0000-0000-000042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596" name="Text Box 394744">
          <a:extLst>
            <a:ext uri="{FF2B5EF4-FFF2-40B4-BE49-F238E27FC236}">
              <a16:creationId xmlns="" xmlns:a16="http://schemas.microsoft.com/office/drawing/2014/main" id="{00000000-0008-0000-0000-000043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97" name="Text Box 394360">
          <a:extLst>
            <a:ext uri="{FF2B5EF4-FFF2-40B4-BE49-F238E27FC236}">
              <a16:creationId xmlns="" xmlns:a16="http://schemas.microsoft.com/office/drawing/2014/main" id="{00000000-0008-0000-0000-000044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98" name="Text Box 394744">
          <a:extLst>
            <a:ext uri="{FF2B5EF4-FFF2-40B4-BE49-F238E27FC236}">
              <a16:creationId xmlns="" xmlns:a16="http://schemas.microsoft.com/office/drawing/2014/main" id="{00000000-0008-0000-0000-000045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599" name="Text Box 394360">
          <a:extLst>
            <a:ext uri="{FF2B5EF4-FFF2-40B4-BE49-F238E27FC236}">
              <a16:creationId xmlns="" xmlns:a16="http://schemas.microsoft.com/office/drawing/2014/main" id="{00000000-0008-0000-0000-000046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00" name="Text Box 394744">
          <a:extLst>
            <a:ext uri="{FF2B5EF4-FFF2-40B4-BE49-F238E27FC236}">
              <a16:creationId xmlns="" xmlns:a16="http://schemas.microsoft.com/office/drawing/2014/main" id="{00000000-0008-0000-0000-000047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01" name="Text Box 394360">
          <a:extLst>
            <a:ext uri="{FF2B5EF4-FFF2-40B4-BE49-F238E27FC236}">
              <a16:creationId xmlns="" xmlns:a16="http://schemas.microsoft.com/office/drawing/2014/main" id="{00000000-0008-0000-0000-000048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02" name="Text Box 394744">
          <a:extLst>
            <a:ext uri="{FF2B5EF4-FFF2-40B4-BE49-F238E27FC236}">
              <a16:creationId xmlns="" xmlns:a16="http://schemas.microsoft.com/office/drawing/2014/main" id="{00000000-0008-0000-0000-000049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03" name="Text Box 394360">
          <a:extLst>
            <a:ext uri="{FF2B5EF4-FFF2-40B4-BE49-F238E27FC236}">
              <a16:creationId xmlns="" xmlns:a16="http://schemas.microsoft.com/office/drawing/2014/main" id="{00000000-0008-0000-0000-00004A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04" name="Text Box 394744">
          <a:extLst>
            <a:ext uri="{FF2B5EF4-FFF2-40B4-BE49-F238E27FC236}">
              <a16:creationId xmlns="" xmlns:a16="http://schemas.microsoft.com/office/drawing/2014/main" id="{00000000-0008-0000-0000-00004B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05" name="Text Box 394360">
          <a:extLst>
            <a:ext uri="{FF2B5EF4-FFF2-40B4-BE49-F238E27FC236}">
              <a16:creationId xmlns="" xmlns:a16="http://schemas.microsoft.com/office/drawing/2014/main" id="{00000000-0008-0000-0000-00004C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06" name="Text Box 394744">
          <a:extLst>
            <a:ext uri="{FF2B5EF4-FFF2-40B4-BE49-F238E27FC236}">
              <a16:creationId xmlns="" xmlns:a16="http://schemas.microsoft.com/office/drawing/2014/main" id="{00000000-0008-0000-0000-00004D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07" name="Text Box 394360">
          <a:extLst>
            <a:ext uri="{FF2B5EF4-FFF2-40B4-BE49-F238E27FC236}">
              <a16:creationId xmlns="" xmlns:a16="http://schemas.microsoft.com/office/drawing/2014/main" id="{00000000-0008-0000-0000-00004E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08" name="Text Box 394744">
          <a:extLst>
            <a:ext uri="{FF2B5EF4-FFF2-40B4-BE49-F238E27FC236}">
              <a16:creationId xmlns="" xmlns:a16="http://schemas.microsoft.com/office/drawing/2014/main" id="{00000000-0008-0000-0000-00004F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09" name="Text Box 394360">
          <a:extLst>
            <a:ext uri="{FF2B5EF4-FFF2-40B4-BE49-F238E27FC236}">
              <a16:creationId xmlns="" xmlns:a16="http://schemas.microsoft.com/office/drawing/2014/main" id="{00000000-0008-0000-0000-000050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10" name="Text Box 394744">
          <a:extLst>
            <a:ext uri="{FF2B5EF4-FFF2-40B4-BE49-F238E27FC236}">
              <a16:creationId xmlns="" xmlns:a16="http://schemas.microsoft.com/office/drawing/2014/main" id="{00000000-0008-0000-0000-000051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11" name="Text Box 394360">
          <a:extLst>
            <a:ext uri="{FF2B5EF4-FFF2-40B4-BE49-F238E27FC236}">
              <a16:creationId xmlns="" xmlns:a16="http://schemas.microsoft.com/office/drawing/2014/main" id="{00000000-0008-0000-0000-000052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12" name="Text Box 394744">
          <a:extLst>
            <a:ext uri="{FF2B5EF4-FFF2-40B4-BE49-F238E27FC236}">
              <a16:creationId xmlns="" xmlns:a16="http://schemas.microsoft.com/office/drawing/2014/main" id="{00000000-0008-0000-0000-000053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13" name="Text Box 394360">
          <a:extLst>
            <a:ext uri="{FF2B5EF4-FFF2-40B4-BE49-F238E27FC236}">
              <a16:creationId xmlns="" xmlns:a16="http://schemas.microsoft.com/office/drawing/2014/main" id="{00000000-0008-0000-0000-000054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14" name="Text Box 394744">
          <a:extLst>
            <a:ext uri="{FF2B5EF4-FFF2-40B4-BE49-F238E27FC236}">
              <a16:creationId xmlns="" xmlns:a16="http://schemas.microsoft.com/office/drawing/2014/main" id="{00000000-0008-0000-0000-000055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15" name="Text Box 394360">
          <a:extLst>
            <a:ext uri="{FF2B5EF4-FFF2-40B4-BE49-F238E27FC236}">
              <a16:creationId xmlns="" xmlns:a16="http://schemas.microsoft.com/office/drawing/2014/main" id="{00000000-0008-0000-0000-000056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16" name="Text Box 394744">
          <a:extLst>
            <a:ext uri="{FF2B5EF4-FFF2-40B4-BE49-F238E27FC236}">
              <a16:creationId xmlns="" xmlns:a16="http://schemas.microsoft.com/office/drawing/2014/main" id="{00000000-0008-0000-0000-000057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17" name="Text Box 394360">
          <a:extLst>
            <a:ext uri="{FF2B5EF4-FFF2-40B4-BE49-F238E27FC236}">
              <a16:creationId xmlns="" xmlns:a16="http://schemas.microsoft.com/office/drawing/2014/main" id="{00000000-0008-0000-0000-000058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18" name="Text Box 394744">
          <a:extLst>
            <a:ext uri="{FF2B5EF4-FFF2-40B4-BE49-F238E27FC236}">
              <a16:creationId xmlns="" xmlns:a16="http://schemas.microsoft.com/office/drawing/2014/main" id="{00000000-0008-0000-0000-000059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19" name="Text Box 394360">
          <a:extLst>
            <a:ext uri="{FF2B5EF4-FFF2-40B4-BE49-F238E27FC236}">
              <a16:creationId xmlns="" xmlns:a16="http://schemas.microsoft.com/office/drawing/2014/main" id="{00000000-0008-0000-0000-00005A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20" name="Text Box 394744">
          <a:extLst>
            <a:ext uri="{FF2B5EF4-FFF2-40B4-BE49-F238E27FC236}">
              <a16:creationId xmlns="" xmlns:a16="http://schemas.microsoft.com/office/drawing/2014/main" id="{00000000-0008-0000-0000-00005B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621" name="Text Box 394360">
          <a:extLst>
            <a:ext uri="{FF2B5EF4-FFF2-40B4-BE49-F238E27FC236}">
              <a16:creationId xmlns="" xmlns:a16="http://schemas.microsoft.com/office/drawing/2014/main" id="{00000000-0008-0000-0000-00005C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622" name="Text Box 394744">
          <a:extLst>
            <a:ext uri="{FF2B5EF4-FFF2-40B4-BE49-F238E27FC236}">
              <a16:creationId xmlns="" xmlns:a16="http://schemas.microsoft.com/office/drawing/2014/main" id="{00000000-0008-0000-0000-00005D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623" name="Text Box 394360">
          <a:extLst>
            <a:ext uri="{FF2B5EF4-FFF2-40B4-BE49-F238E27FC236}">
              <a16:creationId xmlns="" xmlns:a16="http://schemas.microsoft.com/office/drawing/2014/main" id="{00000000-0008-0000-0000-00005E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624" name="Text Box 394744">
          <a:extLst>
            <a:ext uri="{FF2B5EF4-FFF2-40B4-BE49-F238E27FC236}">
              <a16:creationId xmlns="" xmlns:a16="http://schemas.microsoft.com/office/drawing/2014/main" id="{00000000-0008-0000-0000-00005F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625" name="Text Box 394360">
          <a:extLst>
            <a:ext uri="{FF2B5EF4-FFF2-40B4-BE49-F238E27FC236}">
              <a16:creationId xmlns="" xmlns:a16="http://schemas.microsoft.com/office/drawing/2014/main" id="{00000000-0008-0000-0000-000060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626" name="Text Box 394744">
          <a:extLst>
            <a:ext uri="{FF2B5EF4-FFF2-40B4-BE49-F238E27FC236}">
              <a16:creationId xmlns="" xmlns:a16="http://schemas.microsoft.com/office/drawing/2014/main" id="{00000000-0008-0000-0000-000061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27" name="Text Box 394360">
          <a:extLst>
            <a:ext uri="{FF2B5EF4-FFF2-40B4-BE49-F238E27FC236}">
              <a16:creationId xmlns="" xmlns:a16="http://schemas.microsoft.com/office/drawing/2014/main" id="{00000000-0008-0000-0000-000062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28" name="Text Box 394744">
          <a:extLst>
            <a:ext uri="{FF2B5EF4-FFF2-40B4-BE49-F238E27FC236}">
              <a16:creationId xmlns="" xmlns:a16="http://schemas.microsoft.com/office/drawing/2014/main" id="{00000000-0008-0000-0000-000063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29" name="Text Box 394360">
          <a:extLst>
            <a:ext uri="{FF2B5EF4-FFF2-40B4-BE49-F238E27FC236}">
              <a16:creationId xmlns="" xmlns:a16="http://schemas.microsoft.com/office/drawing/2014/main" id="{00000000-0008-0000-0000-000064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30" name="Text Box 394744">
          <a:extLst>
            <a:ext uri="{FF2B5EF4-FFF2-40B4-BE49-F238E27FC236}">
              <a16:creationId xmlns="" xmlns:a16="http://schemas.microsoft.com/office/drawing/2014/main" id="{00000000-0008-0000-0000-000065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31" name="Text Box 394360">
          <a:extLst>
            <a:ext uri="{FF2B5EF4-FFF2-40B4-BE49-F238E27FC236}">
              <a16:creationId xmlns="" xmlns:a16="http://schemas.microsoft.com/office/drawing/2014/main" id="{00000000-0008-0000-0000-000066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32" name="Text Box 394744">
          <a:extLst>
            <a:ext uri="{FF2B5EF4-FFF2-40B4-BE49-F238E27FC236}">
              <a16:creationId xmlns="" xmlns:a16="http://schemas.microsoft.com/office/drawing/2014/main" id="{00000000-0008-0000-0000-000067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33" name="Text Box 394360">
          <a:extLst>
            <a:ext uri="{FF2B5EF4-FFF2-40B4-BE49-F238E27FC236}">
              <a16:creationId xmlns="" xmlns:a16="http://schemas.microsoft.com/office/drawing/2014/main" id="{00000000-0008-0000-0000-000068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34" name="Text Box 394744">
          <a:extLst>
            <a:ext uri="{FF2B5EF4-FFF2-40B4-BE49-F238E27FC236}">
              <a16:creationId xmlns="" xmlns:a16="http://schemas.microsoft.com/office/drawing/2014/main" id="{00000000-0008-0000-0000-000069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35" name="Text Box 394360">
          <a:extLst>
            <a:ext uri="{FF2B5EF4-FFF2-40B4-BE49-F238E27FC236}">
              <a16:creationId xmlns="" xmlns:a16="http://schemas.microsoft.com/office/drawing/2014/main" id="{00000000-0008-0000-0000-00006A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36" name="Text Box 394744">
          <a:extLst>
            <a:ext uri="{FF2B5EF4-FFF2-40B4-BE49-F238E27FC236}">
              <a16:creationId xmlns="" xmlns:a16="http://schemas.microsoft.com/office/drawing/2014/main" id="{00000000-0008-0000-0000-00006B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37" name="Text Box 394360">
          <a:extLst>
            <a:ext uri="{FF2B5EF4-FFF2-40B4-BE49-F238E27FC236}">
              <a16:creationId xmlns="" xmlns:a16="http://schemas.microsoft.com/office/drawing/2014/main" id="{00000000-0008-0000-0000-00006C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38" name="Text Box 394744">
          <a:extLst>
            <a:ext uri="{FF2B5EF4-FFF2-40B4-BE49-F238E27FC236}">
              <a16:creationId xmlns="" xmlns:a16="http://schemas.microsoft.com/office/drawing/2014/main" id="{00000000-0008-0000-0000-00006D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39" name="Text Box 394360">
          <a:extLst>
            <a:ext uri="{FF2B5EF4-FFF2-40B4-BE49-F238E27FC236}">
              <a16:creationId xmlns="" xmlns:a16="http://schemas.microsoft.com/office/drawing/2014/main" id="{00000000-0008-0000-0000-00006E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40" name="Text Box 394744">
          <a:extLst>
            <a:ext uri="{FF2B5EF4-FFF2-40B4-BE49-F238E27FC236}">
              <a16:creationId xmlns="" xmlns:a16="http://schemas.microsoft.com/office/drawing/2014/main" id="{00000000-0008-0000-0000-00006F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41" name="Text Box 394360">
          <a:extLst>
            <a:ext uri="{FF2B5EF4-FFF2-40B4-BE49-F238E27FC236}">
              <a16:creationId xmlns="" xmlns:a16="http://schemas.microsoft.com/office/drawing/2014/main" id="{00000000-0008-0000-0000-000070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42" name="Text Box 394744">
          <a:extLst>
            <a:ext uri="{FF2B5EF4-FFF2-40B4-BE49-F238E27FC236}">
              <a16:creationId xmlns="" xmlns:a16="http://schemas.microsoft.com/office/drawing/2014/main" id="{00000000-0008-0000-0000-000071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43" name="Text Box 394360">
          <a:extLst>
            <a:ext uri="{FF2B5EF4-FFF2-40B4-BE49-F238E27FC236}">
              <a16:creationId xmlns="" xmlns:a16="http://schemas.microsoft.com/office/drawing/2014/main" id="{00000000-0008-0000-0000-000072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44" name="Text Box 394744">
          <a:extLst>
            <a:ext uri="{FF2B5EF4-FFF2-40B4-BE49-F238E27FC236}">
              <a16:creationId xmlns="" xmlns:a16="http://schemas.microsoft.com/office/drawing/2014/main" id="{00000000-0008-0000-0000-000073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45" name="Text Box 394360">
          <a:extLst>
            <a:ext uri="{FF2B5EF4-FFF2-40B4-BE49-F238E27FC236}">
              <a16:creationId xmlns="" xmlns:a16="http://schemas.microsoft.com/office/drawing/2014/main" id="{00000000-0008-0000-0000-000074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46" name="Text Box 394744">
          <a:extLst>
            <a:ext uri="{FF2B5EF4-FFF2-40B4-BE49-F238E27FC236}">
              <a16:creationId xmlns="" xmlns:a16="http://schemas.microsoft.com/office/drawing/2014/main" id="{00000000-0008-0000-0000-000075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47" name="Text Box 394360">
          <a:extLst>
            <a:ext uri="{FF2B5EF4-FFF2-40B4-BE49-F238E27FC236}">
              <a16:creationId xmlns="" xmlns:a16="http://schemas.microsoft.com/office/drawing/2014/main" id="{00000000-0008-0000-0000-000076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48" name="Text Box 394744">
          <a:extLst>
            <a:ext uri="{FF2B5EF4-FFF2-40B4-BE49-F238E27FC236}">
              <a16:creationId xmlns="" xmlns:a16="http://schemas.microsoft.com/office/drawing/2014/main" id="{00000000-0008-0000-0000-000077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49" name="Text Box 394360">
          <a:extLst>
            <a:ext uri="{FF2B5EF4-FFF2-40B4-BE49-F238E27FC236}">
              <a16:creationId xmlns="" xmlns:a16="http://schemas.microsoft.com/office/drawing/2014/main" id="{00000000-0008-0000-0000-000078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50" name="Text Box 394744">
          <a:extLst>
            <a:ext uri="{FF2B5EF4-FFF2-40B4-BE49-F238E27FC236}">
              <a16:creationId xmlns="" xmlns:a16="http://schemas.microsoft.com/office/drawing/2014/main" id="{00000000-0008-0000-0000-000079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51" name="Text Box 394360">
          <a:extLst>
            <a:ext uri="{FF2B5EF4-FFF2-40B4-BE49-F238E27FC236}">
              <a16:creationId xmlns="" xmlns:a16="http://schemas.microsoft.com/office/drawing/2014/main" id="{00000000-0008-0000-0000-00007A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52" name="Text Box 394744">
          <a:extLst>
            <a:ext uri="{FF2B5EF4-FFF2-40B4-BE49-F238E27FC236}">
              <a16:creationId xmlns="" xmlns:a16="http://schemas.microsoft.com/office/drawing/2014/main" id="{00000000-0008-0000-0000-00007B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53" name="Text Box 394360">
          <a:extLst>
            <a:ext uri="{FF2B5EF4-FFF2-40B4-BE49-F238E27FC236}">
              <a16:creationId xmlns="" xmlns:a16="http://schemas.microsoft.com/office/drawing/2014/main" id="{00000000-0008-0000-0000-00007C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54" name="Text Box 394744">
          <a:extLst>
            <a:ext uri="{FF2B5EF4-FFF2-40B4-BE49-F238E27FC236}">
              <a16:creationId xmlns="" xmlns:a16="http://schemas.microsoft.com/office/drawing/2014/main" id="{00000000-0008-0000-0000-00007D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55" name="Text Box 394360">
          <a:extLst>
            <a:ext uri="{FF2B5EF4-FFF2-40B4-BE49-F238E27FC236}">
              <a16:creationId xmlns="" xmlns:a16="http://schemas.microsoft.com/office/drawing/2014/main" id="{00000000-0008-0000-0000-00007E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56" name="Text Box 394744">
          <a:extLst>
            <a:ext uri="{FF2B5EF4-FFF2-40B4-BE49-F238E27FC236}">
              <a16:creationId xmlns="" xmlns:a16="http://schemas.microsoft.com/office/drawing/2014/main" id="{00000000-0008-0000-0000-00007F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57" name="Text Box 394360">
          <a:extLst>
            <a:ext uri="{FF2B5EF4-FFF2-40B4-BE49-F238E27FC236}">
              <a16:creationId xmlns="" xmlns:a16="http://schemas.microsoft.com/office/drawing/2014/main" id="{00000000-0008-0000-0000-000080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58" name="Text Box 394744">
          <a:extLst>
            <a:ext uri="{FF2B5EF4-FFF2-40B4-BE49-F238E27FC236}">
              <a16:creationId xmlns="" xmlns:a16="http://schemas.microsoft.com/office/drawing/2014/main" id="{00000000-0008-0000-0000-000081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59" name="Text Box 394360">
          <a:extLst>
            <a:ext uri="{FF2B5EF4-FFF2-40B4-BE49-F238E27FC236}">
              <a16:creationId xmlns="" xmlns:a16="http://schemas.microsoft.com/office/drawing/2014/main" id="{00000000-0008-0000-0000-000082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60" name="Text Box 394744">
          <a:extLst>
            <a:ext uri="{FF2B5EF4-FFF2-40B4-BE49-F238E27FC236}">
              <a16:creationId xmlns="" xmlns:a16="http://schemas.microsoft.com/office/drawing/2014/main" id="{00000000-0008-0000-0000-000083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61" name="Text Box 394360">
          <a:extLst>
            <a:ext uri="{FF2B5EF4-FFF2-40B4-BE49-F238E27FC236}">
              <a16:creationId xmlns="" xmlns:a16="http://schemas.microsoft.com/office/drawing/2014/main" id="{00000000-0008-0000-0000-000084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62" name="Text Box 394744">
          <a:extLst>
            <a:ext uri="{FF2B5EF4-FFF2-40B4-BE49-F238E27FC236}">
              <a16:creationId xmlns="" xmlns:a16="http://schemas.microsoft.com/office/drawing/2014/main" id="{00000000-0008-0000-0000-000085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63" name="Text Box 394360">
          <a:extLst>
            <a:ext uri="{FF2B5EF4-FFF2-40B4-BE49-F238E27FC236}">
              <a16:creationId xmlns="" xmlns:a16="http://schemas.microsoft.com/office/drawing/2014/main" id="{00000000-0008-0000-0000-000086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64" name="Text Box 394744">
          <a:extLst>
            <a:ext uri="{FF2B5EF4-FFF2-40B4-BE49-F238E27FC236}">
              <a16:creationId xmlns="" xmlns:a16="http://schemas.microsoft.com/office/drawing/2014/main" id="{00000000-0008-0000-0000-000087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65" name="Text Box 394360">
          <a:extLst>
            <a:ext uri="{FF2B5EF4-FFF2-40B4-BE49-F238E27FC236}">
              <a16:creationId xmlns="" xmlns:a16="http://schemas.microsoft.com/office/drawing/2014/main" id="{00000000-0008-0000-0000-000088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66" name="Text Box 394744">
          <a:extLst>
            <a:ext uri="{FF2B5EF4-FFF2-40B4-BE49-F238E27FC236}">
              <a16:creationId xmlns="" xmlns:a16="http://schemas.microsoft.com/office/drawing/2014/main" id="{00000000-0008-0000-0000-000089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67" name="Text Box 394360">
          <a:extLst>
            <a:ext uri="{FF2B5EF4-FFF2-40B4-BE49-F238E27FC236}">
              <a16:creationId xmlns="" xmlns:a16="http://schemas.microsoft.com/office/drawing/2014/main" id="{00000000-0008-0000-0000-00008A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68" name="Text Box 394744">
          <a:extLst>
            <a:ext uri="{FF2B5EF4-FFF2-40B4-BE49-F238E27FC236}">
              <a16:creationId xmlns="" xmlns:a16="http://schemas.microsoft.com/office/drawing/2014/main" id="{00000000-0008-0000-0000-00008B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69" name="Text Box 394360">
          <a:extLst>
            <a:ext uri="{FF2B5EF4-FFF2-40B4-BE49-F238E27FC236}">
              <a16:creationId xmlns="" xmlns:a16="http://schemas.microsoft.com/office/drawing/2014/main" id="{00000000-0008-0000-0000-00008C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70" name="Text Box 394744">
          <a:extLst>
            <a:ext uri="{FF2B5EF4-FFF2-40B4-BE49-F238E27FC236}">
              <a16:creationId xmlns="" xmlns:a16="http://schemas.microsoft.com/office/drawing/2014/main" id="{00000000-0008-0000-0000-00008D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71" name="Text Box 394360">
          <a:extLst>
            <a:ext uri="{FF2B5EF4-FFF2-40B4-BE49-F238E27FC236}">
              <a16:creationId xmlns="" xmlns:a16="http://schemas.microsoft.com/office/drawing/2014/main" id="{00000000-0008-0000-0000-00008E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72" name="Text Box 394744">
          <a:extLst>
            <a:ext uri="{FF2B5EF4-FFF2-40B4-BE49-F238E27FC236}">
              <a16:creationId xmlns="" xmlns:a16="http://schemas.microsoft.com/office/drawing/2014/main" id="{00000000-0008-0000-0000-00008F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73" name="Text Box 394360">
          <a:extLst>
            <a:ext uri="{FF2B5EF4-FFF2-40B4-BE49-F238E27FC236}">
              <a16:creationId xmlns="" xmlns:a16="http://schemas.microsoft.com/office/drawing/2014/main" id="{00000000-0008-0000-0000-000090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74" name="Text Box 394744">
          <a:extLst>
            <a:ext uri="{FF2B5EF4-FFF2-40B4-BE49-F238E27FC236}">
              <a16:creationId xmlns="" xmlns:a16="http://schemas.microsoft.com/office/drawing/2014/main" id="{00000000-0008-0000-0000-000091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75" name="Text Box 394360">
          <a:extLst>
            <a:ext uri="{FF2B5EF4-FFF2-40B4-BE49-F238E27FC236}">
              <a16:creationId xmlns="" xmlns:a16="http://schemas.microsoft.com/office/drawing/2014/main" id="{00000000-0008-0000-0000-000092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76" name="Text Box 394744">
          <a:extLst>
            <a:ext uri="{FF2B5EF4-FFF2-40B4-BE49-F238E27FC236}">
              <a16:creationId xmlns="" xmlns:a16="http://schemas.microsoft.com/office/drawing/2014/main" id="{00000000-0008-0000-0000-000093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77" name="Text Box 394360">
          <a:extLst>
            <a:ext uri="{FF2B5EF4-FFF2-40B4-BE49-F238E27FC236}">
              <a16:creationId xmlns="" xmlns:a16="http://schemas.microsoft.com/office/drawing/2014/main" id="{00000000-0008-0000-0000-000094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78" name="Text Box 394744">
          <a:extLst>
            <a:ext uri="{FF2B5EF4-FFF2-40B4-BE49-F238E27FC236}">
              <a16:creationId xmlns="" xmlns:a16="http://schemas.microsoft.com/office/drawing/2014/main" id="{00000000-0008-0000-0000-000095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79" name="Text Box 394360">
          <a:extLst>
            <a:ext uri="{FF2B5EF4-FFF2-40B4-BE49-F238E27FC236}">
              <a16:creationId xmlns="" xmlns:a16="http://schemas.microsoft.com/office/drawing/2014/main" id="{00000000-0008-0000-0000-000096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80" name="Text Box 394744">
          <a:extLst>
            <a:ext uri="{FF2B5EF4-FFF2-40B4-BE49-F238E27FC236}">
              <a16:creationId xmlns="" xmlns:a16="http://schemas.microsoft.com/office/drawing/2014/main" id="{00000000-0008-0000-0000-000097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81" name="Text Box 394360">
          <a:extLst>
            <a:ext uri="{FF2B5EF4-FFF2-40B4-BE49-F238E27FC236}">
              <a16:creationId xmlns="" xmlns:a16="http://schemas.microsoft.com/office/drawing/2014/main" id="{00000000-0008-0000-0000-000098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82" name="Text Box 394744">
          <a:extLst>
            <a:ext uri="{FF2B5EF4-FFF2-40B4-BE49-F238E27FC236}">
              <a16:creationId xmlns="" xmlns:a16="http://schemas.microsoft.com/office/drawing/2014/main" id="{00000000-0008-0000-0000-000099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83" name="Text Box 394360">
          <a:extLst>
            <a:ext uri="{FF2B5EF4-FFF2-40B4-BE49-F238E27FC236}">
              <a16:creationId xmlns="" xmlns:a16="http://schemas.microsoft.com/office/drawing/2014/main" id="{00000000-0008-0000-0000-00009A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84" name="Text Box 394744">
          <a:extLst>
            <a:ext uri="{FF2B5EF4-FFF2-40B4-BE49-F238E27FC236}">
              <a16:creationId xmlns="" xmlns:a16="http://schemas.microsoft.com/office/drawing/2014/main" id="{00000000-0008-0000-0000-00009B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85" name="Text Box 394360">
          <a:extLst>
            <a:ext uri="{FF2B5EF4-FFF2-40B4-BE49-F238E27FC236}">
              <a16:creationId xmlns="" xmlns:a16="http://schemas.microsoft.com/office/drawing/2014/main" id="{00000000-0008-0000-0000-00009C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86" name="Text Box 394744">
          <a:extLst>
            <a:ext uri="{FF2B5EF4-FFF2-40B4-BE49-F238E27FC236}">
              <a16:creationId xmlns="" xmlns:a16="http://schemas.microsoft.com/office/drawing/2014/main" id="{00000000-0008-0000-0000-00009D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87" name="Text Box 394360">
          <a:extLst>
            <a:ext uri="{FF2B5EF4-FFF2-40B4-BE49-F238E27FC236}">
              <a16:creationId xmlns="" xmlns:a16="http://schemas.microsoft.com/office/drawing/2014/main" id="{00000000-0008-0000-0000-00009E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88" name="Text Box 394744">
          <a:extLst>
            <a:ext uri="{FF2B5EF4-FFF2-40B4-BE49-F238E27FC236}">
              <a16:creationId xmlns="" xmlns:a16="http://schemas.microsoft.com/office/drawing/2014/main" id="{00000000-0008-0000-0000-00009F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89" name="Text Box 394360">
          <a:extLst>
            <a:ext uri="{FF2B5EF4-FFF2-40B4-BE49-F238E27FC236}">
              <a16:creationId xmlns="" xmlns:a16="http://schemas.microsoft.com/office/drawing/2014/main" id="{00000000-0008-0000-0000-0000A0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90" name="Text Box 394744">
          <a:extLst>
            <a:ext uri="{FF2B5EF4-FFF2-40B4-BE49-F238E27FC236}">
              <a16:creationId xmlns="" xmlns:a16="http://schemas.microsoft.com/office/drawing/2014/main" id="{00000000-0008-0000-0000-0000A1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91" name="Text Box 394360">
          <a:extLst>
            <a:ext uri="{FF2B5EF4-FFF2-40B4-BE49-F238E27FC236}">
              <a16:creationId xmlns="" xmlns:a16="http://schemas.microsoft.com/office/drawing/2014/main" id="{00000000-0008-0000-0000-0000A2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92" name="Text Box 394744">
          <a:extLst>
            <a:ext uri="{FF2B5EF4-FFF2-40B4-BE49-F238E27FC236}">
              <a16:creationId xmlns="" xmlns:a16="http://schemas.microsoft.com/office/drawing/2014/main" id="{00000000-0008-0000-0000-0000A3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93" name="Text Box 394360">
          <a:extLst>
            <a:ext uri="{FF2B5EF4-FFF2-40B4-BE49-F238E27FC236}">
              <a16:creationId xmlns="" xmlns:a16="http://schemas.microsoft.com/office/drawing/2014/main" id="{00000000-0008-0000-0000-0000A4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94" name="Text Box 394744">
          <a:extLst>
            <a:ext uri="{FF2B5EF4-FFF2-40B4-BE49-F238E27FC236}">
              <a16:creationId xmlns="" xmlns:a16="http://schemas.microsoft.com/office/drawing/2014/main" id="{00000000-0008-0000-0000-0000A5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95" name="Text Box 394360">
          <a:extLst>
            <a:ext uri="{FF2B5EF4-FFF2-40B4-BE49-F238E27FC236}">
              <a16:creationId xmlns="" xmlns:a16="http://schemas.microsoft.com/office/drawing/2014/main" id="{00000000-0008-0000-0000-0000A6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96" name="Text Box 394744">
          <a:extLst>
            <a:ext uri="{FF2B5EF4-FFF2-40B4-BE49-F238E27FC236}">
              <a16:creationId xmlns="" xmlns:a16="http://schemas.microsoft.com/office/drawing/2014/main" id="{00000000-0008-0000-0000-0000A7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97" name="Text Box 394360">
          <a:extLst>
            <a:ext uri="{FF2B5EF4-FFF2-40B4-BE49-F238E27FC236}">
              <a16:creationId xmlns="" xmlns:a16="http://schemas.microsoft.com/office/drawing/2014/main" id="{00000000-0008-0000-0000-0000A8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698" name="Text Box 394744">
          <a:extLst>
            <a:ext uri="{FF2B5EF4-FFF2-40B4-BE49-F238E27FC236}">
              <a16:creationId xmlns="" xmlns:a16="http://schemas.microsoft.com/office/drawing/2014/main" id="{00000000-0008-0000-0000-0000A9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699" name="Text Box 394744">
          <a:extLst>
            <a:ext uri="{FF2B5EF4-FFF2-40B4-BE49-F238E27FC236}">
              <a16:creationId xmlns="" xmlns:a16="http://schemas.microsoft.com/office/drawing/2014/main" id="{00000000-0008-0000-0000-0000AA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00" name="Text Box 394360">
          <a:extLst>
            <a:ext uri="{FF2B5EF4-FFF2-40B4-BE49-F238E27FC236}">
              <a16:creationId xmlns="" xmlns:a16="http://schemas.microsoft.com/office/drawing/2014/main" id="{00000000-0008-0000-0000-0000AB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01" name="Text Box 394744">
          <a:extLst>
            <a:ext uri="{FF2B5EF4-FFF2-40B4-BE49-F238E27FC236}">
              <a16:creationId xmlns="" xmlns:a16="http://schemas.microsoft.com/office/drawing/2014/main" id="{00000000-0008-0000-0000-0000AC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02" name="Text Box 394360">
          <a:extLst>
            <a:ext uri="{FF2B5EF4-FFF2-40B4-BE49-F238E27FC236}">
              <a16:creationId xmlns="" xmlns:a16="http://schemas.microsoft.com/office/drawing/2014/main" id="{00000000-0008-0000-0000-0000AD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03" name="Text Box 394744">
          <a:extLst>
            <a:ext uri="{FF2B5EF4-FFF2-40B4-BE49-F238E27FC236}">
              <a16:creationId xmlns="" xmlns:a16="http://schemas.microsoft.com/office/drawing/2014/main" id="{00000000-0008-0000-0000-0000AE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04" name="Text Box 394360">
          <a:extLst>
            <a:ext uri="{FF2B5EF4-FFF2-40B4-BE49-F238E27FC236}">
              <a16:creationId xmlns="" xmlns:a16="http://schemas.microsoft.com/office/drawing/2014/main" id="{00000000-0008-0000-0000-0000AF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05" name="Text Box 394744">
          <a:extLst>
            <a:ext uri="{FF2B5EF4-FFF2-40B4-BE49-F238E27FC236}">
              <a16:creationId xmlns="" xmlns:a16="http://schemas.microsoft.com/office/drawing/2014/main" id="{00000000-0008-0000-0000-0000B0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06" name="Text Box 394360">
          <a:extLst>
            <a:ext uri="{FF2B5EF4-FFF2-40B4-BE49-F238E27FC236}">
              <a16:creationId xmlns="" xmlns:a16="http://schemas.microsoft.com/office/drawing/2014/main" id="{00000000-0008-0000-0000-0000B1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07" name="Text Box 394744">
          <a:extLst>
            <a:ext uri="{FF2B5EF4-FFF2-40B4-BE49-F238E27FC236}">
              <a16:creationId xmlns="" xmlns:a16="http://schemas.microsoft.com/office/drawing/2014/main" id="{00000000-0008-0000-0000-0000B2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08" name="Text Box 394360">
          <a:extLst>
            <a:ext uri="{FF2B5EF4-FFF2-40B4-BE49-F238E27FC236}">
              <a16:creationId xmlns="" xmlns:a16="http://schemas.microsoft.com/office/drawing/2014/main" id="{00000000-0008-0000-0000-0000B3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09" name="Text Box 394744">
          <a:extLst>
            <a:ext uri="{FF2B5EF4-FFF2-40B4-BE49-F238E27FC236}">
              <a16:creationId xmlns="" xmlns:a16="http://schemas.microsoft.com/office/drawing/2014/main" id="{00000000-0008-0000-0000-0000B4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10" name="Text Box 394360">
          <a:extLst>
            <a:ext uri="{FF2B5EF4-FFF2-40B4-BE49-F238E27FC236}">
              <a16:creationId xmlns="" xmlns:a16="http://schemas.microsoft.com/office/drawing/2014/main" id="{00000000-0008-0000-0000-0000B5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11" name="Text Box 394744">
          <a:extLst>
            <a:ext uri="{FF2B5EF4-FFF2-40B4-BE49-F238E27FC236}">
              <a16:creationId xmlns="" xmlns:a16="http://schemas.microsoft.com/office/drawing/2014/main" id="{00000000-0008-0000-0000-0000B6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12" name="Text Box 394360">
          <a:extLst>
            <a:ext uri="{FF2B5EF4-FFF2-40B4-BE49-F238E27FC236}">
              <a16:creationId xmlns="" xmlns:a16="http://schemas.microsoft.com/office/drawing/2014/main" id="{00000000-0008-0000-0000-0000B7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13" name="Text Box 394744">
          <a:extLst>
            <a:ext uri="{FF2B5EF4-FFF2-40B4-BE49-F238E27FC236}">
              <a16:creationId xmlns="" xmlns:a16="http://schemas.microsoft.com/office/drawing/2014/main" id="{00000000-0008-0000-0000-0000B8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14" name="Text Box 394360">
          <a:extLst>
            <a:ext uri="{FF2B5EF4-FFF2-40B4-BE49-F238E27FC236}">
              <a16:creationId xmlns="" xmlns:a16="http://schemas.microsoft.com/office/drawing/2014/main" id="{00000000-0008-0000-0000-0000B9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15" name="Text Box 394744">
          <a:extLst>
            <a:ext uri="{FF2B5EF4-FFF2-40B4-BE49-F238E27FC236}">
              <a16:creationId xmlns="" xmlns:a16="http://schemas.microsoft.com/office/drawing/2014/main" id="{00000000-0008-0000-0000-0000BA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16" name="Text Box 394360">
          <a:extLst>
            <a:ext uri="{FF2B5EF4-FFF2-40B4-BE49-F238E27FC236}">
              <a16:creationId xmlns="" xmlns:a16="http://schemas.microsoft.com/office/drawing/2014/main" id="{00000000-0008-0000-0000-0000BB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17" name="Text Box 394744">
          <a:extLst>
            <a:ext uri="{FF2B5EF4-FFF2-40B4-BE49-F238E27FC236}">
              <a16:creationId xmlns="" xmlns:a16="http://schemas.microsoft.com/office/drawing/2014/main" id="{00000000-0008-0000-0000-0000BC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18" name="Text Box 394360">
          <a:extLst>
            <a:ext uri="{FF2B5EF4-FFF2-40B4-BE49-F238E27FC236}">
              <a16:creationId xmlns="" xmlns:a16="http://schemas.microsoft.com/office/drawing/2014/main" id="{00000000-0008-0000-0000-0000BD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19" name="Text Box 394744">
          <a:extLst>
            <a:ext uri="{FF2B5EF4-FFF2-40B4-BE49-F238E27FC236}">
              <a16:creationId xmlns="" xmlns:a16="http://schemas.microsoft.com/office/drawing/2014/main" id="{00000000-0008-0000-0000-0000BE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20" name="Text Box 394360">
          <a:extLst>
            <a:ext uri="{FF2B5EF4-FFF2-40B4-BE49-F238E27FC236}">
              <a16:creationId xmlns="" xmlns:a16="http://schemas.microsoft.com/office/drawing/2014/main" id="{00000000-0008-0000-0000-0000BF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21" name="Text Box 394744">
          <a:extLst>
            <a:ext uri="{FF2B5EF4-FFF2-40B4-BE49-F238E27FC236}">
              <a16:creationId xmlns="" xmlns:a16="http://schemas.microsoft.com/office/drawing/2014/main" id="{00000000-0008-0000-0000-0000C0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22" name="Text Box 394360">
          <a:extLst>
            <a:ext uri="{FF2B5EF4-FFF2-40B4-BE49-F238E27FC236}">
              <a16:creationId xmlns="" xmlns:a16="http://schemas.microsoft.com/office/drawing/2014/main" id="{00000000-0008-0000-0000-0000C1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23" name="Text Box 394744">
          <a:extLst>
            <a:ext uri="{FF2B5EF4-FFF2-40B4-BE49-F238E27FC236}">
              <a16:creationId xmlns="" xmlns:a16="http://schemas.microsoft.com/office/drawing/2014/main" id="{00000000-0008-0000-0000-0000C2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24" name="Text Box 394360">
          <a:extLst>
            <a:ext uri="{FF2B5EF4-FFF2-40B4-BE49-F238E27FC236}">
              <a16:creationId xmlns="" xmlns:a16="http://schemas.microsoft.com/office/drawing/2014/main" id="{00000000-0008-0000-0000-0000C3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25" name="Text Box 394744">
          <a:extLst>
            <a:ext uri="{FF2B5EF4-FFF2-40B4-BE49-F238E27FC236}">
              <a16:creationId xmlns="" xmlns:a16="http://schemas.microsoft.com/office/drawing/2014/main" id="{00000000-0008-0000-0000-0000C4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26" name="Text Box 394360">
          <a:extLst>
            <a:ext uri="{FF2B5EF4-FFF2-40B4-BE49-F238E27FC236}">
              <a16:creationId xmlns="" xmlns:a16="http://schemas.microsoft.com/office/drawing/2014/main" id="{00000000-0008-0000-0000-0000C5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27" name="Text Box 394744">
          <a:extLst>
            <a:ext uri="{FF2B5EF4-FFF2-40B4-BE49-F238E27FC236}">
              <a16:creationId xmlns="" xmlns:a16="http://schemas.microsoft.com/office/drawing/2014/main" id="{00000000-0008-0000-0000-0000C6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28" name="Text Box 394360">
          <a:extLst>
            <a:ext uri="{FF2B5EF4-FFF2-40B4-BE49-F238E27FC236}">
              <a16:creationId xmlns="" xmlns:a16="http://schemas.microsoft.com/office/drawing/2014/main" id="{00000000-0008-0000-0000-0000C7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29" name="Text Box 394744">
          <a:extLst>
            <a:ext uri="{FF2B5EF4-FFF2-40B4-BE49-F238E27FC236}">
              <a16:creationId xmlns="" xmlns:a16="http://schemas.microsoft.com/office/drawing/2014/main" id="{00000000-0008-0000-0000-0000C8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30" name="Text Box 394360">
          <a:extLst>
            <a:ext uri="{FF2B5EF4-FFF2-40B4-BE49-F238E27FC236}">
              <a16:creationId xmlns="" xmlns:a16="http://schemas.microsoft.com/office/drawing/2014/main" id="{00000000-0008-0000-0000-0000C9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31" name="Text Box 394744">
          <a:extLst>
            <a:ext uri="{FF2B5EF4-FFF2-40B4-BE49-F238E27FC236}">
              <a16:creationId xmlns="" xmlns:a16="http://schemas.microsoft.com/office/drawing/2014/main" id="{00000000-0008-0000-0000-0000CA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32" name="Text Box 394360">
          <a:extLst>
            <a:ext uri="{FF2B5EF4-FFF2-40B4-BE49-F238E27FC236}">
              <a16:creationId xmlns="" xmlns:a16="http://schemas.microsoft.com/office/drawing/2014/main" id="{00000000-0008-0000-0000-0000CB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33" name="Text Box 394744">
          <a:extLst>
            <a:ext uri="{FF2B5EF4-FFF2-40B4-BE49-F238E27FC236}">
              <a16:creationId xmlns="" xmlns:a16="http://schemas.microsoft.com/office/drawing/2014/main" id="{00000000-0008-0000-0000-0000CC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34" name="Text Box 394360">
          <a:extLst>
            <a:ext uri="{FF2B5EF4-FFF2-40B4-BE49-F238E27FC236}">
              <a16:creationId xmlns="" xmlns:a16="http://schemas.microsoft.com/office/drawing/2014/main" id="{00000000-0008-0000-0000-0000CD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35" name="Text Box 394744">
          <a:extLst>
            <a:ext uri="{FF2B5EF4-FFF2-40B4-BE49-F238E27FC236}">
              <a16:creationId xmlns="" xmlns:a16="http://schemas.microsoft.com/office/drawing/2014/main" id="{00000000-0008-0000-0000-0000CE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36" name="Text Box 394360">
          <a:extLst>
            <a:ext uri="{FF2B5EF4-FFF2-40B4-BE49-F238E27FC236}">
              <a16:creationId xmlns="" xmlns:a16="http://schemas.microsoft.com/office/drawing/2014/main" id="{00000000-0008-0000-0000-0000CF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37" name="Text Box 394744">
          <a:extLst>
            <a:ext uri="{FF2B5EF4-FFF2-40B4-BE49-F238E27FC236}">
              <a16:creationId xmlns="" xmlns:a16="http://schemas.microsoft.com/office/drawing/2014/main" id="{00000000-0008-0000-0000-0000D0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38" name="Text Box 394360">
          <a:extLst>
            <a:ext uri="{FF2B5EF4-FFF2-40B4-BE49-F238E27FC236}">
              <a16:creationId xmlns="" xmlns:a16="http://schemas.microsoft.com/office/drawing/2014/main" id="{00000000-0008-0000-0000-0000D1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39" name="Text Box 394744">
          <a:extLst>
            <a:ext uri="{FF2B5EF4-FFF2-40B4-BE49-F238E27FC236}">
              <a16:creationId xmlns="" xmlns:a16="http://schemas.microsoft.com/office/drawing/2014/main" id="{00000000-0008-0000-0000-0000D2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40" name="Text Box 394360">
          <a:extLst>
            <a:ext uri="{FF2B5EF4-FFF2-40B4-BE49-F238E27FC236}">
              <a16:creationId xmlns="" xmlns:a16="http://schemas.microsoft.com/office/drawing/2014/main" id="{00000000-0008-0000-0000-0000D3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41" name="Text Box 394744">
          <a:extLst>
            <a:ext uri="{FF2B5EF4-FFF2-40B4-BE49-F238E27FC236}">
              <a16:creationId xmlns="" xmlns:a16="http://schemas.microsoft.com/office/drawing/2014/main" id="{00000000-0008-0000-0000-0000D4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42" name="Text Box 394360">
          <a:extLst>
            <a:ext uri="{FF2B5EF4-FFF2-40B4-BE49-F238E27FC236}">
              <a16:creationId xmlns="" xmlns:a16="http://schemas.microsoft.com/office/drawing/2014/main" id="{00000000-0008-0000-0000-0000D5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43" name="Text Box 394744">
          <a:extLst>
            <a:ext uri="{FF2B5EF4-FFF2-40B4-BE49-F238E27FC236}">
              <a16:creationId xmlns="" xmlns:a16="http://schemas.microsoft.com/office/drawing/2014/main" id="{00000000-0008-0000-0000-0000D6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44" name="Text Box 394360">
          <a:extLst>
            <a:ext uri="{FF2B5EF4-FFF2-40B4-BE49-F238E27FC236}">
              <a16:creationId xmlns="" xmlns:a16="http://schemas.microsoft.com/office/drawing/2014/main" id="{00000000-0008-0000-0000-0000D7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45" name="Text Box 394744">
          <a:extLst>
            <a:ext uri="{FF2B5EF4-FFF2-40B4-BE49-F238E27FC236}">
              <a16:creationId xmlns="" xmlns:a16="http://schemas.microsoft.com/office/drawing/2014/main" id="{00000000-0008-0000-0000-0000D8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746" name="Text Box 394360">
          <a:extLst>
            <a:ext uri="{FF2B5EF4-FFF2-40B4-BE49-F238E27FC236}">
              <a16:creationId xmlns="" xmlns:a16="http://schemas.microsoft.com/office/drawing/2014/main" id="{00000000-0008-0000-0000-0000D9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747" name="Text Box 394744">
          <a:extLst>
            <a:ext uri="{FF2B5EF4-FFF2-40B4-BE49-F238E27FC236}">
              <a16:creationId xmlns="" xmlns:a16="http://schemas.microsoft.com/office/drawing/2014/main" id="{00000000-0008-0000-0000-0000DA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748" name="Text Box 394360">
          <a:extLst>
            <a:ext uri="{FF2B5EF4-FFF2-40B4-BE49-F238E27FC236}">
              <a16:creationId xmlns="" xmlns:a16="http://schemas.microsoft.com/office/drawing/2014/main" id="{00000000-0008-0000-0000-0000DB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749" name="Text Box 394744">
          <a:extLst>
            <a:ext uri="{FF2B5EF4-FFF2-40B4-BE49-F238E27FC236}">
              <a16:creationId xmlns="" xmlns:a16="http://schemas.microsoft.com/office/drawing/2014/main" id="{00000000-0008-0000-0000-0000DC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750" name="Text Box 394360">
          <a:extLst>
            <a:ext uri="{FF2B5EF4-FFF2-40B4-BE49-F238E27FC236}">
              <a16:creationId xmlns="" xmlns:a16="http://schemas.microsoft.com/office/drawing/2014/main" id="{00000000-0008-0000-0000-0000DD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751" name="Text Box 394744">
          <a:extLst>
            <a:ext uri="{FF2B5EF4-FFF2-40B4-BE49-F238E27FC236}">
              <a16:creationId xmlns="" xmlns:a16="http://schemas.microsoft.com/office/drawing/2014/main" id="{00000000-0008-0000-0000-0000DE0A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52" name="Text Box 394360">
          <a:extLst>
            <a:ext uri="{FF2B5EF4-FFF2-40B4-BE49-F238E27FC236}">
              <a16:creationId xmlns="" xmlns:a16="http://schemas.microsoft.com/office/drawing/2014/main" id="{00000000-0008-0000-0000-0000DF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53" name="Text Box 394744">
          <a:extLst>
            <a:ext uri="{FF2B5EF4-FFF2-40B4-BE49-F238E27FC236}">
              <a16:creationId xmlns="" xmlns:a16="http://schemas.microsoft.com/office/drawing/2014/main" id="{00000000-0008-0000-0000-0000E0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54" name="Text Box 394360">
          <a:extLst>
            <a:ext uri="{FF2B5EF4-FFF2-40B4-BE49-F238E27FC236}">
              <a16:creationId xmlns="" xmlns:a16="http://schemas.microsoft.com/office/drawing/2014/main" id="{00000000-0008-0000-0000-0000E1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55" name="Text Box 394744">
          <a:extLst>
            <a:ext uri="{FF2B5EF4-FFF2-40B4-BE49-F238E27FC236}">
              <a16:creationId xmlns="" xmlns:a16="http://schemas.microsoft.com/office/drawing/2014/main" id="{00000000-0008-0000-0000-0000E2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56" name="Text Box 394360">
          <a:extLst>
            <a:ext uri="{FF2B5EF4-FFF2-40B4-BE49-F238E27FC236}">
              <a16:creationId xmlns="" xmlns:a16="http://schemas.microsoft.com/office/drawing/2014/main" id="{00000000-0008-0000-0000-0000E3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57" name="Text Box 394744">
          <a:extLst>
            <a:ext uri="{FF2B5EF4-FFF2-40B4-BE49-F238E27FC236}">
              <a16:creationId xmlns="" xmlns:a16="http://schemas.microsoft.com/office/drawing/2014/main" id="{00000000-0008-0000-0000-0000E4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58" name="Text Box 394360">
          <a:extLst>
            <a:ext uri="{FF2B5EF4-FFF2-40B4-BE49-F238E27FC236}">
              <a16:creationId xmlns="" xmlns:a16="http://schemas.microsoft.com/office/drawing/2014/main" id="{00000000-0008-0000-0000-0000E5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59" name="Text Box 394744">
          <a:extLst>
            <a:ext uri="{FF2B5EF4-FFF2-40B4-BE49-F238E27FC236}">
              <a16:creationId xmlns="" xmlns:a16="http://schemas.microsoft.com/office/drawing/2014/main" id="{00000000-0008-0000-0000-0000E6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60" name="Text Box 394360">
          <a:extLst>
            <a:ext uri="{FF2B5EF4-FFF2-40B4-BE49-F238E27FC236}">
              <a16:creationId xmlns="" xmlns:a16="http://schemas.microsoft.com/office/drawing/2014/main" id="{00000000-0008-0000-0000-0000E7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61" name="Text Box 394744">
          <a:extLst>
            <a:ext uri="{FF2B5EF4-FFF2-40B4-BE49-F238E27FC236}">
              <a16:creationId xmlns="" xmlns:a16="http://schemas.microsoft.com/office/drawing/2014/main" id="{00000000-0008-0000-0000-0000E8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62" name="Text Box 394360">
          <a:extLst>
            <a:ext uri="{FF2B5EF4-FFF2-40B4-BE49-F238E27FC236}">
              <a16:creationId xmlns="" xmlns:a16="http://schemas.microsoft.com/office/drawing/2014/main" id="{00000000-0008-0000-0000-0000E9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63" name="Text Box 394744">
          <a:extLst>
            <a:ext uri="{FF2B5EF4-FFF2-40B4-BE49-F238E27FC236}">
              <a16:creationId xmlns="" xmlns:a16="http://schemas.microsoft.com/office/drawing/2014/main" id="{00000000-0008-0000-0000-0000EA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64" name="Text Box 394360">
          <a:extLst>
            <a:ext uri="{FF2B5EF4-FFF2-40B4-BE49-F238E27FC236}">
              <a16:creationId xmlns="" xmlns:a16="http://schemas.microsoft.com/office/drawing/2014/main" id="{00000000-0008-0000-0000-0000EB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65" name="Text Box 394744">
          <a:extLst>
            <a:ext uri="{FF2B5EF4-FFF2-40B4-BE49-F238E27FC236}">
              <a16:creationId xmlns="" xmlns:a16="http://schemas.microsoft.com/office/drawing/2014/main" id="{00000000-0008-0000-0000-0000EC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66" name="Text Box 394360">
          <a:extLst>
            <a:ext uri="{FF2B5EF4-FFF2-40B4-BE49-F238E27FC236}">
              <a16:creationId xmlns="" xmlns:a16="http://schemas.microsoft.com/office/drawing/2014/main" id="{00000000-0008-0000-0000-0000ED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67" name="Text Box 394744">
          <a:extLst>
            <a:ext uri="{FF2B5EF4-FFF2-40B4-BE49-F238E27FC236}">
              <a16:creationId xmlns="" xmlns:a16="http://schemas.microsoft.com/office/drawing/2014/main" id="{00000000-0008-0000-0000-0000EE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68" name="Text Box 394360">
          <a:extLst>
            <a:ext uri="{FF2B5EF4-FFF2-40B4-BE49-F238E27FC236}">
              <a16:creationId xmlns="" xmlns:a16="http://schemas.microsoft.com/office/drawing/2014/main" id="{00000000-0008-0000-0000-0000EF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69" name="Text Box 394744">
          <a:extLst>
            <a:ext uri="{FF2B5EF4-FFF2-40B4-BE49-F238E27FC236}">
              <a16:creationId xmlns="" xmlns:a16="http://schemas.microsoft.com/office/drawing/2014/main" id="{00000000-0008-0000-0000-0000F0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70" name="Text Box 394360">
          <a:extLst>
            <a:ext uri="{FF2B5EF4-FFF2-40B4-BE49-F238E27FC236}">
              <a16:creationId xmlns="" xmlns:a16="http://schemas.microsoft.com/office/drawing/2014/main" id="{00000000-0008-0000-0000-0000F1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71" name="Text Box 394744">
          <a:extLst>
            <a:ext uri="{FF2B5EF4-FFF2-40B4-BE49-F238E27FC236}">
              <a16:creationId xmlns="" xmlns:a16="http://schemas.microsoft.com/office/drawing/2014/main" id="{00000000-0008-0000-0000-0000F2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72" name="Text Box 394360">
          <a:extLst>
            <a:ext uri="{FF2B5EF4-FFF2-40B4-BE49-F238E27FC236}">
              <a16:creationId xmlns="" xmlns:a16="http://schemas.microsoft.com/office/drawing/2014/main" id="{00000000-0008-0000-0000-0000F3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73" name="Text Box 394744">
          <a:extLst>
            <a:ext uri="{FF2B5EF4-FFF2-40B4-BE49-F238E27FC236}">
              <a16:creationId xmlns="" xmlns:a16="http://schemas.microsoft.com/office/drawing/2014/main" id="{00000000-0008-0000-0000-0000F4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74" name="Text Box 394360">
          <a:extLst>
            <a:ext uri="{FF2B5EF4-FFF2-40B4-BE49-F238E27FC236}">
              <a16:creationId xmlns="" xmlns:a16="http://schemas.microsoft.com/office/drawing/2014/main" id="{00000000-0008-0000-0000-0000F5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75" name="Text Box 394744">
          <a:extLst>
            <a:ext uri="{FF2B5EF4-FFF2-40B4-BE49-F238E27FC236}">
              <a16:creationId xmlns="" xmlns:a16="http://schemas.microsoft.com/office/drawing/2014/main" id="{00000000-0008-0000-0000-0000F6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76" name="Text Box 394360">
          <a:extLst>
            <a:ext uri="{FF2B5EF4-FFF2-40B4-BE49-F238E27FC236}">
              <a16:creationId xmlns="" xmlns:a16="http://schemas.microsoft.com/office/drawing/2014/main" id="{00000000-0008-0000-0000-0000F7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77" name="Text Box 394744">
          <a:extLst>
            <a:ext uri="{FF2B5EF4-FFF2-40B4-BE49-F238E27FC236}">
              <a16:creationId xmlns="" xmlns:a16="http://schemas.microsoft.com/office/drawing/2014/main" id="{00000000-0008-0000-0000-0000F8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78" name="Text Box 394360">
          <a:extLst>
            <a:ext uri="{FF2B5EF4-FFF2-40B4-BE49-F238E27FC236}">
              <a16:creationId xmlns="" xmlns:a16="http://schemas.microsoft.com/office/drawing/2014/main" id="{00000000-0008-0000-0000-0000F9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79" name="Text Box 394744">
          <a:extLst>
            <a:ext uri="{FF2B5EF4-FFF2-40B4-BE49-F238E27FC236}">
              <a16:creationId xmlns="" xmlns:a16="http://schemas.microsoft.com/office/drawing/2014/main" id="{00000000-0008-0000-0000-0000FA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80" name="Text Box 394360">
          <a:extLst>
            <a:ext uri="{FF2B5EF4-FFF2-40B4-BE49-F238E27FC236}">
              <a16:creationId xmlns="" xmlns:a16="http://schemas.microsoft.com/office/drawing/2014/main" id="{00000000-0008-0000-0000-0000FB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81" name="Text Box 394744">
          <a:extLst>
            <a:ext uri="{FF2B5EF4-FFF2-40B4-BE49-F238E27FC236}">
              <a16:creationId xmlns="" xmlns:a16="http://schemas.microsoft.com/office/drawing/2014/main" id="{00000000-0008-0000-0000-0000FC0A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82" name="Text Box 394360">
          <a:extLst>
            <a:ext uri="{FF2B5EF4-FFF2-40B4-BE49-F238E27FC236}">
              <a16:creationId xmlns="" xmlns:a16="http://schemas.microsoft.com/office/drawing/2014/main" id="{00000000-0008-0000-0000-0000FD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83" name="Text Box 394744">
          <a:extLst>
            <a:ext uri="{FF2B5EF4-FFF2-40B4-BE49-F238E27FC236}">
              <a16:creationId xmlns="" xmlns:a16="http://schemas.microsoft.com/office/drawing/2014/main" id="{00000000-0008-0000-0000-0000FE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84" name="Text Box 394360">
          <a:extLst>
            <a:ext uri="{FF2B5EF4-FFF2-40B4-BE49-F238E27FC236}">
              <a16:creationId xmlns="" xmlns:a16="http://schemas.microsoft.com/office/drawing/2014/main" id="{00000000-0008-0000-0000-0000FF0A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85" name="Text Box 394744">
          <a:extLst>
            <a:ext uri="{FF2B5EF4-FFF2-40B4-BE49-F238E27FC236}">
              <a16:creationId xmlns="" xmlns:a16="http://schemas.microsoft.com/office/drawing/2014/main" id="{00000000-0008-0000-0000-000000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86" name="Text Box 394360">
          <a:extLst>
            <a:ext uri="{FF2B5EF4-FFF2-40B4-BE49-F238E27FC236}">
              <a16:creationId xmlns="" xmlns:a16="http://schemas.microsoft.com/office/drawing/2014/main" id="{00000000-0008-0000-0000-000001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87" name="Text Box 394744">
          <a:extLst>
            <a:ext uri="{FF2B5EF4-FFF2-40B4-BE49-F238E27FC236}">
              <a16:creationId xmlns="" xmlns:a16="http://schemas.microsoft.com/office/drawing/2014/main" id="{00000000-0008-0000-0000-000002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88" name="Text Box 394360">
          <a:extLst>
            <a:ext uri="{FF2B5EF4-FFF2-40B4-BE49-F238E27FC236}">
              <a16:creationId xmlns="" xmlns:a16="http://schemas.microsoft.com/office/drawing/2014/main" id="{00000000-0008-0000-0000-000003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89" name="Text Box 394744">
          <a:extLst>
            <a:ext uri="{FF2B5EF4-FFF2-40B4-BE49-F238E27FC236}">
              <a16:creationId xmlns="" xmlns:a16="http://schemas.microsoft.com/office/drawing/2014/main" id="{00000000-0008-0000-0000-000004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90" name="Text Box 394360">
          <a:extLst>
            <a:ext uri="{FF2B5EF4-FFF2-40B4-BE49-F238E27FC236}">
              <a16:creationId xmlns="" xmlns:a16="http://schemas.microsoft.com/office/drawing/2014/main" id="{00000000-0008-0000-0000-000005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91" name="Text Box 394744">
          <a:extLst>
            <a:ext uri="{FF2B5EF4-FFF2-40B4-BE49-F238E27FC236}">
              <a16:creationId xmlns="" xmlns:a16="http://schemas.microsoft.com/office/drawing/2014/main" id="{00000000-0008-0000-0000-000006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92" name="Text Box 394360">
          <a:extLst>
            <a:ext uri="{FF2B5EF4-FFF2-40B4-BE49-F238E27FC236}">
              <a16:creationId xmlns="" xmlns:a16="http://schemas.microsoft.com/office/drawing/2014/main" id="{00000000-0008-0000-0000-000007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793" name="Text Box 394744">
          <a:extLst>
            <a:ext uri="{FF2B5EF4-FFF2-40B4-BE49-F238E27FC236}">
              <a16:creationId xmlns="" xmlns:a16="http://schemas.microsoft.com/office/drawing/2014/main" id="{00000000-0008-0000-0000-000008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94" name="Text Box 394360">
          <a:extLst>
            <a:ext uri="{FF2B5EF4-FFF2-40B4-BE49-F238E27FC236}">
              <a16:creationId xmlns="" xmlns:a16="http://schemas.microsoft.com/office/drawing/2014/main" id="{00000000-0008-0000-0000-000009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95" name="Text Box 394744">
          <a:extLst>
            <a:ext uri="{FF2B5EF4-FFF2-40B4-BE49-F238E27FC236}">
              <a16:creationId xmlns="" xmlns:a16="http://schemas.microsoft.com/office/drawing/2014/main" id="{00000000-0008-0000-0000-00000A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96" name="Text Box 394360">
          <a:extLst>
            <a:ext uri="{FF2B5EF4-FFF2-40B4-BE49-F238E27FC236}">
              <a16:creationId xmlns="" xmlns:a16="http://schemas.microsoft.com/office/drawing/2014/main" id="{00000000-0008-0000-0000-00000B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97" name="Text Box 394744">
          <a:extLst>
            <a:ext uri="{FF2B5EF4-FFF2-40B4-BE49-F238E27FC236}">
              <a16:creationId xmlns="" xmlns:a16="http://schemas.microsoft.com/office/drawing/2014/main" id="{00000000-0008-0000-0000-00000C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98" name="Text Box 394360">
          <a:extLst>
            <a:ext uri="{FF2B5EF4-FFF2-40B4-BE49-F238E27FC236}">
              <a16:creationId xmlns="" xmlns:a16="http://schemas.microsoft.com/office/drawing/2014/main" id="{00000000-0008-0000-0000-00000D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799" name="Text Box 394744">
          <a:extLst>
            <a:ext uri="{FF2B5EF4-FFF2-40B4-BE49-F238E27FC236}">
              <a16:creationId xmlns="" xmlns:a16="http://schemas.microsoft.com/office/drawing/2014/main" id="{00000000-0008-0000-0000-00000E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00" name="Text Box 394360">
          <a:extLst>
            <a:ext uri="{FF2B5EF4-FFF2-40B4-BE49-F238E27FC236}">
              <a16:creationId xmlns="" xmlns:a16="http://schemas.microsoft.com/office/drawing/2014/main" id="{00000000-0008-0000-0000-00000F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01" name="Text Box 394744">
          <a:extLst>
            <a:ext uri="{FF2B5EF4-FFF2-40B4-BE49-F238E27FC236}">
              <a16:creationId xmlns="" xmlns:a16="http://schemas.microsoft.com/office/drawing/2014/main" id="{00000000-0008-0000-0000-000010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02" name="Text Box 394360">
          <a:extLst>
            <a:ext uri="{FF2B5EF4-FFF2-40B4-BE49-F238E27FC236}">
              <a16:creationId xmlns="" xmlns:a16="http://schemas.microsoft.com/office/drawing/2014/main" id="{00000000-0008-0000-0000-000011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03" name="Text Box 394744">
          <a:extLst>
            <a:ext uri="{FF2B5EF4-FFF2-40B4-BE49-F238E27FC236}">
              <a16:creationId xmlns="" xmlns:a16="http://schemas.microsoft.com/office/drawing/2014/main" id="{00000000-0008-0000-0000-000012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04" name="Text Box 394360">
          <a:extLst>
            <a:ext uri="{FF2B5EF4-FFF2-40B4-BE49-F238E27FC236}">
              <a16:creationId xmlns="" xmlns:a16="http://schemas.microsoft.com/office/drawing/2014/main" id="{00000000-0008-0000-0000-000013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05" name="Text Box 394744">
          <a:extLst>
            <a:ext uri="{FF2B5EF4-FFF2-40B4-BE49-F238E27FC236}">
              <a16:creationId xmlns="" xmlns:a16="http://schemas.microsoft.com/office/drawing/2014/main" id="{00000000-0008-0000-0000-000014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06" name="Text Box 394360">
          <a:extLst>
            <a:ext uri="{FF2B5EF4-FFF2-40B4-BE49-F238E27FC236}">
              <a16:creationId xmlns="" xmlns:a16="http://schemas.microsoft.com/office/drawing/2014/main" id="{00000000-0008-0000-0000-000015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07" name="Text Box 394744">
          <a:extLst>
            <a:ext uri="{FF2B5EF4-FFF2-40B4-BE49-F238E27FC236}">
              <a16:creationId xmlns="" xmlns:a16="http://schemas.microsoft.com/office/drawing/2014/main" id="{00000000-0008-0000-0000-000016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08" name="Text Box 394360">
          <a:extLst>
            <a:ext uri="{FF2B5EF4-FFF2-40B4-BE49-F238E27FC236}">
              <a16:creationId xmlns="" xmlns:a16="http://schemas.microsoft.com/office/drawing/2014/main" id="{00000000-0008-0000-0000-000017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09" name="Text Box 394744">
          <a:extLst>
            <a:ext uri="{FF2B5EF4-FFF2-40B4-BE49-F238E27FC236}">
              <a16:creationId xmlns="" xmlns:a16="http://schemas.microsoft.com/office/drawing/2014/main" id="{00000000-0008-0000-0000-000018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10" name="Text Box 394360">
          <a:extLst>
            <a:ext uri="{FF2B5EF4-FFF2-40B4-BE49-F238E27FC236}">
              <a16:creationId xmlns="" xmlns:a16="http://schemas.microsoft.com/office/drawing/2014/main" id="{00000000-0008-0000-0000-000019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11" name="Text Box 394744">
          <a:extLst>
            <a:ext uri="{FF2B5EF4-FFF2-40B4-BE49-F238E27FC236}">
              <a16:creationId xmlns="" xmlns:a16="http://schemas.microsoft.com/office/drawing/2014/main" id="{00000000-0008-0000-0000-00001A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12" name="Text Box 394360">
          <a:extLst>
            <a:ext uri="{FF2B5EF4-FFF2-40B4-BE49-F238E27FC236}">
              <a16:creationId xmlns="" xmlns:a16="http://schemas.microsoft.com/office/drawing/2014/main" id="{00000000-0008-0000-0000-00001B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13" name="Text Box 394744">
          <a:extLst>
            <a:ext uri="{FF2B5EF4-FFF2-40B4-BE49-F238E27FC236}">
              <a16:creationId xmlns="" xmlns:a16="http://schemas.microsoft.com/office/drawing/2014/main" id="{00000000-0008-0000-0000-00001C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14" name="Text Box 394360">
          <a:extLst>
            <a:ext uri="{FF2B5EF4-FFF2-40B4-BE49-F238E27FC236}">
              <a16:creationId xmlns="" xmlns:a16="http://schemas.microsoft.com/office/drawing/2014/main" id="{00000000-0008-0000-0000-00001D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15" name="Text Box 394744">
          <a:extLst>
            <a:ext uri="{FF2B5EF4-FFF2-40B4-BE49-F238E27FC236}">
              <a16:creationId xmlns="" xmlns:a16="http://schemas.microsoft.com/office/drawing/2014/main" id="{00000000-0008-0000-0000-00001E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16" name="Text Box 394360">
          <a:extLst>
            <a:ext uri="{FF2B5EF4-FFF2-40B4-BE49-F238E27FC236}">
              <a16:creationId xmlns="" xmlns:a16="http://schemas.microsoft.com/office/drawing/2014/main" id="{00000000-0008-0000-0000-00001F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17" name="Text Box 394744">
          <a:extLst>
            <a:ext uri="{FF2B5EF4-FFF2-40B4-BE49-F238E27FC236}">
              <a16:creationId xmlns="" xmlns:a16="http://schemas.microsoft.com/office/drawing/2014/main" id="{00000000-0008-0000-0000-000020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18" name="Text Box 394360">
          <a:extLst>
            <a:ext uri="{FF2B5EF4-FFF2-40B4-BE49-F238E27FC236}">
              <a16:creationId xmlns="" xmlns:a16="http://schemas.microsoft.com/office/drawing/2014/main" id="{00000000-0008-0000-0000-000021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19" name="Text Box 394744">
          <a:extLst>
            <a:ext uri="{FF2B5EF4-FFF2-40B4-BE49-F238E27FC236}">
              <a16:creationId xmlns="" xmlns:a16="http://schemas.microsoft.com/office/drawing/2014/main" id="{00000000-0008-0000-0000-000022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20" name="Text Box 394360">
          <a:extLst>
            <a:ext uri="{FF2B5EF4-FFF2-40B4-BE49-F238E27FC236}">
              <a16:creationId xmlns="" xmlns:a16="http://schemas.microsoft.com/office/drawing/2014/main" id="{00000000-0008-0000-0000-000023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21" name="Text Box 394744">
          <a:extLst>
            <a:ext uri="{FF2B5EF4-FFF2-40B4-BE49-F238E27FC236}">
              <a16:creationId xmlns="" xmlns:a16="http://schemas.microsoft.com/office/drawing/2014/main" id="{00000000-0008-0000-0000-000024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22" name="Text Box 394360">
          <a:extLst>
            <a:ext uri="{FF2B5EF4-FFF2-40B4-BE49-F238E27FC236}">
              <a16:creationId xmlns="" xmlns:a16="http://schemas.microsoft.com/office/drawing/2014/main" id="{00000000-0008-0000-0000-000025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23" name="Text Box 394744">
          <a:extLst>
            <a:ext uri="{FF2B5EF4-FFF2-40B4-BE49-F238E27FC236}">
              <a16:creationId xmlns="" xmlns:a16="http://schemas.microsoft.com/office/drawing/2014/main" id="{00000000-0008-0000-0000-000026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824" name="Text Box 394360">
          <a:extLst>
            <a:ext uri="{FF2B5EF4-FFF2-40B4-BE49-F238E27FC236}">
              <a16:creationId xmlns="" xmlns:a16="http://schemas.microsoft.com/office/drawing/2014/main" id="{00000000-0008-0000-0000-0000270B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825" name="Text Box 394744">
          <a:extLst>
            <a:ext uri="{FF2B5EF4-FFF2-40B4-BE49-F238E27FC236}">
              <a16:creationId xmlns="" xmlns:a16="http://schemas.microsoft.com/office/drawing/2014/main" id="{00000000-0008-0000-0000-0000280B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826" name="Text Box 394360">
          <a:extLst>
            <a:ext uri="{FF2B5EF4-FFF2-40B4-BE49-F238E27FC236}">
              <a16:creationId xmlns="" xmlns:a16="http://schemas.microsoft.com/office/drawing/2014/main" id="{00000000-0008-0000-0000-0000290B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827" name="Text Box 394744">
          <a:extLst>
            <a:ext uri="{FF2B5EF4-FFF2-40B4-BE49-F238E27FC236}">
              <a16:creationId xmlns="" xmlns:a16="http://schemas.microsoft.com/office/drawing/2014/main" id="{00000000-0008-0000-0000-00002A0B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828" name="Text Box 394360">
          <a:extLst>
            <a:ext uri="{FF2B5EF4-FFF2-40B4-BE49-F238E27FC236}">
              <a16:creationId xmlns="" xmlns:a16="http://schemas.microsoft.com/office/drawing/2014/main" id="{00000000-0008-0000-0000-00002B0B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829" name="Text Box 394744">
          <a:extLst>
            <a:ext uri="{FF2B5EF4-FFF2-40B4-BE49-F238E27FC236}">
              <a16:creationId xmlns="" xmlns:a16="http://schemas.microsoft.com/office/drawing/2014/main" id="{00000000-0008-0000-0000-00002C0B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30" name="Text Box 394360">
          <a:extLst>
            <a:ext uri="{FF2B5EF4-FFF2-40B4-BE49-F238E27FC236}">
              <a16:creationId xmlns="" xmlns:a16="http://schemas.microsoft.com/office/drawing/2014/main" id="{00000000-0008-0000-0000-00002D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31" name="Text Box 394744">
          <a:extLst>
            <a:ext uri="{FF2B5EF4-FFF2-40B4-BE49-F238E27FC236}">
              <a16:creationId xmlns="" xmlns:a16="http://schemas.microsoft.com/office/drawing/2014/main" id="{00000000-0008-0000-0000-00002E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32" name="Text Box 394360">
          <a:extLst>
            <a:ext uri="{FF2B5EF4-FFF2-40B4-BE49-F238E27FC236}">
              <a16:creationId xmlns="" xmlns:a16="http://schemas.microsoft.com/office/drawing/2014/main" id="{00000000-0008-0000-0000-00002F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33" name="Text Box 394744">
          <a:extLst>
            <a:ext uri="{FF2B5EF4-FFF2-40B4-BE49-F238E27FC236}">
              <a16:creationId xmlns="" xmlns:a16="http://schemas.microsoft.com/office/drawing/2014/main" id="{00000000-0008-0000-0000-000030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34" name="Text Box 394360">
          <a:extLst>
            <a:ext uri="{FF2B5EF4-FFF2-40B4-BE49-F238E27FC236}">
              <a16:creationId xmlns="" xmlns:a16="http://schemas.microsoft.com/office/drawing/2014/main" id="{00000000-0008-0000-0000-000031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35" name="Text Box 394744">
          <a:extLst>
            <a:ext uri="{FF2B5EF4-FFF2-40B4-BE49-F238E27FC236}">
              <a16:creationId xmlns="" xmlns:a16="http://schemas.microsoft.com/office/drawing/2014/main" id="{00000000-0008-0000-0000-000032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36" name="Text Box 394360">
          <a:extLst>
            <a:ext uri="{FF2B5EF4-FFF2-40B4-BE49-F238E27FC236}">
              <a16:creationId xmlns="" xmlns:a16="http://schemas.microsoft.com/office/drawing/2014/main" id="{00000000-0008-0000-0000-000033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37" name="Text Box 394744">
          <a:extLst>
            <a:ext uri="{FF2B5EF4-FFF2-40B4-BE49-F238E27FC236}">
              <a16:creationId xmlns="" xmlns:a16="http://schemas.microsoft.com/office/drawing/2014/main" id="{00000000-0008-0000-0000-000034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38" name="Text Box 394360">
          <a:extLst>
            <a:ext uri="{FF2B5EF4-FFF2-40B4-BE49-F238E27FC236}">
              <a16:creationId xmlns="" xmlns:a16="http://schemas.microsoft.com/office/drawing/2014/main" id="{00000000-0008-0000-0000-000035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39" name="Text Box 394744">
          <a:extLst>
            <a:ext uri="{FF2B5EF4-FFF2-40B4-BE49-F238E27FC236}">
              <a16:creationId xmlns="" xmlns:a16="http://schemas.microsoft.com/office/drawing/2014/main" id="{00000000-0008-0000-0000-000036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40" name="Text Box 394360">
          <a:extLst>
            <a:ext uri="{FF2B5EF4-FFF2-40B4-BE49-F238E27FC236}">
              <a16:creationId xmlns="" xmlns:a16="http://schemas.microsoft.com/office/drawing/2014/main" id="{00000000-0008-0000-0000-000037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41" name="Text Box 394744">
          <a:extLst>
            <a:ext uri="{FF2B5EF4-FFF2-40B4-BE49-F238E27FC236}">
              <a16:creationId xmlns="" xmlns:a16="http://schemas.microsoft.com/office/drawing/2014/main" id="{00000000-0008-0000-0000-000038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42" name="Text Box 394360">
          <a:extLst>
            <a:ext uri="{FF2B5EF4-FFF2-40B4-BE49-F238E27FC236}">
              <a16:creationId xmlns="" xmlns:a16="http://schemas.microsoft.com/office/drawing/2014/main" id="{00000000-0008-0000-0000-000039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43" name="Text Box 394744">
          <a:extLst>
            <a:ext uri="{FF2B5EF4-FFF2-40B4-BE49-F238E27FC236}">
              <a16:creationId xmlns="" xmlns:a16="http://schemas.microsoft.com/office/drawing/2014/main" id="{00000000-0008-0000-0000-00003A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44" name="Text Box 394360">
          <a:extLst>
            <a:ext uri="{FF2B5EF4-FFF2-40B4-BE49-F238E27FC236}">
              <a16:creationId xmlns="" xmlns:a16="http://schemas.microsoft.com/office/drawing/2014/main" id="{00000000-0008-0000-0000-00003B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45" name="Text Box 394744">
          <a:extLst>
            <a:ext uri="{FF2B5EF4-FFF2-40B4-BE49-F238E27FC236}">
              <a16:creationId xmlns="" xmlns:a16="http://schemas.microsoft.com/office/drawing/2014/main" id="{00000000-0008-0000-0000-00003C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46" name="Text Box 394360">
          <a:extLst>
            <a:ext uri="{FF2B5EF4-FFF2-40B4-BE49-F238E27FC236}">
              <a16:creationId xmlns="" xmlns:a16="http://schemas.microsoft.com/office/drawing/2014/main" id="{00000000-0008-0000-0000-00003D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47" name="Text Box 394744">
          <a:extLst>
            <a:ext uri="{FF2B5EF4-FFF2-40B4-BE49-F238E27FC236}">
              <a16:creationId xmlns="" xmlns:a16="http://schemas.microsoft.com/office/drawing/2014/main" id="{00000000-0008-0000-0000-00003E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48" name="Text Box 394360">
          <a:extLst>
            <a:ext uri="{FF2B5EF4-FFF2-40B4-BE49-F238E27FC236}">
              <a16:creationId xmlns="" xmlns:a16="http://schemas.microsoft.com/office/drawing/2014/main" id="{00000000-0008-0000-0000-00003F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49" name="Text Box 394744">
          <a:extLst>
            <a:ext uri="{FF2B5EF4-FFF2-40B4-BE49-F238E27FC236}">
              <a16:creationId xmlns="" xmlns:a16="http://schemas.microsoft.com/office/drawing/2014/main" id="{00000000-0008-0000-0000-000040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50" name="Text Box 394360">
          <a:extLst>
            <a:ext uri="{FF2B5EF4-FFF2-40B4-BE49-F238E27FC236}">
              <a16:creationId xmlns="" xmlns:a16="http://schemas.microsoft.com/office/drawing/2014/main" id="{00000000-0008-0000-0000-000041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51" name="Text Box 394744">
          <a:extLst>
            <a:ext uri="{FF2B5EF4-FFF2-40B4-BE49-F238E27FC236}">
              <a16:creationId xmlns="" xmlns:a16="http://schemas.microsoft.com/office/drawing/2014/main" id="{00000000-0008-0000-0000-000042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52" name="Text Box 394360">
          <a:extLst>
            <a:ext uri="{FF2B5EF4-FFF2-40B4-BE49-F238E27FC236}">
              <a16:creationId xmlns="" xmlns:a16="http://schemas.microsoft.com/office/drawing/2014/main" id="{00000000-0008-0000-0000-000043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53" name="Text Box 394744">
          <a:extLst>
            <a:ext uri="{FF2B5EF4-FFF2-40B4-BE49-F238E27FC236}">
              <a16:creationId xmlns="" xmlns:a16="http://schemas.microsoft.com/office/drawing/2014/main" id="{00000000-0008-0000-0000-000044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54" name="Text Box 394360">
          <a:extLst>
            <a:ext uri="{FF2B5EF4-FFF2-40B4-BE49-F238E27FC236}">
              <a16:creationId xmlns="" xmlns:a16="http://schemas.microsoft.com/office/drawing/2014/main" id="{00000000-0008-0000-0000-000045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55" name="Text Box 394744">
          <a:extLst>
            <a:ext uri="{FF2B5EF4-FFF2-40B4-BE49-F238E27FC236}">
              <a16:creationId xmlns="" xmlns:a16="http://schemas.microsoft.com/office/drawing/2014/main" id="{00000000-0008-0000-0000-000046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56" name="Text Box 394360">
          <a:extLst>
            <a:ext uri="{FF2B5EF4-FFF2-40B4-BE49-F238E27FC236}">
              <a16:creationId xmlns="" xmlns:a16="http://schemas.microsoft.com/office/drawing/2014/main" id="{00000000-0008-0000-0000-000047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57" name="Text Box 394744">
          <a:extLst>
            <a:ext uri="{FF2B5EF4-FFF2-40B4-BE49-F238E27FC236}">
              <a16:creationId xmlns="" xmlns:a16="http://schemas.microsoft.com/office/drawing/2014/main" id="{00000000-0008-0000-0000-000048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58" name="Text Box 394360">
          <a:extLst>
            <a:ext uri="{FF2B5EF4-FFF2-40B4-BE49-F238E27FC236}">
              <a16:creationId xmlns="" xmlns:a16="http://schemas.microsoft.com/office/drawing/2014/main" id="{00000000-0008-0000-0000-000049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59" name="Text Box 394744">
          <a:extLst>
            <a:ext uri="{FF2B5EF4-FFF2-40B4-BE49-F238E27FC236}">
              <a16:creationId xmlns="" xmlns:a16="http://schemas.microsoft.com/office/drawing/2014/main" id="{00000000-0008-0000-0000-00004A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60" name="Text Box 394360">
          <a:extLst>
            <a:ext uri="{FF2B5EF4-FFF2-40B4-BE49-F238E27FC236}">
              <a16:creationId xmlns="" xmlns:a16="http://schemas.microsoft.com/office/drawing/2014/main" id="{00000000-0008-0000-0000-00004B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61" name="Text Box 394744">
          <a:extLst>
            <a:ext uri="{FF2B5EF4-FFF2-40B4-BE49-F238E27FC236}">
              <a16:creationId xmlns="" xmlns:a16="http://schemas.microsoft.com/office/drawing/2014/main" id="{00000000-0008-0000-0000-00004C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62" name="Text Box 394360">
          <a:extLst>
            <a:ext uri="{FF2B5EF4-FFF2-40B4-BE49-F238E27FC236}">
              <a16:creationId xmlns="" xmlns:a16="http://schemas.microsoft.com/office/drawing/2014/main" id="{00000000-0008-0000-0000-00004D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63" name="Text Box 394744">
          <a:extLst>
            <a:ext uri="{FF2B5EF4-FFF2-40B4-BE49-F238E27FC236}">
              <a16:creationId xmlns="" xmlns:a16="http://schemas.microsoft.com/office/drawing/2014/main" id="{00000000-0008-0000-0000-00004E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64" name="Text Box 394360">
          <a:extLst>
            <a:ext uri="{FF2B5EF4-FFF2-40B4-BE49-F238E27FC236}">
              <a16:creationId xmlns="" xmlns:a16="http://schemas.microsoft.com/office/drawing/2014/main" id="{00000000-0008-0000-0000-00004F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65" name="Text Box 394744">
          <a:extLst>
            <a:ext uri="{FF2B5EF4-FFF2-40B4-BE49-F238E27FC236}">
              <a16:creationId xmlns="" xmlns:a16="http://schemas.microsoft.com/office/drawing/2014/main" id="{00000000-0008-0000-0000-000050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66" name="Text Box 394360">
          <a:extLst>
            <a:ext uri="{FF2B5EF4-FFF2-40B4-BE49-F238E27FC236}">
              <a16:creationId xmlns="" xmlns:a16="http://schemas.microsoft.com/office/drawing/2014/main" id="{00000000-0008-0000-0000-000051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67" name="Text Box 394744">
          <a:extLst>
            <a:ext uri="{FF2B5EF4-FFF2-40B4-BE49-F238E27FC236}">
              <a16:creationId xmlns="" xmlns:a16="http://schemas.microsoft.com/office/drawing/2014/main" id="{00000000-0008-0000-0000-000052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68" name="Text Box 394360">
          <a:extLst>
            <a:ext uri="{FF2B5EF4-FFF2-40B4-BE49-F238E27FC236}">
              <a16:creationId xmlns="" xmlns:a16="http://schemas.microsoft.com/office/drawing/2014/main" id="{00000000-0008-0000-0000-000053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69" name="Text Box 394744">
          <a:extLst>
            <a:ext uri="{FF2B5EF4-FFF2-40B4-BE49-F238E27FC236}">
              <a16:creationId xmlns="" xmlns:a16="http://schemas.microsoft.com/office/drawing/2014/main" id="{00000000-0008-0000-0000-000054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70" name="Text Box 394360">
          <a:extLst>
            <a:ext uri="{FF2B5EF4-FFF2-40B4-BE49-F238E27FC236}">
              <a16:creationId xmlns="" xmlns:a16="http://schemas.microsoft.com/office/drawing/2014/main" id="{00000000-0008-0000-0000-000055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71" name="Text Box 394744">
          <a:extLst>
            <a:ext uri="{FF2B5EF4-FFF2-40B4-BE49-F238E27FC236}">
              <a16:creationId xmlns="" xmlns:a16="http://schemas.microsoft.com/office/drawing/2014/main" id="{00000000-0008-0000-0000-000056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72" name="Text Box 394360">
          <a:extLst>
            <a:ext uri="{FF2B5EF4-FFF2-40B4-BE49-F238E27FC236}">
              <a16:creationId xmlns="" xmlns:a16="http://schemas.microsoft.com/office/drawing/2014/main" id="{00000000-0008-0000-0000-000057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73" name="Text Box 394744">
          <a:extLst>
            <a:ext uri="{FF2B5EF4-FFF2-40B4-BE49-F238E27FC236}">
              <a16:creationId xmlns="" xmlns:a16="http://schemas.microsoft.com/office/drawing/2014/main" id="{00000000-0008-0000-0000-000058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74" name="Text Box 394360">
          <a:extLst>
            <a:ext uri="{FF2B5EF4-FFF2-40B4-BE49-F238E27FC236}">
              <a16:creationId xmlns="" xmlns:a16="http://schemas.microsoft.com/office/drawing/2014/main" id="{00000000-0008-0000-0000-000059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75" name="Text Box 394744">
          <a:extLst>
            <a:ext uri="{FF2B5EF4-FFF2-40B4-BE49-F238E27FC236}">
              <a16:creationId xmlns="" xmlns:a16="http://schemas.microsoft.com/office/drawing/2014/main" id="{00000000-0008-0000-0000-00005A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76" name="Text Box 394360">
          <a:extLst>
            <a:ext uri="{FF2B5EF4-FFF2-40B4-BE49-F238E27FC236}">
              <a16:creationId xmlns="" xmlns:a16="http://schemas.microsoft.com/office/drawing/2014/main" id="{00000000-0008-0000-0000-00005B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77" name="Text Box 394744">
          <a:extLst>
            <a:ext uri="{FF2B5EF4-FFF2-40B4-BE49-F238E27FC236}">
              <a16:creationId xmlns="" xmlns:a16="http://schemas.microsoft.com/office/drawing/2014/main" id="{00000000-0008-0000-0000-00005C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78" name="Text Box 394360">
          <a:extLst>
            <a:ext uri="{FF2B5EF4-FFF2-40B4-BE49-F238E27FC236}">
              <a16:creationId xmlns="" xmlns:a16="http://schemas.microsoft.com/office/drawing/2014/main" id="{00000000-0008-0000-0000-00005D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79" name="Text Box 394744">
          <a:extLst>
            <a:ext uri="{FF2B5EF4-FFF2-40B4-BE49-F238E27FC236}">
              <a16:creationId xmlns="" xmlns:a16="http://schemas.microsoft.com/office/drawing/2014/main" id="{00000000-0008-0000-0000-00005E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80" name="Text Box 394360">
          <a:extLst>
            <a:ext uri="{FF2B5EF4-FFF2-40B4-BE49-F238E27FC236}">
              <a16:creationId xmlns="" xmlns:a16="http://schemas.microsoft.com/office/drawing/2014/main" id="{00000000-0008-0000-0000-00005F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81" name="Text Box 394744">
          <a:extLst>
            <a:ext uri="{FF2B5EF4-FFF2-40B4-BE49-F238E27FC236}">
              <a16:creationId xmlns="" xmlns:a16="http://schemas.microsoft.com/office/drawing/2014/main" id="{00000000-0008-0000-0000-000060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82" name="Text Box 394360">
          <a:extLst>
            <a:ext uri="{FF2B5EF4-FFF2-40B4-BE49-F238E27FC236}">
              <a16:creationId xmlns="" xmlns:a16="http://schemas.microsoft.com/office/drawing/2014/main" id="{00000000-0008-0000-0000-000061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83" name="Text Box 394744">
          <a:extLst>
            <a:ext uri="{FF2B5EF4-FFF2-40B4-BE49-F238E27FC236}">
              <a16:creationId xmlns="" xmlns:a16="http://schemas.microsoft.com/office/drawing/2014/main" id="{00000000-0008-0000-0000-000062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84" name="Text Box 394360">
          <a:extLst>
            <a:ext uri="{FF2B5EF4-FFF2-40B4-BE49-F238E27FC236}">
              <a16:creationId xmlns="" xmlns:a16="http://schemas.microsoft.com/office/drawing/2014/main" id="{00000000-0008-0000-0000-000063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85" name="Text Box 394744">
          <a:extLst>
            <a:ext uri="{FF2B5EF4-FFF2-40B4-BE49-F238E27FC236}">
              <a16:creationId xmlns="" xmlns:a16="http://schemas.microsoft.com/office/drawing/2014/main" id="{00000000-0008-0000-0000-000064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86" name="Text Box 394360">
          <a:extLst>
            <a:ext uri="{FF2B5EF4-FFF2-40B4-BE49-F238E27FC236}">
              <a16:creationId xmlns="" xmlns:a16="http://schemas.microsoft.com/office/drawing/2014/main" id="{00000000-0008-0000-0000-000065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87" name="Text Box 394744">
          <a:extLst>
            <a:ext uri="{FF2B5EF4-FFF2-40B4-BE49-F238E27FC236}">
              <a16:creationId xmlns="" xmlns:a16="http://schemas.microsoft.com/office/drawing/2014/main" id="{00000000-0008-0000-0000-000066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88" name="Text Box 394360">
          <a:extLst>
            <a:ext uri="{FF2B5EF4-FFF2-40B4-BE49-F238E27FC236}">
              <a16:creationId xmlns="" xmlns:a16="http://schemas.microsoft.com/office/drawing/2014/main" id="{00000000-0008-0000-0000-000067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89" name="Text Box 394744">
          <a:extLst>
            <a:ext uri="{FF2B5EF4-FFF2-40B4-BE49-F238E27FC236}">
              <a16:creationId xmlns="" xmlns:a16="http://schemas.microsoft.com/office/drawing/2014/main" id="{00000000-0008-0000-0000-000068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90" name="Text Box 394360">
          <a:extLst>
            <a:ext uri="{FF2B5EF4-FFF2-40B4-BE49-F238E27FC236}">
              <a16:creationId xmlns="" xmlns:a16="http://schemas.microsoft.com/office/drawing/2014/main" id="{00000000-0008-0000-0000-000069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91" name="Text Box 394744">
          <a:extLst>
            <a:ext uri="{FF2B5EF4-FFF2-40B4-BE49-F238E27FC236}">
              <a16:creationId xmlns="" xmlns:a16="http://schemas.microsoft.com/office/drawing/2014/main" id="{00000000-0008-0000-0000-00006A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92" name="Text Box 394360">
          <a:extLst>
            <a:ext uri="{FF2B5EF4-FFF2-40B4-BE49-F238E27FC236}">
              <a16:creationId xmlns="" xmlns:a16="http://schemas.microsoft.com/office/drawing/2014/main" id="{00000000-0008-0000-0000-00006B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93" name="Text Box 394744">
          <a:extLst>
            <a:ext uri="{FF2B5EF4-FFF2-40B4-BE49-F238E27FC236}">
              <a16:creationId xmlns="" xmlns:a16="http://schemas.microsoft.com/office/drawing/2014/main" id="{00000000-0008-0000-0000-00006C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94" name="Text Box 394360">
          <a:extLst>
            <a:ext uri="{FF2B5EF4-FFF2-40B4-BE49-F238E27FC236}">
              <a16:creationId xmlns="" xmlns:a16="http://schemas.microsoft.com/office/drawing/2014/main" id="{00000000-0008-0000-0000-00006D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895" name="Text Box 394744">
          <a:extLst>
            <a:ext uri="{FF2B5EF4-FFF2-40B4-BE49-F238E27FC236}">
              <a16:creationId xmlns="" xmlns:a16="http://schemas.microsoft.com/office/drawing/2014/main" id="{00000000-0008-0000-0000-00006E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96" name="Text Box 394360">
          <a:extLst>
            <a:ext uri="{FF2B5EF4-FFF2-40B4-BE49-F238E27FC236}">
              <a16:creationId xmlns="" xmlns:a16="http://schemas.microsoft.com/office/drawing/2014/main" id="{00000000-0008-0000-0000-00006F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97" name="Text Box 394744">
          <a:extLst>
            <a:ext uri="{FF2B5EF4-FFF2-40B4-BE49-F238E27FC236}">
              <a16:creationId xmlns="" xmlns:a16="http://schemas.microsoft.com/office/drawing/2014/main" id="{00000000-0008-0000-0000-000070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98" name="Text Box 394360">
          <a:extLst>
            <a:ext uri="{FF2B5EF4-FFF2-40B4-BE49-F238E27FC236}">
              <a16:creationId xmlns="" xmlns:a16="http://schemas.microsoft.com/office/drawing/2014/main" id="{00000000-0008-0000-0000-000071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899" name="Text Box 394744">
          <a:extLst>
            <a:ext uri="{FF2B5EF4-FFF2-40B4-BE49-F238E27FC236}">
              <a16:creationId xmlns="" xmlns:a16="http://schemas.microsoft.com/office/drawing/2014/main" id="{00000000-0008-0000-0000-000072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00" name="Text Box 394360">
          <a:extLst>
            <a:ext uri="{FF2B5EF4-FFF2-40B4-BE49-F238E27FC236}">
              <a16:creationId xmlns="" xmlns:a16="http://schemas.microsoft.com/office/drawing/2014/main" id="{00000000-0008-0000-0000-000073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01" name="Text Box 394744">
          <a:extLst>
            <a:ext uri="{FF2B5EF4-FFF2-40B4-BE49-F238E27FC236}">
              <a16:creationId xmlns="" xmlns:a16="http://schemas.microsoft.com/office/drawing/2014/main" id="{00000000-0008-0000-0000-000074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02" name="Text Box 394360">
          <a:extLst>
            <a:ext uri="{FF2B5EF4-FFF2-40B4-BE49-F238E27FC236}">
              <a16:creationId xmlns="" xmlns:a16="http://schemas.microsoft.com/office/drawing/2014/main" id="{00000000-0008-0000-0000-000075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03" name="Text Box 394744">
          <a:extLst>
            <a:ext uri="{FF2B5EF4-FFF2-40B4-BE49-F238E27FC236}">
              <a16:creationId xmlns="" xmlns:a16="http://schemas.microsoft.com/office/drawing/2014/main" id="{00000000-0008-0000-0000-000076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04" name="Text Box 394360">
          <a:extLst>
            <a:ext uri="{FF2B5EF4-FFF2-40B4-BE49-F238E27FC236}">
              <a16:creationId xmlns="" xmlns:a16="http://schemas.microsoft.com/office/drawing/2014/main" id="{00000000-0008-0000-0000-000077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05" name="Text Box 394744">
          <a:extLst>
            <a:ext uri="{FF2B5EF4-FFF2-40B4-BE49-F238E27FC236}">
              <a16:creationId xmlns="" xmlns:a16="http://schemas.microsoft.com/office/drawing/2014/main" id="{00000000-0008-0000-0000-000078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06" name="Text Box 394360">
          <a:extLst>
            <a:ext uri="{FF2B5EF4-FFF2-40B4-BE49-F238E27FC236}">
              <a16:creationId xmlns="" xmlns:a16="http://schemas.microsoft.com/office/drawing/2014/main" id="{00000000-0008-0000-0000-000079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07" name="Text Box 394744">
          <a:extLst>
            <a:ext uri="{FF2B5EF4-FFF2-40B4-BE49-F238E27FC236}">
              <a16:creationId xmlns="" xmlns:a16="http://schemas.microsoft.com/office/drawing/2014/main" id="{00000000-0008-0000-0000-00007A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08" name="Text Box 394360">
          <a:extLst>
            <a:ext uri="{FF2B5EF4-FFF2-40B4-BE49-F238E27FC236}">
              <a16:creationId xmlns="" xmlns:a16="http://schemas.microsoft.com/office/drawing/2014/main" id="{00000000-0008-0000-0000-00007B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09" name="Text Box 394744">
          <a:extLst>
            <a:ext uri="{FF2B5EF4-FFF2-40B4-BE49-F238E27FC236}">
              <a16:creationId xmlns="" xmlns:a16="http://schemas.microsoft.com/office/drawing/2014/main" id="{00000000-0008-0000-0000-00007C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10" name="Text Box 394360">
          <a:extLst>
            <a:ext uri="{FF2B5EF4-FFF2-40B4-BE49-F238E27FC236}">
              <a16:creationId xmlns="" xmlns:a16="http://schemas.microsoft.com/office/drawing/2014/main" id="{00000000-0008-0000-0000-00007D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11" name="Text Box 394744">
          <a:extLst>
            <a:ext uri="{FF2B5EF4-FFF2-40B4-BE49-F238E27FC236}">
              <a16:creationId xmlns="" xmlns:a16="http://schemas.microsoft.com/office/drawing/2014/main" id="{00000000-0008-0000-0000-00007E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12" name="Text Box 394360">
          <a:extLst>
            <a:ext uri="{FF2B5EF4-FFF2-40B4-BE49-F238E27FC236}">
              <a16:creationId xmlns="" xmlns:a16="http://schemas.microsoft.com/office/drawing/2014/main" id="{00000000-0008-0000-0000-00007F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13" name="Text Box 394744">
          <a:extLst>
            <a:ext uri="{FF2B5EF4-FFF2-40B4-BE49-F238E27FC236}">
              <a16:creationId xmlns="" xmlns:a16="http://schemas.microsoft.com/office/drawing/2014/main" id="{00000000-0008-0000-0000-000080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14" name="Text Box 394360">
          <a:extLst>
            <a:ext uri="{FF2B5EF4-FFF2-40B4-BE49-F238E27FC236}">
              <a16:creationId xmlns="" xmlns:a16="http://schemas.microsoft.com/office/drawing/2014/main" id="{00000000-0008-0000-0000-000081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15" name="Text Box 394744">
          <a:extLst>
            <a:ext uri="{FF2B5EF4-FFF2-40B4-BE49-F238E27FC236}">
              <a16:creationId xmlns="" xmlns:a16="http://schemas.microsoft.com/office/drawing/2014/main" id="{00000000-0008-0000-0000-000082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16" name="Text Box 394360">
          <a:extLst>
            <a:ext uri="{FF2B5EF4-FFF2-40B4-BE49-F238E27FC236}">
              <a16:creationId xmlns="" xmlns:a16="http://schemas.microsoft.com/office/drawing/2014/main" id="{00000000-0008-0000-0000-000083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17" name="Text Box 394744">
          <a:extLst>
            <a:ext uri="{FF2B5EF4-FFF2-40B4-BE49-F238E27FC236}">
              <a16:creationId xmlns="" xmlns:a16="http://schemas.microsoft.com/office/drawing/2014/main" id="{00000000-0008-0000-0000-000084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18" name="Text Box 394360">
          <a:extLst>
            <a:ext uri="{FF2B5EF4-FFF2-40B4-BE49-F238E27FC236}">
              <a16:creationId xmlns="" xmlns:a16="http://schemas.microsoft.com/office/drawing/2014/main" id="{00000000-0008-0000-0000-000085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19" name="Text Box 394744">
          <a:extLst>
            <a:ext uri="{FF2B5EF4-FFF2-40B4-BE49-F238E27FC236}">
              <a16:creationId xmlns="" xmlns:a16="http://schemas.microsoft.com/office/drawing/2014/main" id="{00000000-0008-0000-0000-000086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20" name="Text Box 394360">
          <a:extLst>
            <a:ext uri="{FF2B5EF4-FFF2-40B4-BE49-F238E27FC236}">
              <a16:creationId xmlns="" xmlns:a16="http://schemas.microsoft.com/office/drawing/2014/main" id="{00000000-0008-0000-0000-000087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21" name="Text Box 394744">
          <a:extLst>
            <a:ext uri="{FF2B5EF4-FFF2-40B4-BE49-F238E27FC236}">
              <a16:creationId xmlns="" xmlns:a16="http://schemas.microsoft.com/office/drawing/2014/main" id="{00000000-0008-0000-0000-000088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22" name="Text Box 394360">
          <a:extLst>
            <a:ext uri="{FF2B5EF4-FFF2-40B4-BE49-F238E27FC236}">
              <a16:creationId xmlns="" xmlns:a16="http://schemas.microsoft.com/office/drawing/2014/main" id="{00000000-0008-0000-0000-000089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23" name="Text Box 394744">
          <a:extLst>
            <a:ext uri="{FF2B5EF4-FFF2-40B4-BE49-F238E27FC236}">
              <a16:creationId xmlns="" xmlns:a16="http://schemas.microsoft.com/office/drawing/2014/main" id="{00000000-0008-0000-0000-00008A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24" name="Text Box 394360">
          <a:extLst>
            <a:ext uri="{FF2B5EF4-FFF2-40B4-BE49-F238E27FC236}">
              <a16:creationId xmlns="" xmlns:a16="http://schemas.microsoft.com/office/drawing/2014/main" id="{00000000-0008-0000-0000-00008B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25" name="Text Box 394744">
          <a:extLst>
            <a:ext uri="{FF2B5EF4-FFF2-40B4-BE49-F238E27FC236}">
              <a16:creationId xmlns="" xmlns:a16="http://schemas.microsoft.com/office/drawing/2014/main" id="{00000000-0008-0000-0000-00008C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926" name="Text Box 394360">
          <a:extLst>
            <a:ext uri="{FF2B5EF4-FFF2-40B4-BE49-F238E27FC236}">
              <a16:creationId xmlns="" xmlns:a16="http://schemas.microsoft.com/office/drawing/2014/main" id="{00000000-0008-0000-0000-00008D0B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927" name="Text Box 394744">
          <a:extLst>
            <a:ext uri="{FF2B5EF4-FFF2-40B4-BE49-F238E27FC236}">
              <a16:creationId xmlns="" xmlns:a16="http://schemas.microsoft.com/office/drawing/2014/main" id="{00000000-0008-0000-0000-00008E0B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928" name="Text Box 394360">
          <a:extLst>
            <a:ext uri="{FF2B5EF4-FFF2-40B4-BE49-F238E27FC236}">
              <a16:creationId xmlns="" xmlns:a16="http://schemas.microsoft.com/office/drawing/2014/main" id="{00000000-0008-0000-0000-00008F0B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929" name="Text Box 394744">
          <a:extLst>
            <a:ext uri="{FF2B5EF4-FFF2-40B4-BE49-F238E27FC236}">
              <a16:creationId xmlns="" xmlns:a16="http://schemas.microsoft.com/office/drawing/2014/main" id="{00000000-0008-0000-0000-0000900B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930" name="Text Box 394360">
          <a:extLst>
            <a:ext uri="{FF2B5EF4-FFF2-40B4-BE49-F238E27FC236}">
              <a16:creationId xmlns="" xmlns:a16="http://schemas.microsoft.com/office/drawing/2014/main" id="{00000000-0008-0000-0000-0000910B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0"/>
    <xdr:sp macro="" textlink="">
      <xdr:nvSpPr>
        <xdr:cNvPr id="27931" name="Text Box 394744">
          <a:extLst>
            <a:ext uri="{FF2B5EF4-FFF2-40B4-BE49-F238E27FC236}">
              <a16:creationId xmlns="" xmlns:a16="http://schemas.microsoft.com/office/drawing/2014/main" id="{00000000-0008-0000-0000-0000920B0000}"/>
            </a:ext>
          </a:extLst>
        </xdr:cNvPr>
        <xdr:cNvSpPr txBox="1">
          <a:spLocks noChangeArrowheads="1"/>
        </xdr:cNvSpPr>
      </xdr:nvSpPr>
      <xdr:spPr bwMode="auto">
        <a:xfrm>
          <a:off x="895350" y="59883675"/>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32" name="Text Box 394360">
          <a:extLst>
            <a:ext uri="{FF2B5EF4-FFF2-40B4-BE49-F238E27FC236}">
              <a16:creationId xmlns="" xmlns:a16="http://schemas.microsoft.com/office/drawing/2014/main" id="{00000000-0008-0000-0000-000093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33" name="Text Box 394744">
          <a:extLst>
            <a:ext uri="{FF2B5EF4-FFF2-40B4-BE49-F238E27FC236}">
              <a16:creationId xmlns="" xmlns:a16="http://schemas.microsoft.com/office/drawing/2014/main" id="{00000000-0008-0000-0000-000094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34" name="Text Box 394360">
          <a:extLst>
            <a:ext uri="{FF2B5EF4-FFF2-40B4-BE49-F238E27FC236}">
              <a16:creationId xmlns="" xmlns:a16="http://schemas.microsoft.com/office/drawing/2014/main" id="{00000000-0008-0000-0000-000095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35" name="Text Box 394744">
          <a:extLst>
            <a:ext uri="{FF2B5EF4-FFF2-40B4-BE49-F238E27FC236}">
              <a16:creationId xmlns="" xmlns:a16="http://schemas.microsoft.com/office/drawing/2014/main" id="{00000000-0008-0000-0000-000096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36" name="Text Box 394360">
          <a:extLst>
            <a:ext uri="{FF2B5EF4-FFF2-40B4-BE49-F238E27FC236}">
              <a16:creationId xmlns="" xmlns:a16="http://schemas.microsoft.com/office/drawing/2014/main" id="{00000000-0008-0000-0000-000097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37" name="Text Box 394744">
          <a:extLst>
            <a:ext uri="{FF2B5EF4-FFF2-40B4-BE49-F238E27FC236}">
              <a16:creationId xmlns="" xmlns:a16="http://schemas.microsoft.com/office/drawing/2014/main" id="{00000000-0008-0000-0000-000098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38" name="Text Box 394360">
          <a:extLst>
            <a:ext uri="{FF2B5EF4-FFF2-40B4-BE49-F238E27FC236}">
              <a16:creationId xmlns="" xmlns:a16="http://schemas.microsoft.com/office/drawing/2014/main" id="{00000000-0008-0000-0000-000099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39" name="Text Box 394744">
          <a:extLst>
            <a:ext uri="{FF2B5EF4-FFF2-40B4-BE49-F238E27FC236}">
              <a16:creationId xmlns="" xmlns:a16="http://schemas.microsoft.com/office/drawing/2014/main" id="{00000000-0008-0000-0000-00009A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40" name="Text Box 394360">
          <a:extLst>
            <a:ext uri="{FF2B5EF4-FFF2-40B4-BE49-F238E27FC236}">
              <a16:creationId xmlns="" xmlns:a16="http://schemas.microsoft.com/office/drawing/2014/main" id="{00000000-0008-0000-0000-00009B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41" name="Text Box 394744">
          <a:extLst>
            <a:ext uri="{FF2B5EF4-FFF2-40B4-BE49-F238E27FC236}">
              <a16:creationId xmlns="" xmlns:a16="http://schemas.microsoft.com/office/drawing/2014/main" id="{00000000-0008-0000-0000-00009C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42" name="Text Box 394360">
          <a:extLst>
            <a:ext uri="{FF2B5EF4-FFF2-40B4-BE49-F238E27FC236}">
              <a16:creationId xmlns="" xmlns:a16="http://schemas.microsoft.com/office/drawing/2014/main" id="{00000000-0008-0000-0000-00009D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43" name="Text Box 394744">
          <a:extLst>
            <a:ext uri="{FF2B5EF4-FFF2-40B4-BE49-F238E27FC236}">
              <a16:creationId xmlns="" xmlns:a16="http://schemas.microsoft.com/office/drawing/2014/main" id="{00000000-0008-0000-0000-00009E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44" name="Text Box 394360">
          <a:extLst>
            <a:ext uri="{FF2B5EF4-FFF2-40B4-BE49-F238E27FC236}">
              <a16:creationId xmlns="" xmlns:a16="http://schemas.microsoft.com/office/drawing/2014/main" id="{00000000-0008-0000-0000-00009F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45" name="Text Box 394744">
          <a:extLst>
            <a:ext uri="{FF2B5EF4-FFF2-40B4-BE49-F238E27FC236}">
              <a16:creationId xmlns="" xmlns:a16="http://schemas.microsoft.com/office/drawing/2014/main" id="{00000000-0008-0000-0000-0000A0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46" name="Text Box 394360">
          <a:extLst>
            <a:ext uri="{FF2B5EF4-FFF2-40B4-BE49-F238E27FC236}">
              <a16:creationId xmlns="" xmlns:a16="http://schemas.microsoft.com/office/drawing/2014/main" id="{00000000-0008-0000-0000-0000A1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47" name="Text Box 394744">
          <a:extLst>
            <a:ext uri="{FF2B5EF4-FFF2-40B4-BE49-F238E27FC236}">
              <a16:creationId xmlns="" xmlns:a16="http://schemas.microsoft.com/office/drawing/2014/main" id="{00000000-0008-0000-0000-0000A2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48" name="Text Box 394360">
          <a:extLst>
            <a:ext uri="{FF2B5EF4-FFF2-40B4-BE49-F238E27FC236}">
              <a16:creationId xmlns="" xmlns:a16="http://schemas.microsoft.com/office/drawing/2014/main" id="{00000000-0008-0000-0000-0000A3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49" name="Text Box 394744">
          <a:extLst>
            <a:ext uri="{FF2B5EF4-FFF2-40B4-BE49-F238E27FC236}">
              <a16:creationId xmlns="" xmlns:a16="http://schemas.microsoft.com/office/drawing/2014/main" id="{00000000-0008-0000-0000-0000A4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50" name="Text Box 394360">
          <a:extLst>
            <a:ext uri="{FF2B5EF4-FFF2-40B4-BE49-F238E27FC236}">
              <a16:creationId xmlns="" xmlns:a16="http://schemas.microsoft.com/office/drawing/2014/main" id="{00000000-0008-0000-0000-0000A5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51" name="Text Box 394744">
          <a:extLst>
            <a:ext uri="{FF2B5EF4-FFF2-40B4-BE49-F238E27FC236}">
              <a16:creationId xmlns="" xmlns:a16="http://schemas.microsoft.com/office/drawing/2014/main" id="{00000000-0008-0000-0000-0000A6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52" name="Text Box 394360">
          <a:extLst>
            <a:ext uri="{FF2B5EF4-FFF2-40B4-BE49-F238E27FC236}">
              <a16:creationId xmlns="" xmlns:a16="http://schemas.microsoft.com/office/drawing/2014/main" id="{00000000-0008-0000-0000-0000A7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53" name="Text Box 394744">
          <a:extLst>
            <a:ext uri="{FF2B5EF4-FFF2-40B4-BE49-F238E27FC236}">
              <a16:creationId xmlns="" xmlns:a16="http://schemas.microsoft.com/office/drawing/2014/main" id="{00000000-0008-0000-0000-0000A8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54" name="Text Box 394360">
          <a:extLst>
            <a:ext uri="{FF2B5EF4-FFF2-40B4-BE49-F238E27FC236}">
              <a16:creationId xmlns="" xmlns:a16="http://schemas.microsoft.com/office/drawing/2014/main" id="{00000000-0008-0000-0000-0000A9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55" name="Text Box 394744">
          <a:extLst>
            <a:ext uri="{FF2B5EF4-FFF2-40B4-BE49-F238E27FC236}">
              <a16:creationId xmlns="" xmlns:a16="http://schemas.microsoft.com/office/drawing/2014/main" id="{00000000-0008-0000-0000-0000AA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56" name="Text Box 394360">
          <a:extLst>
            <a:ext uri="{FF2B5EF4-FFF2-40B4-BE49-F238E27FC236}">
              <a16:creationId xmlns="" xmlns:a16="http://schemas.microsoft.com/office/drawing/2014/main" id="{00000000-0008-0000-0000-0000AB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57" name="Text Box 394744">
          <a:extLst>
            <a:ext uri="{FF2B5EF4-FFF2-40B4-BE49-F238E27FC236}">
              <a16:creationId xmlns="" xmlns:a16="http://schemas.microsoft.com/office/drawing/2014/main" id="{00000000-0008-0000-0000-0000AC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58" name="Text Box 394360">
          <a:extLst>
            <a:ext uri="{FF2B5EF4-FFF2-40B4-BE49-F238E27FC236}">
              <a16:creationId xmlns="" xmlns:a16="http://schemas.microsoft.com/office/drawing/2014/main" id="{00000000-0008-0000-0000-0000AD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59" name="Text Box 394744">
          <a:extLst>
            <a:ext uri="{FF2B5EF4-FFF2-40B4-BE49-F238E27FC236}">
              <a16:creationId xmlns="" xmlns:a16="http://schemas.microsoft.com/office/drawing/2014/main" id="{00000000-0008-0000-0000-0000AE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60" name="Text Box 394360">
          <a:extLst>
            <a:ext uri="{FF2B5EF4-FFF2-40B4-BE49-F238E27FC236}">
              <a16:creationId xmlns="" xmlns:a16="http://schemas.microsoft.com/office/drawing/2014/main" id="{00000000-0008-0000-0000-0000AF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61" name="Text Box 394744">
          <a:extLst>
            <a:ext uri="{FF2B5EF4-FFF2-40B4-BE49-F238E27FC236}">
              <a16:creationId xmlns="" xmlns:a16="http://schemas.microsoft.com/office/drawing/2014/main" id="{00000000-0008-0000-0000-0000B0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62" name="Text Box 394360">
          <a:extLst>
            <a:ext uri="{FF2B5EF4-FFF2-40B4-BE49-F238E27FC236}">
              <a16:creationId xmlns="" xmlns:a16="http://schemas.microsoft.com/office/drawing/2014/main" id="{00000000-0008-0000-0000-0000B1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63" name="Text Box 394744">
          <a:extLst>
            <a:ext uri="{FF2B5EF4-FFF2-40B4-BE49-F238E27FC236}">
              <a16:creationId xmlns="" xmlns:a16="http://schemas.microsoft.com/office/drawing/2014/main" id="{00000000-0008-0000-0000-0000B2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64" name="Text Box 394360">
          <a:extLst>
            <a:ext uri="{FF2B5EF4-FFF2-40B4-BE49-F238E27FC236}">
              <a16:creationId xmlns="" xmlns:a16="http://schemas.microsoft.com/office/drawing/2014/main" id="{00000000-0008-0000-0000-0000B3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65" name="Text Box 394744">
          <a:extLst>
            <a:ext uri="{FF2B5EF4-FFF2-40B4-BE49-F238E27FC236}">
              <a16:creationId xmlns="" xmlns:a16="http://schemas.microsoft.com/office/drawing/2014/main" id="{00000000-0008-0000-0000-0000B4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66" name="Text Box 394360">
          <a:extLst>
            <a:ext uri="{FF2B5EF4-FFF2-40B4-BE49-F238E27FC236}">
              <a16:creationId xmlns="" xmlns:a16="http://schemas.microsoft.com/office/drawing/2014/main" id="{00000000-0008-0000-0000-0000B5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67" name="Text Box 394744">
          <a:extLst>
            <a:ext uri="{FF2B5EF4-FFF2-40B4-BE49-F238E27FC236}">
              <a16:creationId xmlns="" xmlns:a16="http://schemas.microsoft.com/office/drawing/2014/main" id="{00000000-0008-0000-0000-0000B6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68" name="Text Box 394360">
          <a:extLst>
            <a:ext uri="{FF2B5EF4-FFF2-40B4-BE49-F238E27FC236}">
              <a16:creationId xmlns="" xmlns:a16="http://schemas.microsoft.com/office/drawing/2014/main" id="{00000000-0008-0000-0000-0000B7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69" name="Text Box 394744">
          <a:extLst>
            <a:ext uri="{FF2B5EF4-FFF2-40B4-BE49-F238E27FC236}">
              <a16:creationId xmlns="" xmlns:a16="http://schemas.microsoft.com/office/drawing/2014/main" id="{00000000-0008-0000-0000-0000B8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70" name="Text Box 394360">
          <a:extLst>
            <a:ext uri="{FF2B5EF4-FFF2-40B4-BE49-F238E27FC236}">
              <a16:creationId xmlns="" xmlns:a16="http://schemas.microsoft.com/office/drawing/2014/main" id="{00000000-0008-0000-0000-0000B9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71" name="Text Box 394744">
          <a:extLst>
            <a:ext uri="{FF2B5EF4-FFF2-40B4-BE49-F238E27FC236}">
              <a16:creationId xmlns="" xmlns:a16="http://schemas.microsoft.com/office/drawing/2014/main" id="{00000000-0008-0000-0000-0000BA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72" name="Text Box 394360">
          <a:extLst>
            <a:ext uri="{FF2B5EF4-FFF2-40B4-BE49-F238E27FC236}">
              <a16:creationId xmlns="" xmlns:a16="http://schemas.microsoft.com/office/drawing/2014/main" id="{00000000-0008-0000-0000-0000BB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73" name="Text Box 394744">
          <a:extLst>
            <a:ext uri="{FF2B5EF4-FFF2-40B4-BE49-F238E27FC236}">
              <a16:creationId xmlns="" xmlns:a16="http://schemas.microsoft.com/office/drawing/2014/main" id="{00000000-0008-0000-0000-0000BC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74" name="Text Box 394360">
          <a:extLst>
            <a:ext uri="{FF2B5EF4-FFF2-40B4-BE49-F238E27FC236}">
              <a16:creationId xmlns="" xmlns:a16="http://schemas.microsoft.com/office/drawing/2014/main" id="{00000000-0008-0000-0000-0000BD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75" name="Text Box 394744">
          <a:extLst>
            <a:ext uri="{FF2B5EF4-FFF2-40B4-BE49-F238E27FC236}">
              <a16:creationId xmlns="" xmlns:a16="http://schemas.microsoft.com/office/drawing/2014/main" id="{00000000-0008-0000-0000-0000BE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76" name="Text Box 394360">
          <a:extLst>
            <a:ext uri="{FF2B5EF4-FFF2-40B4-BE49-F238E27FC236}">
              <a16:creationId xmlns="" xmlns:a16="http://schemas.microsoft.com/office/drawing/2014/main" id="{00000000-0008-0000-0000-0000BF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77" name="Text Box 394744">
          <a:extLst>
            <a:ext uri="{FF2B5EF4-FFF2-40B4-BE49-F238E27FC236}">
              <a16:creationId xmlns="" xmlns:a16="http://schemas.microsoft.com/office/drawing/2014/main" id="{00000000-0008-0000-0000-0000C0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78" name="Text Box 394360">
          <a:extLst>
            <a:ext uri="{FF2B5EF4-FFF2-40B4-BE49-F238E27FC236}">
              <a16:creationId xmlns="" xmlns:a16="http://schemas.microsoft.com/office/drawing/2014/main" id="{00000000-0008-0000-0000-0000C1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79" name="Text Box 394744">
          <a:extLst>
            <a:ext uri="{FF2B5EF4-FFF2-40B4-BE49-F238E27FC236}">
              <a16:creationId xmlns="" xmlns:a16="http://schemas.microsoft.com/office/drawing/2014/main" id="{00000000-0008-0000-0000-0000C2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80" name="Text Box 394360">
          <a:extLst>
            <a:ext uri="{FF2B5EF4-FFF2-40B4-BE49-F238E27FC236}">
              <a16:creationId xmlns="" xmlns:a16="http://schemas.microsoft.com/office/drawing/2014/main" id="{00000000-0008-0000-0000-0000C3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81" name="Text Box 394744">
          <a:extLst>
            <a:ext uri="{FF2B5EF4-FFF2-40B4-BE49-F238E27FC236}">
              <a16:creationId xmlns="" xmlns:a16="http://schemas.microsoft.com/office/drawing/2014/main" id="{00000000-0008-0000-0000-0000C4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82" name="Text Box 394360">
          <a:extLst>
            <a:ext uri="{FF2B5EF4-FFF2-40B4-BE49-F238E27FC236}">
              <a16:creationId xmlns="" xmlns:a16="http://schemas.microsoft.com/office/drawing/2014/main" id="{00000000-0008-0000-0000-0000C5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83" name="Text Box 394744">
          <a:extLst>
            <a:ext uri="{FF2B5EF4-FFF2-40B4-BE49-F238E27FC236}">
              <a16:creationId xmlns="" xmlns:a16="http://schemas.microsoft.com/office/drawing/2014/main" id="{00000000-0008-0000-0000-0000C6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84" name="Text Box 394360">
          <a:extLst>
            <a:ext uri="{FF2B5EF4-FFF2-40B4-BE49-F238E27FC236}">
              <a16:creationId xmlns="" xmlns:a16="http://schemas.microsoft.com/office/drawing/2014/main" id="{00000000-0008-0000-0000-0000C7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85" name="Text Box 394744">
          <a:extLst>
            <a:ext uri="{FF2B5EF4-FFF2-40B4-BE49-F238E27FC236}">
              <a16:creationId xmlns="" xmlns:a16="http://schemas.microsoft.com/office/drawing/2014/main" id="{00000000-0008-0000-0000-0000C8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86" name="Text Box 394360">
          <a:extLst>
            <a:ext uri="{FF2B5EF4-FFF2-40B4-BE49-F238E27FC236}">
              <a16:creationId xmlns="" xmlns:a16="http://schemas.microsoft.com/office/drawing/2014/main" id="{00000000-0008-0000-0000-0000C9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87" name="Text Box 394744">
          <a:extLst>
            <a:ext uri="{FF2B5EF4-FFF2-40B4-BE49-F238E27FC236}">
              <a16:creationId xmlns="" xmlns:a16="http://schemas.microsoft.com/office/drawing/2014/main" id="{00000000-0008-0000-0000-0000CA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88" name="Text Box 394360">
          <a:extLst>
            <a:ext uri="{FF2B5EF4-FFF2-40B4-BE49-F238E27FC236}">
              <a16:creationId xmlns="" xmlns:a16="http://schemas.microsoft.com/office/drawing/2014/main" id="{00000000-0008-0000-0000-0000CB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89" name="Text Box 394744">
          <a:extLst>
            <a:ext uri="{FF2B5EF4-FFF2-40B4-BE49-F238E27FC236}">
              <a16:creationId xmlns="" xmlns:a16="http://schemas.microsoft.com/office/drawing/2014/main" id="{00000000-0008-0000-0000-0000CC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90" name="Text Box 394360">
          <a:extLst>
            <a:ext uri="{FF2B5EF4-FFF2-40B4-BE49-F238E27FC236}">
              <a16:creationId xmlns="" xmlns:a16="http://schemas.microsoft.com/office/drawing/2014/main" id="{00000000-0008-0000-0000-0000CD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91" name="Text Box 394744">
          <a:extLst>
            <a:ext uri="{FF2B5EF4-FFF2-40B4-BE49-F238E27FC236}">
              <a16:creationId xmlns="" xmlns:a16="http://schemas.microsoft.com/office/drawing/2014/main" id="{00000000-0008-0000-0000-0000CE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92" name="Text Box 394360">
          <a:extLst>
            <a:ext uri="{FF2B5EF4-FFF2-40B4-BE49-F238E27FC236}">
              <a16:creationId xmlns="" xmlns:a16="http://schemas.microsoft.com/office/drawing/2014/main" id="{00000000-0008-0000-0000-0000CF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93" name="Text Box 394744">
          <a:extLst>
            <a:ext uri="{FF2B5EF4-FFF2-40B4-BE49-F238E27FC236}">
              <a16:creationId xmlns="" xmlns:a16="http://schemas.microsoft.com/office/drawing/2014/main" id="{00000000-0008-0000-0000-0000D0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94" name="Text Box 394360">
          <a:extLst>
            <a:ext uri="{FF2B5EF4-FFF2-40B4-BE49-F238E27FC236}">
              <a16:creationId xmlns="" xmlns:a16="http://schemas.microsoft.com/office/drawing/2014/main" id="{00000000-0008-0000-0000-0000D1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95" name="Text Box 394744">
          <a:extLst>
            <a:ext uri="{FF2B5EF4-FFF2-40B4-BE49-F238E27FC236}">
              <a16:creationId xmlns="" xmlns:a16="http://schemas.microsoft.com/office/drawing/2014/main" id="{00000000-0008-0000-0000-0000D2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96" name="Text Box 394360">
          <a:extLst>
            <a:ext uri="{FF2B5EF4-FFF2-40B4-BE49-F238E27FC236}">
              <a16:creationId xmlns="" xmlns:a16="http://schemas.microsoft.com/office/drawing/2014/main" id="{00000000-0008-0000-0000-0000D3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7997" name="Text Box 394744">
          <a:extLst>
            <a:ext uri="{FF2B5EF4-FFF2-40B4-BE49-F238E27FC236}">
              <a16:creationId xmlns="" xmlns:a16="http://schemas.microsoft.com/office/drawing/2014/main" id="{00000000-0008-0000-0000-0000D4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98" name="Text Box 394360">
          <a:extLst>
            <a:ext uri="{FF2B5EF4-FFF2-40B4-BE49-F238E27FC236}">
              <a16:creationId xmlns="" xmlns:a16="http://schemas.microsoft.com/office/drawing/2014/main" id="{00000000-0008-0000-0000-0000D5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7999" name="Text Box 394744">
          <a:extLst>
            <a:ext uri="{FF2B5EF4-FFF2-40B4-BE49-F238E27FC236}">
              <a16:creationId xmlns="" xmlns:a16="http://schemas.microsoft.com/office/drawing/2014/main" id="{00000000-0008-0000-0000-0000D6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00" name="Text Box 394360">
          <a:extLst>
            <a:ext uri="{FF2B5EF4-FFF2-40B4-BE49-F238E27FC236}">
              <a16:creationId xmlns="" xmlns:a16="http://schemas.microsoft.com/office/drawing/2014/main" id="{00000000-0008-0000-0000-0000D7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01" name="Text Box 394744">
          <a:extLst>
            <a:ext uri="{FF2B5EF4-FFF2-40B4-BE49-F238E27FC236}">
              <a16:creationId xmlns="" xmlns:a16="http://schemas.microsoft.com/office/drawing/2014/main" id="{00000000-0008-0000-0000-0000D8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02" name="Text Box 394360">
          <a:extLst>
            <a:ext uri="{FF2B5EF4-FFF2-40B4-BE49-F238E27FC236}">
              <a16:creationId xmlns="" xmlns:a16="http://schemas.microsoft.com/office/drawing/2014/main" id="{00000000-0008-0000-0000-0000D9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03" name="Text Box 394744">
          <a:extLst>
            <a:ext uri="{FF2B5EF4-FFF2-40B4-BE49-F238E27FC236}">
              <a16:creationId xmlns="" xmlns:a16="http://schemas.microsoft.com/office/drawing/2014/main" id="{00000000-0008-0000-0000-0000DA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04" name="Text Box 394744">
          <a:extLst>
            <a:ext uri="{FF2B5EF4-FFF2-40B4-BE49-F238E27FC236}">
              <a16:creationId xmlns="" xmlns:a16="http://schemas.microsoft.com/office/drawing/2014/main" id="{00000000-0008-0000-0000-0000DB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05" name="Text Box 394360">
          <a:extLst>
            <a:ext uri="{FF2B5EF4-FFF2-40B4-BE49-F238E27FC236}">
              <a16:creationId xmlns="" xmlns:a16="http://schemas.microsoft.com/office/drawing/2014/main" id="{00000000-0008-0000-0000-0000DC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06" name="Text Box 394744">
          <a:extLst>
            <a:ext uri="{FF2B5EF4-FFF2-40B4-BE49-F238E27FC236}">
              <a16:creationId xmlns="" xmlns:a16="http://schemas.microsoft.com/office/drawing/2014/main" id="{00000000-0008-0000-0000-0000DD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07" name="Text Box 394360">
          <a:extLst>
            <a:ext uri="{FF2B5EF4-FFF2-40B4-BE49-F238E27FC236}">
              <a16:creationId xmlns="" xmlns:a16="http://schemas.microsoft.com/office/drawing/2014/main" id="{00000000-0008-0000-0000-0000DE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08" name="Text Box 394744">
          <a:extLst>
            <a:ext uri="{FF2B5EF4-FFF2-40B4-BE49-F238E27FC236}">
              <a16:creationId xmlns="" xmlns:a16="http://schemas.microsoft.com/office/drawing/2014/main" id="{00000000-0008-0000-0000-0000DF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09" name="Text Box 394360">
          <a:extLst>
            <a:ext uri="{FF2B5EF4-FFF2-40B4-BE49-F238E27FC236}">
              <a16:creationId xmlns="" xmlns:a16="http://schemas.microsoft.com/office/drawing/2014/main" id="{00000000-0008-0000-0000-0000E0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10" name="Text Box 394744">
          <a:extLst>
            <a:ext uri="{FF2B5EF4-FFF2-40B4-BE49-F238E27FC236}">
              <a16:creationId xmlns="" xmlns:a16="http://schemas.microsoft.com/office/drawing/2014/main" id="{00000000-0008-0000-0000-0000E1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11" name="Text Box 394360">
          <a:extLst>
            <a:ext uri="{FF2B5EF4-FFF2-40B4-BE49-F238E27FC236}">
              <a16:creationId xmlns="" xmlns:a16="http://schemas.microsoft.com/office/drawing/2014/main" id="{00000000-0008-0000-0000-0000E2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12" name="Text Box 394744">
          <a:extLst>
            <a:ext uri="{FF2B5EF4-FFF2-40B4-BE49-F238E27FC236}">
              <a16:creationId xmlns="" xmlns:a16="http://schemas.microsoft.com/office/drawing/2014/main" id="{00000000-0008-0000-0000-0000E3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13" name="Text Box 394360">
          <a:extLst>
            <a:ext uri="{FF2B5EF4-FFF2-40B4-BE49-F238E27FC236}">
              <a16:creationId xmlns="" xmlns:a16="http://schemas.microsoft.com/office/drawing/2014/main" id="{00000000-0008-0000-0000-0000E4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14" name="Text Box 394744">
          <a:extLst>
            <a:ext uri="{FF2B5EF4-FFF2-40B4-BE49-F238E27FC236}">
              <a16:creationId xmlns="" xmlns:a16="http://schemas.microsoft.com/office/drawing/2014/main" id="{00000000-0008-0000-0000-0000E5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15" name="Text Box 394360">
          <a:extLst>
            <a:ext uri="{FF2B5EF4-FFF2-40B4-BE49-F238E27FC236}">
              <a16:creationId xmlns="" xmlns:a16="http://schemas.microsoft.com/office/drawing/2014/main" id="{00000000-0008-0000-0000-0000E6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16" name="Text Box 394744">
          <a:extLst>
            <a:ext uri="{FF2B5EF4-FFF2-40B4-BE49-F238E27FC236}">
              <a16:creationId xmlns="" xmlns:a16="http://schemas.microsoft.com/office/drawing/2014/main" id="{00000000-0008-0000-0000-0000E7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17" name="Text Box 394360">
          <a:extLst>
            <a:ext uri="{FF2B5EF4-FFF2-40B4-BE49-F238E27FC236}">
              <a16:creationId xmlns="" xmlns:a16="http://schemas.microsoft.com/office/drawing/2014/main" id="{00000000-0008-0000-0000-0000E8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18" name="Text Box 394744">
          <a:extLst>
            <a:ext uri="{FF2B5EF4-FFF2-40B4-BE49-F238E27FC236}">
              <a16:creationId xmlns="" xmlns:a16="http://schemas.microsoft.com/office/drawing/2014/main" id="{00000000-0008-0000-0000-0000E9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19" name="Text Box 394360">
          <a:extLst>
            <a:ext uri="{FF2B5EF4-FFF2-40B4-BE49-F238E27FC236}">
              <a16:creationId xmlns="" xmlns:a16="http://schemas.microsoft.com/office/drawing/2014/main" id="{00000000-0008-0000-0000-0000EA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20" name="Text Box 394744">
          <a:extLst>
            <a:ext uri="{FF2B5EF4-FFF2-40B4-BE49-F238E27FC236}">
              <a16:creationId xmlns="" xmlns:a16="http://schemas.microsoft.com/office/drawing/2014/main" id="{00000000-0008-0000-0000-0000EB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21" name="Text Box 394360">
          <a:extLst>
            <a:ext uri="{FF2B5EF4-FFF2-40B4-BE49-F238E27FC236}">
              <a16:creationId xmlns="" xmlns:a16="http://schemas.microsoft.com/office/drawing/2014/main" id="{00000000-0008-0000-0000-0000EC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22" name="Text Box 394744">
          <a:extLst>
            <a:ext uri="{FF2B5EF4-FFF2-40B4-BE49-F238E27FC236}">
              <a16:creationId xmlns="" xmlns:a16="http://schemas.microsoft.com/office/drawing/2014/main" id="{00000000-0008-0000-0000-0000ED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23" name="Text Box 394360">
          <a:extLst>
            <a:ext uri="{FF2B5EF4-FFF2-40B4-BE49-F238E27FC236}">
              <a16:creationId xmlns="" xmlns:a16="http://schemas.microsoft.com/office/drawing/2014/main" id="{00000000-0008-0000-0000-0000EE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24" name="Text Box 394744">
          <a:extLst>
            <a:ext uri="{FF2B5EF4-FFF2-40B4-BE49-F238E27FC236}">
              <a16:creationId xmlns="" xmlns:a16="http://schemas.microsoft.com/office/drawing/2014/main" id="{00000000-0008-0000-0000-0000EF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25" name="Text Box 394360">
          <a:extLst>
            <a:ext uri="{FF2B5EF4-FFF2-40B4-BE49-F238E27FC236}">
              <a16:creationId xmlns="" xmlns:a16="http://schemas.microsoft.com/office/drawing/2014/main" id="{00000000-0008-0000-0000-0000F0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26" name="Text Box 394744">
          <a:extLst>
            <a:ext uri="{FF2B5EF4-FFF2-40B4-BE49-F238E27FC236}">
              <a16:creationId xmlns="" xmlns:a16="http://schemas.microsoft.com/office/drawing/2014/main" id="{00000000-0008-0000-0000-0000F1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27" name="Text Box 394360">
          <a:extLst>
            <a:ext uri="{FF2B5EF4-FFF2-40B4-BE49-F238E27FC236}">
              <a16:creationId xmlns="" xmlns:a16="http://schemas.microsoft.com/office/drawing/2014/main" id="{00000000-0008-0000-0000-0000F2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28" name="Text Box 394744">
          <a:extLst>
            <a:ext uri="{FF2B5EF4-FFF2-40B4-BE49-F238E27FC236}">
              <a16:creationId xmlns="" xmlns:a16="http://schemas.microsoft.com/office/drawing/2014/main" id="{00000000-0008-0000-0000-0000F3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29" name="Text Box 394360">
          <a:extLst>
            <a:ext uri="{FF2B5EF4-FFF2-40B4-BE49-F238E27FC236}">
              <a16:creationId xmlns="" xmlns:a16="http://schemas.microsoft.com/office/drawing/2014/main" id="{00000000-0008-0000-0000-0000F4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30" name="Text Box 394744">
          <a:extLst>
            <a:ext uri="{FF2B5EF4-FFF2-40B4-BE49-F238E27FC236}">
              <a16:creationId xmlns="" xmlns:a16="http://schemas.microsoft.com/office/drawing/2014/main" id="{00000000-0008-0000-0000-0000F5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31" name="Text Box 394360">
          <a:extLst>
            <a:ext uri="{FF2B5EF4-FFF2-40B4-BE49-F238E27FC236}">
              <a16:creationId xmlns="" xmlns:a16="http://schemas.microsoft.com/office/drawing/2014/main" id="{00000000-0008-0000-0000-0000F6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32" name="Text Box 394744">
          <a:extLst>
            <a:ext uri="{FF2B5EF4-FFF2-40B4-BE49-F238E27FC236}">
              <a16:creationId xmlns="" xmlns:a16="http://schemas.microsoft.com/office/drawing/2014/main" id="{00000000-0008-0000-0000-0000F7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33" name="Text Box 394360">
          <a:extLst>
            <a:ext uri="{FF2B5EF4-FFF2-40B4-BE49-F238E27FC236}">
              <a16:creationId xmlns="" xmlns:a16="http://schemas.microsoft.com/office/drawing/2014/main" id="{00000000-0008-0000-0000-0000F8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34" name="Text Box 394744">
          <a:extLst>
            <a:ext uri="{FF2B5EF4-FFF2-40B4-BE49-F238E27FC236}">
              <a16:creationId xmlns="" xmlns:a16="http://schemas.microsoft.com/office/drawing/2014/main" id="{00000000-0008-0000-0000-0000F9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35" name="Text Box 394360">
          <a:extLst>
            <a:ext uri="{FF2B5EF4-FFF2-40B4-BE49-F238E27FC236}">
              <a16:creationId xmlns="" xmlns:a16="http://schemas.microsoft.com/office/drawing/2014/main" id="{00000000-0008-0000-0000-0000FA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36" name="Text Box 394744">
          <a:extLst>
            <a:ext uri="{FF2B5EF4-FFF2-40B4-BE49-F238E27FC236}">
              <a16:creationId xmlns="" xmlns:a16="http://schemas.microsoft.com/office/drawing/2014/main" id="{00000000-0008-0000-0000-0000FB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37" name="Text Box 394360">
          <a:extLst>
            <a:ext uri="{FF2B5EF4-FFF2-40B4-BE49-F238E27FC236}">
              <a16:creationId xmlns="" xmlns:a16="http://schemas.microsoft.com/office/drawing/2014/main" id="{00000000-0008-0000-0000-0000FC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38" name="Text Box 394744">
          <a:extLst>
            <a:ext uri="{FF2B5EF4-FFF2-40B4-BE49-F238E27FC236}">
              <a16:creationId xmlns="" xmlns:a16="http://schemas.microsoft.com/office/drawing/2014/main" id="{00000000-0008-0000-0000-0000FD0B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39" name="Text Box 394360">
          <a:extLst>
            <a:ext uri="{FF2B5EF4-FFF2-40B4-BE49-F238E27FC236}">
              <a16:creationId xmlns="" xmlns:a16="http://schemas.microsoft.com/office/drawing/2014/main" id="{00000000-0008-0000-0000-0000FE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40" name="Text Box 394744">
          <a:extLst>
            <a:ext uri="{FF2B5EF4-FFF2-40B4-BE49-F238E27FC236}">
              <a16:creationId xmlns="" xmlns:a16="http://schemas.microsoft.com/office/drawing/2014/main" id="{00000000-0008-0000-0000-0000FF0B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41" name="Text Box 394360">
          <a:extLst>
            <a:ext uri="{FF2B5EF4-FFF2-40B4-BE49-F238E27FC236}">
              <a16:creationId xmlns="" xmlns:a16="http://schemas.microsoft.com/office/drawing/2014/main" id="{00000000-0008-0000-0000-0000000C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42" name="Text Box 394744">
          <a:extLst>
            <a:ext uri="{FF2B5EF4-FFF2-40B4-BE49-F238E27FC236}">
              <a16:creationId xmlns="" xmlns:a16="http://schemas.microsoft.com/office/drawing/2014/main" id="{00000000-0008-0000-0000-0000010C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43" name="Text Box 394360">
          <a:extLst>
            <a:ext uri="{FF2B5EF4-FFF2-40B4-BE49-F238E27FC236}">
              <a16:creationId xmlns="" xmlns:a16="http://schemas.microsoft.com/office/drawing/2014/main" id="{00000000-0008-0000-0000-0000020C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2326"/>
    <xdr:sp macro="" textlink="">
      <xdr:nvSpPr>
        <xdr:cNvPr id="28044" name="Text Box 394744">
          <a:extLst>
            <a:ext uri="{FF2B5EF4-FFF2-40B4-BE49-F238E27FC236}">
              <a16:creationId xmlns="" xmlns:a16="http://schemas.microsoft.com/office/drawing/2014/main" id="{00000000-0008-0000-0000-0000030C0000}"/>
            </a:ext>
          </a:extLst>
        </xdr:cNvPr>
        <xdr:cNvSpPr txBox="1">
          <a:spLocks noChangeArrowheads="1"/>
        </xdr:cNvSpPr>
      </xdr:nvSpPr>
      <xdr:spPr bwMode="auto">
        <a:xfrm>
          <a:off x="895350" y="5988367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45" name="Text Box 394360">
          <a:extLst>
            <a:ext uri="{FF2B5EF4-FFF2-40B4-BE49-F238E27FC236}">
              <a16:creationId xmlns="" xmlns:a16="http://schemas.microsoft.com/office/drawing/2014/main" id="{00000000-0008-0000-0000-0000040C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46" name="Text Box 394744">
          <a:extLst>
            <a:ext uri="{FF2B5EF4-FFF2-40B4-BE49-F238E27FC236}">
              <a16:creationId xmlns="" xmlns:a16="http://schemas.microsoft.com/office/drawing/2014/main" id="{00000000-0008-0000-0000-0000050C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47" name="Text Box 394360">
          <a:extLst>
            <a:ext uri="{FF2B5EF4-FFF2-40B4-BE49-F238E27FC236}">
              <a16:creationId xmlns="" xmlns:a16="http://schemas.microsoft.com/office/drawing/2014/main" id="{00000000-0008-0000-0000-0000060C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48" name="Text Box 394744">
          <a:extLst>
            <a:ext uri="{FF2B5EF4-FFF2-40B4-BE49-F238E27FC236}">
              <a16:creationId xmlns="" xmlns:a16="http://schemas.microsoft.com/office/drawing/2014/main" id="{00000000-0008-0000-0000-0000070C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49" name="Text Box 394360">
          <a:extLst>
            <a:ext uri="{FF2B5EF4-FFF2-40B4-BE49-F238E27FC236}">
              <a16:creationId xmlns="" xmlns:a16="http://schemas.microsoft.com/office/drawing/2014/main" id="{00000000-0008-0000-0000-0000080C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153</xdr:row>
      <xdr:rowOff>0</xdr:rowOff>
    </xdr:from>
    <xdr:ext cx="57150" cy="81461"/>
    <xdr:sp macro="" textlink="">
      <xdr:nvSpPr>
        <xdr:cNvPr id="28050" name="Text Box 394744">
          <a:extLst>
            <a:ext uri="{FF2B5EF4-FFF2-40B4-BE49-F238E27FC236}">
              <a16:creationId xmlns="" xmlns:a16="http://schemas.microsoft.com/office/drawing/2014/main" id="{00000000-0008-0000-0000-0000090C0000}"/>
            </a:ext>
          </a:extLst>
        </xdr:cNvPr>
        <xdr:cNvSpPr txBox="1">
          <a:spLocks noChangeArrowheads="1"/>
        </xdr:cNvSpPr>
      </xdr:nvSpPr>
      <xdr:spPr bwMode="auto">
        <a:xfrm>
          <a:off x="895350" y="598836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051"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052"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053"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054"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055"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056"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57"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58"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59"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60"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61"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62"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63"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64"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65"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66"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67"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68"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69"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70"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71"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72"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73"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74"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75"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76"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77"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78"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79"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80"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81"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82"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83"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84"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85"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86"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87"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88"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89"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90"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91"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92"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93"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94"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95"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96"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97"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098"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099"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00"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01"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02"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03"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04"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05"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06"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07"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08"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09"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10"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11"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12"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13"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14"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15"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16"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17"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18"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19"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20"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21"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22"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23"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24"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25"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26"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27"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28"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129" name="Text Box 394360">
          <a:extLst>
            <a:ext uri="{FF2B5EF4-FFF2-40B4-BE49-F238E27FC236}">
              <a16:creationId xmlns="" xmlns:a16="http://schemas.microsoft.com/office/drawing/2014/main" id="{00000000-0008-0000-0000-000032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130" name="Text Box 394744">
          <a:extLst>
            <a:ext uri="{FF2B5EF4-FFF2-40B4-BE49-F238E27FC236}">
              <a16:creationId xmlns="" xmlns:a16="http://schemas.microsoft.com/office/drawing/2014/main" id="{00000000-0008-0000-0000-000033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131" name="Text Box 394360">
          <a:extLst>
            <a:ext uri="{FF2B5EF4-FFF2-40B4-BE49-F238E27FC236}">
              <a16:creationId xmlns="" xmlns:a16="http://schemas.microsoft.com/office/drawing/2014/main" id="{00000000-0008-0000-0000-000034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132" name="Text Box 394744">
          <a:extLst>
            <a:ext uri="{FF2B5EF4-FFF2-40B4-BE49-F238E27FC236}">
              <a16:creationId xmlns="" xmlns:a16="http://schemas.microsoft.com/office/drawing/2014/main" id="{00000000-0008-0000-0000-000035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133" name="Text Box 394360">
          <a:extLst>
            <a:ext uri="{FF2B5EF4-FFF2-40B4-BE49-F238E27FC236}">
              <a16:creationId xmlns="" xmlns:a16="http://schemas.microsoft.com/office/drawing/2014/main" id="{00000000-0008-0000-0000-000036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134" name="Text Box 394744">
          <a:extLst>
            <a:ext uri="{FF2B5EF4-FFF2-40B4-BE49-F238E27FC236}">
              <a16:creationId xmlns="" xmlns:a16="http://schemas.microsoft.com/office/drawing/2014/main" id="{00000000-0008-0000-0000-000037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35" name="Text Box 394360">
          <a:extLst>
            <a:ext uri="{FF2B5EF4-FFF2-40B4-BE49-F238E27FC236}">
              <a16:creationId xmlns="" xmlns:a16="http://schemas.microsoft.com/office/drawing/2014/main" id="{00000000-0008-0000-0000-00003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36" name="Text Box 394744">
          <a:extLst>
            <a:ext uri="{FF2B5EF4-FFF2-40B4-BE49-F238E27FC236}">
              <a16:creationId xmlns="" xmlns:a16="http://schemas.microsoft.com/office/drawing/2014/main" id="{00000000-0008-0000-0000-00003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37" name="Text Box 394360">
          <a:extLst>
            <a:ext uri="{FF2B5EF4-FFF2-40B4-BE49-F238E27FC236}">
              <a16:creationId xmlns="" xmlns:a16="http://schemas.microsoft.com/office/drawing/2014/main" id="{00000000-0008-0000-0000-00003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38" name="Text Box 394744">
          <a:extLst>
            <a:ext uri="{FF2B5EF4-FFF2-40B4-BE49-F238E27FC236}">
              <a16:creationId xmlns="" xmlns:a16="http://schemas.microsoft.com/office/drawing/2014/main" id="{00000000-0008-0000-0000-00003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39" name="Text Box 394360">
          <a:extLst>
            <a:ext uri="{FF2B5EF4-FFF2-40B4-BE49-F238E27FC236}">
              <a16:creationId xmlns="" xmlns:a16="http://schemas.microsoft.com/office/drawing/2014/main" id="{00000000-0008-0000-0000-00003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40" name="Text Box 394744">
          <a:extLst>
            <a:ext uri="{FF2B5EF4-FFF2-40B4-BE49-F238E27FC236}">
              <a16:creationId xmlns="" xmlns:a16="http://schemas.microsoft.com/office/drawing/2014/main" id="{00000000-0008-0000-0000-00003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41" name="Text Box 394360">
          <a:extLst>
            <a:ext uri="{FF2B5EF4-FFF2-40B4-BE49-F238E27FC236}">
              <a16:creationId xmlns="" xmlns:a16="http://schemas.microsoft.com/office/drawing/2014/main" id="{00000000-0008-0000-0000-00003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42" name="Text Box 394744">
          <a:extLst>
            <a:ext uri="{FF2B5EF4-FFF2-40B4-BE49-F238E27FC236}">
              <a16:creationId xmlns="" xmlns:a16="http://schemas.microsoft.com/office/drawing/2014/main" id="{00000000-0008-0000-0000-00003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43" name="Text Box 394360">
          <a:extLst>
            <a:ext uri="{FF2B5EF4-FFF2-40B4-BE49-F238E27FC236}">
              <a16:creationId xmlns="" xmlns:a16="http://schemas.microsoft.com/office/drawing/2014/main" id="{00000000-0008-0000-0000-00004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44" name="Text Box 394744">
          <a:extLst>
            <a:ext uri="{FF2B5EF4-FFF2-40B4-BE49-F238E27FC236}">
              <a16:creationId xmlns="" xmlns:a16="http://schemas.microsoft.com/office/drawing/2014/main" id="{00000000-0008-0000-0000-00004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45" name="Text Box 394360">
          <a:extLst>
            <a:ext uri="{FF2B5EF4-FFF2-40B4-BE49-F238E27FC236}">
              <a16:creationId xmlns="" xmlns:a16="http://schemas.microsoft.com/office/drawing/2014/main" id="{00000000-0008-0000-0000-00004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46" name="Text Box 394744">
          <a:extLst>
            <a:ext uri="{FF2B5EF4-FFF2-40B4-BE49-F238E27FC236}">
              <a16:creationId xmlns="" xmlns:a16="http://schemas.microsoft.com/office/drawing/2014/main" id="{00000000-0008-0000-0000-00004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47" name="Text Box 394360">
          <a:extLst>
            <a:ext uri="{FF2B5EF4-FFF2-40B4-BE49-F238E27FC236}">
              <a16:creationId xmlns="" xmlns:a16="http://schemas.microsoft.com/office/drawing/2014/main" id="{00000000-0008-0000-0000-00004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48" name="Text Box 394744">
          <a:extLst>
            <a:ext uri="{FF2B5EF4-FFF2-40B4-BE49-F238E27FC236}">
              <a16:creationId xmlns="" xmlns:a16="http://schemas.microsoft.com/office/drawing/2014/main" id="{00000000-0008-0000-0000-00004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49" name="Text Box 394360">
          <a:extLst>
            <a:ext uri="{FF2B5EF4-FFF2-40B4-BE49-F238E27FC236}">
              <a16:creationId xmlns="" xmlns:a16="http://schemas.microsoft.com/office/drawing/2014/main" id="{00000000-0008-0000-0000-00004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50" name="Text Box 394744">
          <a:extLst>
            <a:ext uri="{FF2B5EF4-FFF2-40B4-BE49-F238E27FC236}">
              <a16:creationId xmlns="" xmlns:a16="http://schemas.microsoft.com/office/drawing/2014/main" id="{00000000-0008-0000-0000-00004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51" name="Text Box 394360">
          <a:extLst>
            <a:ext uri="{FF2B5EF4-FFF2-40B4-BE49-F238E27FC236}">
              <a16:creationId xmlns="" xmlns:a16="http://schemas.microsoft.com/office/drawing/2014/main" id="{00000000-0008-0000-0000-00004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52" name="Text Box 394744">
          <a:extLst>
            <a:ext uri="{FF2B5EF4-FFF2-40B4-BE49-F238E27FC236}">
              <a16:creationId xmlns="" xmlns:a16="http://schemas.microsoft.com/office/drawing/2014/main" id="{00000000-0008-0000-0000-00004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53" name="Text Box 394360">
          <a:extLst>
            <a:ext uri="{FF2B5EF4-FFF2-40B4-BE49-F238E27FC236}">
              <a16:creationId xmlns="" xmlns:a16="http://schemas.microsoft.com/office/drawing/2014/main" id="{00000000-0008-0000-0000-00004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54" name="Text Box 394744">
          <a:extLst>
            <a:ext uri="{FF2B5EF4-FFF2-40B4-BE49-F238E27FC236}">
              <a16:creationId xmlns="" xmlns:a16="http://schemas.microsoft.com/office/drawing/2014/main" id="{00000000-0008-0000-0000-00004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55" name="Text Box 394360">
          <a:extLst>
            <a:ext uri="{FF2B5EF4-FFF2-40B4-BE49-F238E27FC236}">
              <a16:creationId xmlns="" xmlns:a16="http://schemas.microsoft.com/office/drawing/2014/main" id="{00000000-0008-0000-0000-00004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56" name="Text Box 394744">
          <a:extLst>
            <a:ext uri="{FF2B5EF4-FFF2-40B4-BE49-F238E27FC236}">
              <a16:creationId xmlns="" xmlns:a16="http://schemas.microsoft.com/office/drawing/2014/main" id="{00000000-0008-0000-0000-00004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57" name="Text Box 394360">
          <a:extLst>
            <a:ext uri="{FF2B5EF4-FFF2-40B4-BE49-F238E27FC236}">
              <a16:creationId xmlns="" xmlns:a16="http://schemas.microsoft.com/office/drawing/2014/main" id="{00000000-0008-0000-0000-00004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58" name="Text Box 394744">
          <a:extLst>
            <a:ext uri="{FF2B5EF4-FFF2-40B4-BE49-F238E27FC236}">
              <a16:creationId xmlns="" xmlns:a16="http://schemas.microsoft.com/office/drawing/2014/main" id="{00000000-0008-0000-0000-00004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59" name="Text Box 394360">
          <a:extLst>
            <a:ext uri="{FF2B5EF4-FFF2-40B4-BE49-F238E27FC236}">
              <a16:creationId xmlns="" xmlns:a16="http://schemas.microsoft.com/office/drawing/2014/main" id="{00000000-0008-0000-0000-00005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60" name="Text Box 394744">
          <a:extLst>
            <a:ext uri="{FF2B5EF4-FFF2-40B4-BE49-F238E27FC236}">
              <a16:creationId xmlns="" xmlns:a16="http://schemas.microsoft.com/office/drawing/2014/main" id="{00000000-0008-0000-0000-00005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61" name="Text Box 394360">
          <a:extLst>
            <a:ext uri="{FF2B5EF4-FFF2-40B4-BE49-F238E27FC236}">
              <a16:creationId xmlns="" xmlns:a16="http://schemas.microsoft.com/office/drawing/2014/main" id="{00000000-0008-0000-0000-00005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62" name="Text Box 394744">
          <a:extLst>
            <a:ext uri="{FF2B5EF4-FFF2-40B4-BE49-F238E27FC236}">
              <a16:creationId xmlns="" xmlns:a16="http://schemas.microsoft.com/office/drawing/2014/main" id="{00000000-0008-0000-0000-00005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63" name="Text Box 394360">
          <a:extLst>
            <a:ext uri="{FF2B5EF4-FFF2-40B4-BE49-F238E27FC236}">
              <a16:creationId xmlns="" xmlns:a16="http://schemas.microsoft.com/office/drawing/2014/main" id="{00000000-0008-0000-0000-00005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64" name="Text Box 394744">
          <a:extLst>
            <a:ext uri="{FF2B5EF4-FFF2-40B4-BE49-F238E27FC236}">
              <a16:creationId xmlns="" xmlns:a16="http://schemas.microsoft.com/office/drawing/2014/main" id="{00000000-0008-0000-0000-00005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65" name="Text Box 394360">
          <a:extLst>
            <a:ext uri="{FF2B5EF4-FFF2-40B4-BE49-F238E27FC236}">
              <a16:creationId xmlns="" xmlns:a16="http://schemas.microsoft.com/office/drawing/2014/main" id="{00000000-0008-0000-0000-00005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66" name="Text Box 394744">
          <a:extLst>
            <a:ext uri="{FF2B5EF4-FFF2-40B4-BE49-F238E27FC236}">
              <a16:creationId xmlns="" xmlns:a16="http://schemas.microsoft.com/office/drawing/2014/main" id="{00000000-0008-0000-0000-00005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67" name="Text Box 394360">
          <a:extLst>
            <a:ext uri="{FF2B5EF4-FFF2-40B4-BE49-F238E27FC236}">
              <a16:creationId xmlns="" xmlns:a16="http://schemas.microsoft.com/office/drawing/2014/main" id="{00000000-0008-0000-0000-00005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68" name="Text Box 394744">
          <a:extLst>
            <a:ext uri="{FF2B5EF4-FFF2-40B4-BE49-F238E27FC236}">
              <a16:creationId xmlns="" xmlns:a16="http://schemas.microsoft.com/office/drawing/2014/main" id="{00000000-0008-0000-0000-00005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69" name="Text Box 394360">
          <a:extLst>
            <a:ext uri="{FF2B5EF4-FFF2-40B4-BE49-F238E27FC236}">
              <a16:creationId xmlns="" xmlns:a16="http://schemas.microsoft.com/office/drawing/2014/main" id="{00000000-0008-0000-0000-00005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70" name="Text Box 394744">
          <a:extLst>
            <a:ext uri="{FF2B5EF4-FFF2-40B4-BE49-F238E27FC236}">
              <a16:creationId xmlns="" xmlns:a16="http://schemas.microsoft.com/office/drawing/2014/main" id="{00000000-0008-0000-0000-00005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71" name="Text Box 394360">
          <a:extLst>
            <a:ext uri="{FF2B5EF4-FFF2-40B4-BE49-F238E27FC236}">
              <a16:creationId xmlns="" xmlns:a16="http://schemas.microsoft.com/office/drawing/2014/main" id="{00000000-0008-0000-0000-00005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72" name="Text Box 394744">
          <a:extLst>
            <a:ext uri="{FF2B5EF4-FFF2-40B4-BE49-F238E27FC236}">
              <a16:creationId xmlns="" xmlns:a16="http://schemas.microsoft.com/office/drawing/2014/main" id="{00000000-0008-0000-0000-00005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73" name="Text Box 394360">
          <a:extLst>
            <a:ext uri="{FF2B5EF4-FFF2-40B4-BE49-F238E27FC236}">
              <a16:creationId xmlns="" xmlns:a16="http://schemas.microsoft.com/office/drawing/2014/main" id="{00000000-0008-0000-0000-00005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74" name="Text Box 394744">
          <a:extLst>
            <a:ext uri="{FF2B5EF4-FFF2-40B4-BE49-F238E27FC236}">
              <a16:creationId xmlns="" xmlns:a16="http://schemas.microsoft.com/office/drawing/2014/main" id="{00000000-0008-0000-0000-00005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75" name="Text Box 394360">
          <a:extLst>
            <a:ext uri="{FF2B5EF4-FFF2-40B4-BE49-F238E27FC236}">
              <a16:creationId xmlns="" xmlns:a16="http://schemas.microsoft.com/office/drawing/2014/main" id="{00000000-0008-0000-0000-00006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76" name="Text Box 394744">
          <a:extLst>
            <a:ext uri="{FF2B5EF4-FFF2-40B4-BE49-F238E27FC236}">
              <a16:creationId xmlns="" xmlns:a16="http://schemas.microsoft.com/office/drawing/2014/main" id="{00000000-0008-0000-0000-00006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77" name="Text Box 394360">
          <a:extLst>
            <a:ext uri="{FF2B5EF4-FFF2-40B4-BE49-F238E27FC236}">
              <a16:creationId xmlns="" xmlns:a16="http://schemas.microsoft.com/office/drawing/2014/main" id="{00000000-0008-0000-0000-00006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78" name="Text Box 394744">
          <a:extLst>
            <a:ext uri="{FF2B5EF4-FFF2-40B4-BE49-F238E27FC236}">
              <a16:creationId xmlns="" xmlns:a16="http://schemas.microsoft.com/office/drawing/2014/main" id="{00000000-0008-0000-0000-00006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79" name="Text Box 394360">
          <a:extLst>
            <a:ext uri="{FF2B5EF4-FFF2-40B4-BE49-F238E27FC236}">
              <a16:creationId xmlns="" xmlns:a16="http://schemas.microsoft.com/office/drawing/2014/main" id="{00000000-0008-0000-0000-00006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80" name="Text Box 394744">
          <a:extLst>
            <a:ext uri="{FF2B5EF4-FFF2-40B4-BE49-F238E27FC236}">
              <a16:creationId xmlns="" xmlns:a16="http://schemas.microsoft.com/office/drawing/2014/main" id="{00000000-0008-0000-0000-00006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81" name="Text Box 394360">
          <a:extLst>
            <a:ext uri="{FF2B5EF4-FFF2-40B4-BE49-F238E27FC236}">
              <a16:creationId xmlns="" xmlns:a16="http://schemas.microsoft.com/office/drawing/2014/main" id="{00000000-0008-0000-0000-00006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82" name="Text Box 394744">
          <a:extLst>
            <a:ext uri="{FF2B5EF4-FFF2-40B4-BE49-F238E27FC236}">
              <a16:creationId xmlns="" xmlns:a16="http://schemas.microsoft.com/office/drawing/2014/main" id="{00000000-0008-0000-0000-00006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83" name="Text Box 394360">
          <a:extLst>
            <a:ext uri="{FF2B5EF4-FFF2-40B4-BE49-F238E27FC236}">
              <a16:creationId xmlns="" xmlns:a16="http://schemas.microsoft.com/office/drawing/2014/main" id="{00000000-0008-0000-0000-00006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84" name="Text Box 394744">
          <a:extLst>
            <a:ext uri="{FF2B5EF4-FFF2-40B4-BE49-F238E27FC236}">
              <a16:creationId xmlns="" xmlns:a16="http://schemas.microsoft.com/office/drawing/2014/main" id="{00000000-0008-0000-0000-00006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85" name="Text Box 394360">
          <a:extLst>
            <a:ext uri="{FF2B5EF4-FFF2-40B4-BE49-F238E27FC236}">
              <a16:creationId xmlns="" xmlns:a16="http://schemas.microsoft.com/office/drawing/2014/main" id="{00000000-0008-0000-0000-00006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86" name="Text Box 394744">
          <a:extLst>
            <a:ext uri="{FF2B5EF4-FFF2-40B4-BE49-F238E27FC236}">
              <a16:creationId xmlns="" xmlns:a16="http://schemas.microsoft.com/office/drawing/2014/main" id="{00000000-0008-0000-0000-00006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87" name="Text Box 394360">
          <a:extLst>
            <a:ext uri="{FF2B5EF4-FFF2-40B4-BE49-F238E27FC236}">
              <a16:creationId xmlns="" xmlns:a16="http://schemas.microsoft.com/office/drawing/2014/main" id="{00000000-0008-0000-0000-00006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88" name="Text Box 394744">
          <a:extLst>
            <a:ext uri="{FF2B5EF4-FFF2-40B4-BE49-F238E27FC236}">
              <a16:creationId xmlns="" xmlns:a16="http://schemas.microsoft.com/office/drawing/2014/main" id="{00000000-0008-0000-0000-00006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89" name="Text Box 394360">
          <a:extLst>
            <a:ext uri="{FF2B5EF4-FFF2-40B4-BE49-F238E27FC236}">
              <a16:creationId xmlns="" xmlns:a16="http://schemas.microsoft.com/office/drawing/2014/main" id="{00000000-0008-0000-0000-00006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90" name="Text Box 394744">
          <a:extLst>
            <a:ext uri="{FF2B5EF4-FFF2-40B4-BE49-F238E27FC236}">
              <a16:creationId xmlns="" xmlns:a16="http://schemas.microsoft.com/office/drawing/2014/main" id="{00000000-0008-0000-0000-00006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91" name="Text Box 394360">
          <a:extLst>
            <a:ext uri="{FF2B5EF4-FFF2-40B4-BE49-F238E27FC236}">
              <a16:creationId xmlns="" xmlns:a16="http://schemas.microsoft.com/office/drawing/2014/main" id="{00000000-0008-0000-0000-00007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92" name="Text Box 394744">
          <a:extLst>
            <a:ext uri="{FF2B5EF4-FFF2-40B4-BE49-F238E27FC236}">
              <a16:creationId xmlns="" xmlns:a16="http://schemas.microsoft.com/office/drawing/2014/main" id="{00000000-0008-0000-0000-00007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93" name="Text Box 394360">
          <a:extLst>
            <a:ext uri="{FF2B5EF4-FFF2-40B4-BE49-F238E27FC236}">
              <a16:creationId xmlns="" xmlns:a16="http://schemas.microsoft.com/office/drawing/2014/main" id="{00000000-0008-0000-0000-00007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194" name="Text Box 394744">
          <a:extLst>
            <a:ext uri="{FF2B5EF4-FFF2-40B4-BE49-F238E27FC236}">
              <a16:creationId xmlns="" xmlns:a16="http://schemas.microsoft.com/office/drawing/2014/main" id="{00000000-0008-0000-0000-00007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95" name="Text Box 394360">
          <a:extLst>
            <a:ext uri="{FF2B5EF4-FFF2-40B4-BE49-F238E27FC236}">
              <a16:creationId xmlns="" xmlns:a16="http://schemas.microsoft.com/office/drawing/2014/main" id="{00000000-0008-0000-0000-00007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96" name="Text Box 394744">
          <a:extLst>
            <a:ext uri="{FF2B5EF4-FFF2-40B4-BE49-F238E27FC236}">
              <a16:creationId xmlns="" xmlns:a16="http://schemas.microsoft.com/office/drawing/2014/main" id="{00000000-0008-0000-0000-00007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97" name="Text Box 394360">
          <a:extLst>
            <a:ext uri="{FF2B5EF4-FFF2-40B4-BE49-F238E27FC236}">
              <a16:creationId xmlns="" xmlns:a16="http://schemas.microsoft.com/office/drawing/2014/main" id="{00000000-0008-0000-0000-00007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98" name="Text Box 394744">
          <a:extLst>
            <a:ext uri="{FF2B5EF4-FFF2-40B4-BE49-F238E27FC236}">
              <a16:creationId xmlns="" xmlns:a16="http://schemas.microsoft.com/office/drawing/2014/main" id="{00000000-0008-0000-0000-00007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199" name="Text Box 394360">
          <a:extLst>
            <a:ext uri="{FF2B5EF4-FFF2-40B4-BE49-F238E27FC236}">
              <a16:creationId xmlns="" xmlns:a16="http://schemas.microsoft.com/office/drawing/2014/main" id="{00000000-0008-0000-0000-00007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00" name="Text Box 394744">
          <a:extLst>
            <a:ext uri="{FF2B5EF4-FFF2-40B4-BE49-F238E27FC236}">
              <a16:creationId xmlns="" xmlns:a16="http://schemas.microsoft.com/office/drawing/2014/main" id="{00000000-0008-0000-0000-00007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01" name="Text Box 394360">
          <a:extLst>
            <a:ext uri="{FF2B5EF4-FFF2-40B4-BE49-F238E27FC236}">
              <a16:creationId xmlns="" xmlns:a16="http://schemas.microsoft.com/office/drawing/2014/main" id="{00000000-0008-0000-0000-00007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02" name="Text Box 394744">
          <a:extLst>
            <a:ext uri="{FF2B5EF4-FFF2-40B4-BE49-F238E27FC236}">
              <a16:creationId xmlns="" xmlns:a16="http://schemas.microsoft.com/office/drawing/2014/main" id="{00000000-0008-0000-0000-00007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03" name="Text Box 394360">
          <a:extLst>
            <a:ext uri="{FF2B5EF4-FFF2-40B4-BE49-F238E27FC236}">
              <a16:creationId xmlns="" xmlns:a16="http://schemas.microsoft.com/office/drawing/2014/main" id="{00000000-0008-0000-0000-00007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04" name="Text Box 394744">
          <a:extLst>
            <a:ext uri="{FF2B5EF4-FFF2-40B4-BE49-F238E27FC236}">
              <a16:creationId xmlns="" xmlns:a16="http://schemas.microsoft.com/office/drawing/2014/main" id="{00000000-0008-0000-0000-00007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05" name="Text Box 394360">
          <a:extLst>
            <a:ext uri="{FF2B5EF4-FFF2-40B4-BE49-F238E27FC236}">
              <a16:creationId xmlns="" xmlns:a16="http://schemas.microsoft.com/office/drawing/2014/main" id="{00000000-0008-0000-0000-00007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06" name="Text Box 394744">
          <a:extLst>
            <a:ext uri="{FF2B5EF4-FFF2-40B4-BE49-F238E27FC236}">
              <a16:creationId xmlns="" xmlns:a16="http://schemas.microsoft.com/office/drawing/2014/main" id="{00000000-0008-0000-0000-00007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07"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08"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09"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10"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11"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12"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13"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14"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15"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16"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17"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18"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19"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20"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21"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22"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23"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24"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25"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26"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27"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28"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29"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30"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231"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232"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233"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234"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235"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236"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37"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38"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39"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40"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41"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42"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43"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44"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45"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46"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47"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48"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49"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50"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51"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52"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53"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54"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55"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56"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57"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58"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59"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60"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61"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62"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63"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64"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65"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66"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67"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68"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69"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70"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71"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72"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73"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74"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75"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76"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77"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78"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79"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80"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81"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82"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83"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84"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85"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86"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87"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88"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89"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90"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91"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92"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93"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94"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95"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296"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97"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98"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299"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00"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01"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02"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03"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04"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05"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06"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07"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08"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09" name="Text Box 394744">
          <a:extLst>
            <a:ext uri="{FF2B5EF4-FFF2-40B4-BE49-F238E27FC236}">
              <a16:creationId xmlns="" xmlns:a16="http://schemas.microsoft.com/office/drawing/2014/main" id="{00000000-0008-0000-0000-0000E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10" name="Text Box 394360">
          <a:extLst>
            <a:ext uri="{FF2B5EF4-FFF2-40B4-BE49-F238E27FC236}">
              <a16:creationId xmlns="" xmlns:a16="http://schemas.microsoft.com/office/drawing/2014/main" id="{00000000-0008-0000-0000-0000E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11" name="Text Box 394744">
          <a:extLst>
            <a:ext uri="{FF2B5EF4-FFF2-40B4-BE49-F238E27FC236}">
              <a16:creationId xmlns="" xmlns:a16="http://schemas.microsoft.com/office/drawing/2014/main" id="{00000000-0008-0000-0000-0000E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12" name="Text Box 394360">
          <a:extLst>
            <a:ext uri="{FF2B5EF4-FFF2-40B4-BE49-F238E27FC236}">
              <a16:creationId xmlns="" xmlns:a16="http://schemas.microsoft.com/office/drawing/2014/main" id="{00000000-0008-0000-0000-0000E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13" name="Text Box 394744">
          <a:extLst>
            <a:ext uri="{FF2B5EF4-FFF2-40B4-BE49-F238E27FC236}">
              <a16:creationId xmlns="" xmlns:a16="http://schemas.microsoft.com/office/drawing/2014/main" id="{00000000-0008-0000-0000-0000E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14" name="Text Box 394360">
          <a:extLst>
            <a:ext uri="{FF2B5EF4-FFF2-40B4-BE49-F238E27FC236}">
              <a16:creationId xmlns="" xmlns:a16="http://schemas.microsoft.com/office/drawing/2014/main" id="{00000000-0008-0000-0000-0000E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15" name="Text Box 394744">
          <a:extLst>
            <a:ext uri="{FF2B5EF4-FFF2-40B4-BE49-F238E27FC236}">
              <a16:creationId xmlns="" xmlns:a16="http://schemas.microsoft.com/office/drawing/2014/main" id="{00000000-0008-0000-0000-0000E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16" name="Text Box 394360">
          <a:extLst>
            <a:ext uri="{FF2B5EF4-FFF2-40B4-BE49-F238E27FC236}">
              <a16:creationId xmlns="" xmlns:a16="http://schemas.microsoft.com/office/drawing/2014/main" id="{00000000-0008-0000-0000-0000E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17" name="Text Box 394744">
          <a:extLst>
            <a:ext uri="{FF2B5EF4-FFF2-40B4-BE49-F238E27FC236}">
              <a16:creationId xmlns="" xmlns:a16="http://schemas.microsoft.com/office/drawing/2014/main" id="{00000000-0008-0000-0000-0000E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18" name="Text Box 394360">
          <a:extLst>
            <a:ext uri="{FF2B5EF4-FFF2-40B4-BE49-F238E27FC236}">
              <a16:creationId xmlns="" xmlns:a16="http://schemas.microsoft.com/office/drawing/2014/main" id="{00000000-0008-0000-0000-0000E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19" name="Text Box 394744">
          <a:extLst>
            <a:ext uri="{FF2B5EF4-FFF2-40B4-BE49-F238E27FC236}">
              <a16:creationId xmlns="" xmlns:a16="http://schemas.microsoft.com/office/drawing/2014/main" id="{00000000-0008-0000-0000-0000F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20" name="Text Box 394360">
          <a:extLst>
            <a:ext uri="{FF2B5EF4-FFF2-40B4-BE49-F238E27FC236}">
              <a16:creationId xmlns="" xmlns:a16="http://schemas.microsoft.com/office/drawing/2014/main" id="{00000000-0008-0000-0000-0000F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21" name="Text Box 394744">
          <a:extLst>
            <a:ext uri="{FF2B5EF4-FFF2-40B4-BE49-F238E27FC236}">
              <a16:creationId xmlns="" xmlns:a16="http://schemas.microsoft.com/office/drawing/2014/main" id="{00000000-0008-0000-0000-0000F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22" name="Text Box 394360">
          <a:extLst>
            <a:ext uri="{FF2B5EF4-FFF2-40B4-BE49-F238E27FC236}">
              <a16:creationId xmlns="" xmlns:a16="http://schemas.microsoft.com/office/drawing/2014/main" id="{00000000-0008-0000-0000-0000F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23" name="Text Box 394744">
          <a:extLst>
            <a:ext uri="{FF2B5EF4-FFF2-40B4-BE49-F238E27FC236}">
              <a16:creationId xmlns="" xmlns:a16="http://schemas.microsoft.com/office/drawing/2014/main" id="{00000000-0008-0000-0000-0000F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24" name="Text Box 394360">
          <a:extLst>
            <a:ext uri="{FF2B5EF4-FFF2-40B4-BE49-F238E27FC236}">
              <a16:creationId xmlns="" xmlns:a16="http://schemas.microsoft.com/office/drawing/2014/main" id="{00000000-0008-0000-0000-0000F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25" name="Text Box 394744">
          <a:extLst>
            <a:ext uri="{FF2B5EF4-FFF2-40B4-BE49-F238E27FC236}">
              <a16:creationId xmlns="" xmlns:a16="http://schemas.microsoft.com/office/drawing/2014/main" id="{00000000-0008-0000-0000-0000F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26" name="Text Box 394360">
          <a:extLst>
            <a:ext uri="{FF2B5EF4-FFF2-40B4-BE49-F238E27FC236}">
              <a16:creationId xmlns="" xmlns:a16="http://schemas.microsoft.com/office/drawing/2014/main" id="{00000000-0008-0000-0000-0000F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27" name="Text Box 394744">
          <a:extLst>
            <a:ext uri="{FF2B5EF4-FFF2-40B4-BE49-F238E27FC236}">
              <a16:creationId xmlns="" xmlns:a16="http://schemas.microsoft.com/office/drawing/2014/main" id="{00000000-0008-0000-0000-0000F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28" name="Text Box 394360">
          <a:extLst>
            <a:ext uri="{FF2B5EF4-FFF2-40B4-BE49-F238E27FC236}">
              <a16:creationId xmlns="" xmlns:a16="http://schemas.microsoft.com/office/drawing/2014/main" id="{00000000-0008-0000-0000-0000F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29" name="Text Box 394744">
          <a:extLst>
            <a:ext uri="{FF2B5EF4-FFF2-40B4-BE49-F238E27FC236}">
              <a16:creationId xmlns="" xmlns:a16="http://schemas.microsoft.com/office/drawing/2014/main" id="{00000000-0008-0000-0000-0000F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30" name="Text Box 394360">
          <a:extLst>
            <a:ext uri="{FF2B5EF4-FFF2-40B4-BE49-F238E27FC236}">
              <a16:creationId xmlns="" xmlns:a16="http://schemas.microsoft.com/office/drawing/2014/main" id="{00000000-0008-0000-0000-0000F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31" name="Text Box 394744">
          <a:extLst>
            <a:ext uri="{FF2B5EF4-FFF2-40B4-BE49-F238E27FC236}">
              <a16:creationId xmlns="" xmlns:a16="http://schemas.microsoft.com/office/drawing/2014/main" id="{00000000-0008-0000-0000-0000F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32"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33"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34"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35"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36"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37"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38"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39"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40"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41"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42"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43"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44"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45"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46"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47"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48"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49"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50"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51"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52"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53"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54"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55"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56"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57"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58"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59"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60"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61"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62"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63"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64"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65"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66"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67"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68"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69"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70"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71"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72"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73"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74"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75"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76"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77"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78"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79"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80"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81"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82"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83"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84"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85"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86"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87"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88"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89"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90"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91"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92"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93"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94"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95"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96"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397"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98"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399"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00"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01"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02"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03"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04"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05"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06"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07"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08"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09"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10"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11"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12"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13"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14"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15"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16"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17"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18"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19"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20"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21"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22"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23"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24"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25"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26"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27"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428"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429"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430"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431"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432"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433"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34"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35"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36"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37"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38"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39"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40"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41"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42"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43"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44"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45"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46"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47"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48"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49"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50"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51"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52"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53"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54"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55"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56"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57"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58"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59"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60"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61"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62"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63"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64"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65"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66"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67"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68"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69"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70"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71"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72"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73"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74"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75"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76"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77"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78"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79"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80"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81"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82"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83"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84"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85"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86"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87"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88"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89"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90"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91"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92"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493"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94"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95"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96"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97"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98"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499"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00"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01"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02"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03"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04"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05"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06"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07"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08"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09"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10"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11"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12"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13"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14"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15"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16"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17"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18"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19"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20"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21"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22"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23"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24"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25"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26"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27"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28"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29"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530"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531"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532"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533"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534"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0"/>
    <xdr:sp macro="" textlink="">
      <xdr:nvSpPr>
        <xdr:cNvPr id="28535"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36"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37"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38"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39"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40"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41"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42"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43"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44"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45"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46"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47"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48"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49"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50"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51"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52"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53"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54"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55"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56"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57"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58"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59"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60"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61"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62"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63"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64"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65"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66"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67"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68"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69"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70"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71"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72"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73"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74"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75"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76"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77"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78"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79"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80"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81"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82"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83"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84"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85"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86"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87"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88"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89"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90"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91"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92"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93"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94"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595"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96"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97"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98"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599"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600"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601"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02"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03"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04"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05"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06"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07"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608"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609"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610"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611"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612"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613"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14"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15"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16"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17"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18"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19"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620"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621"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622"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623"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624"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2326"/>
    <xdr:sp macro="" textlink="">
      <xdr:nvSpPr>
        <xdr:cNvPr id="28625"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26"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27"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28"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29"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30"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127</xdr:row>
      <xdr:rowOff>0</xdr:rowOff>
    </xdr:from>
    <xdr:ext cx="57150" cy="81461"/>
    <xdr:sp macro="" textlink="">
      <xdr:nvSpPr>
        <xdr:cNvPr id="28631"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632"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633"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634"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635"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636"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637"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38"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39"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40"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41"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42"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43"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44"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45"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46"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47"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48"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49"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50"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51"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52"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53"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54"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55"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56"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57"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58"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59"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60"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61"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62"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63"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64"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65"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66"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67"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68"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69"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70"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71"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72"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73"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74"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75"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76"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77"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78"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79"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80"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81"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82"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83"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84"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85"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86"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87"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88"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89"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90"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91"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92"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93"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94"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95"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96"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697"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98"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699"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00"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01"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02"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03"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04"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05"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06"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07"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08"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09"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710" name="Text Box 394360">
          <a:extLst>
            <a:ext uri="{FF2B5EF4-FFF2-40B4-BE49-F238E27FC236}">
              <a16:creationId xmlns="" xmlns:a16="http://schemas.microsoft.com/office/drawing/2014/main" id="{00000000-0008-0000-0000-000032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711" name="Text Box 394744">
          <a:extLst>
            <a:ext uri="{FF2B5EF4-FFF2-40B4-BE49-F238E27FC236}">
              <a16:creationId xmlns="" xmlns:a16="http://schemas.microsoft.com/office/drawing/2014/main" id="{00000000-0008-0000-0000-000033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712" name="Text Box 394360">
          <a:extLst>
            <a:ext uri="{FF2B5EF4-FFF2-40B4-BE49-F238E27FC236}">
              <a16:creationId xmlns="" xmlns:a16="http://schemas.microsoft.com/office/drawing/2014/main" id="{00000000-0008-0000-0000-000034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713" name="Text Box 394744">
          <a:extLst>
            <a:ext uri="{FF2B5EF4-FFF2-40B4-BE49-F238E27FC236}">
              <a16:creationId xmlns="" xmlns:a16="http://schemas.microsoft.com/office/drawing/2014/main" id="{00000000-0008-0000-0000-000035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714" name="Text Box 394360">
          <a:extLst>
            <a:ext uri="{FF2B5EF4-FFF2-40B4-BE49-F238E27FC236}">
              <a16:creationId xmlns="" xmlns:a16="http://schemas.microsoft.com/office/drawing/2014/main" id="{00000000-0008-0000-0000-000036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715" name="Text Box 394744">
          <a:extLst>
            <a:ext uri="{FF2B5EF4-FFF2-40B4-BE49-F238E27FC236}">
              <a16:creationId xmlns="" xmlns:a16="http://schemas.microsoft.com/office/drawing/2014/main" id="{00000000-0008-0000-0000-000037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16" name="Text Box 394360">
          <a:extLst>
            <a:ext uri="{FF2B5EF4-FFF2-40B4-BE49-F238E27FC236}">
              <a16:creationId xmlns="" xmlns:a16="http://schemas.microsoft.com/office/drawing/2014/main" id="{00000000-0008-0000-0000-00003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17" name="Text Box 394744">
          <a:extLst>
            <a:ext uri="{FF2B5EF4-FFF2-40B4-BE49-F238E27FC236}">
              <a16:creationId xmlns="" xmlns:a16="http://schemas.microsoft.com/office/drawing/2014/main" id="{00000000-0008-0000-0000-00003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18" name="Text Box 394360">
          <a:extLst>
            <a:ext uri="{FF2B5EF4-FFF2-40B4-BE49-F238E27FC236}">
              <a16:creationId xmlns="" xmlns:a16="http://schemas.microsoft.com/office/drawing/2014/main" id="{00000000-0008-0000-0000-00003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19" name="Text Box 394744">
          <a:extLst>
            <a:ext uri="{FF2B5EF4-FFF2-40B4-BE49-F238E27FC236}">
              <a16:creationId xmlns="" xmlns:a16="http://schemas.microsoft.com/office/drawing/2014/main" id="{00000000-0008-0000-0000-00003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20" name="Text Box 394360">
          <a:extLst>
            <a:ext uri="{FF2B5EF4-FFF2-40B4-BE49-F238E27FC236}">
              <a16:creationId xmlns="" xmlns:a16="http://schemas.microsoft.com/office/drawing/2014/main" id="{00000000-0008-0000-0000-00003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21" name="Text Box 394744">
          <a:extLst>
            <a:ext uri="{FF2B5EF4-FFF2-40B4-BE49-F238E27FC236}">
              <a16:creationId xmlns="" xmlns:a16="http://schemas.microsoft.com/office/drawing/2014/main" id="{00000000-0008-0000-0000-00003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22" name="Text Box 394360">
          <a:extLst>
            <a:ext uri="{FF2B5EF4-FFF2-40B4-BE49-F238E27FC236}">
              <a16:creationId xmlns="" xmlns:a16="http://schemas.microsoft.com/office/drawing/2014/main" id="{00000000-0008-0000-0000-00003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23" name="Text Box 394744">
          <a:extLst>
            <a:ext uri="{FF2B5EF4-FFF2-40B4-BE49-F238E27FC236}">
              <a16:creationId xmlns="" xmlns:a16="http://schemas.microsoft.com/office/drawing/2014/main" id="{00000000-0008-0000-0000-00003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24" name="Text Box 394360">
          <a:extLst>
            <a:ext uri="{FF2B5EF4-FFF2-40B4-BE49-F238E27FC236}">
              <a16:creationId xmlns="" xmlns:a16="http://schemas.microsoft.com/office/drawing/2014/main" id="{00000000-0008-0000-0000-00004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25" name="Text Box 394744">
          <a:extLst>
            <a:ext uri="{FF2B5EF4-FFF2-40B4-BE49-F238E27FC236}">
              <a16:creationId xmlns="" xmlns:a16="http://schemas.microsoft.com/office/drawing/2014/main" id="{00000000-0008-0000-0000-00004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26" name="Text Box 394360">
          <a:extLst>
            <a:ext uri="{FF2B5EF4-FFF2-40B4-BE49-F238E27FC236}">
              <a16:creationId xmlns="" xmlns:a16="http://schemas.microsoft.com/office/drawing/2014/main" id="{00000000-0008-0000-0000-00004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27" name="Text Box 394744">
          <a:extLst>
            <a:ext uri="{FF2B5EF4-FFF2-40B4-BE49-F238E27FC236}">
              <a16:creationId xmlns="" xmlns:a16="http://schemas.microsoft.com/office/drawing/2014/main" id="{00000000-0008-0000-0000-00004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28" name="Text Box 394360">
          <a:extLst>
            <a:ext uri="{FF2B5EF4-FFF2-40B4-BE49-F238E27FC236}">
              <a16:creationId xmlns="" xmlns:a16="http://schemas.microsoft.com/office/drawing/2014/main" id="{00000000-0008-0000-0000-00004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29" name="Text Box 394744">
          <a:extLst>
            <a:ext uri="{FF2B5EF4-FFF2-40B4-BE49-F238E27FC236}">
              <a16:creationId xmlns="" xmlns:a16="http://schemas.microsoft.com/office/drawing/2014/main" id="{00000000-0008-0000-0000-00004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30" name="Text Box 394360">
          <a:extLst>
            <a:ext uri="{FF2B5EF4-FFF2-40B4-BE49-F238E27FC236}">
              <a16:creationId xmlns="" xmlns:a16="http://schemas.microsoft.com/office/drawing/2014/main" id="{00000000-0008-0000-0000-00004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31" name="Text Box 394744">
          <a:extLst>
            <a:ext uri="{FF2B5EF4-FFF2-40B4-BE49-F238E27FC236}">
              <a16:creationId xmlns="" xmlns:a16="http://schemas.microsoft.com/office/drawing/2014/main" id="{00000000-0008-0000-0000-00004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32" name="Text Box 394360">
          <a:extLst>
            <a:ext uri="{FF2B5EF4-FFF2-40B4-BE49-F238E27FC236}">
              <a16:creationId xmlns="" xmlns:a16="http://schemas.microsoft.com/office/drawing/2014/main" id="{00000000-0008-0000-0000-00004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33" name="Text Box 394744">
          <a:extLst>
            <a:ext uri="{FF2B5EF4-FFF2-40B4-BE49-F238E27FC236}">
              <a16:creationId xmlns="" xmlns:a16="http://schemas.microsoft.com/office/drawing/2014/main" id="{00000000-0008-0000-0000-00004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34" name="Text Box 394360">
          <a:extLst>
            <a:ext uri="{FF2B5EF4-FFF2-40B4-BE49-F238E27FC236}">
              <a16:creationId xmlns="" xmlns:a16="http://schemas.microsoft.com/office/drawing/2014/main" id="{00000000-0008-0000-0000-00004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35" name="Text Box 394744">
          <a:extLst>
            <a:ext uri="{FF2B5EF4-FFF2-40B4-BE49-F238E27FC236}">
              <a16:creationId xmlns="" xmlns:a16="http://schemas.microsoft.com/office/drawing/2014/main" id="{00000000-0008-0000-0000-00004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36" name="Text Box 394360">
          <a:extLst>
            <a:ext uri="{FF2B5EF4-FFF2-40B4-BE49-F238E27FC236}">
              <a16:creationId xmlns="" xmlns:a16="http://schemas.microsoft.com/office/drawing/2014/main" id="{00000000-0008-0000-0000-00004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37" name="Text Box 394744">
          <a:extLst>
            <a:ext uri="{FF2B5EF4-FFF2-40B4-BE49-F238E27FC236}">
              <a16:creationId xmlns="" xmlns:a16="http://schemas.microsoft.com/office/drawing/2014/main" id="{00000000-0008-0000-0000-00004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38" name="Text Box 394360">
          <a:extLst>
            <a:ext uri="{FF2B5EF4-FFF2-40B4-BE49-F238E27FC236}">
              <a16:creationId xmlns="" xmlns:a16="http://schemas.microsoft.com/office/drawing/2014/main" id="{00000000-0008-0000-0000-00004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39" name="Text Box 394744">
          <a:extLst>
            <a:ext uri="{FF2B5EF4-FFF2-40B4-BE49-F238E27FC236}">
              <a16:creationId xmlns="" xmlns:a16="http://schemas.microsoft.com/office/drawing/2014/main" id="{00000000-0008-0000-0000-00004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40" name="Text Box 394360">
          <a:extLst>
            <a:ext uri="{FF2B5EF4-FFF2-40B4-BE49-F238E27FC236}">
              <a16:creationId xmlns="" xmlns:a16="http://schemas.microsoft.com/office/drawing/2014/main" id="{00000000-0008-0000-0000-00005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41" name="Text Box 394744">
          <a:extLst>
            <a:ext uri="{FF2B5EF4-FFF2-40B4-BE49-F238E27FC236}">
              <a16:creationId xmlns="" xmlns:a16="http://schemas.microsoft.com/office/drawing/2014/main" id="{00000000-0008-0000-0000-00005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42" name="Text Box 394360">
          <a:extLst>
            <a:ext uri="{FF2B5EF4-FFF2-40B4-BE49-F238E27FC236}">
              <a16:creationId xmlns="" xmlns:a16="http://schemas.microsoft.com/office/drawing/2014/main" id="{00000000-0008-0000-0000-00005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43" name="Text Box 394744">
          <a:extLst>
            <a:ext uri="{FF2B5EF4-FFF2-40B4-BE49-F238E27FC236}">
              <a16:creationId xmlns="" xmlns:a16="http://schemas.microsoft.com/office/drawing/2014/main" id="{00000000-0008-0000-0000-00005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44" name="Text Box 394360">
          <a:extLst>
            <a:ext uri="{FF2B5EF4-FFF2-40B4-BE49-F238E27FC236}">
              <a16:creationId xmlns="" xmlns:a16="http://schemas.microsoft.com/office/drawing/2014/main" id="{00000000-0008-0000-0000-00005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45" name="Text Box 394744">
          <a:extLst>
            <a:ext uri="{FF2B5EF4-FFF2-40B4-BE49-F238E27FC236}">
              <a16:creationId xmlns="" xmlns:a16="http://schemas.microsoft.com/office/drawing/2014/main" id="{00000000-0008-0000-0000-00005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46" name="Text Box 394360">
          <a:extLst>
            <a:ext uri="{FF2B5EF4-FFF2-40B4-BE49-F238E27FC236}">
              <a16:creationId xmlns="" xmlns:a16="http://schemas.microsoft.com/office/drawing/2014/main" id="{00000000-0008-0000-0000-00005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47" name="Text Box 394744">
          <a:extLst>
            <a:ext uri="{FF2B5EF4-FFF2-40B4-BE49-F238E27FC236}">
              <a16:creationId xmlns="" xmlns:a16="http://schemas.microsoft.com/office/drawing/2014/main" id="{00000000-0008-0000-0000-00005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48" name="Text Box 394360">
          <a:extLst>
            <a:ext uri="{FF2B5EF4-FFF2-40B4-BE49-F238E27FC236}">
              <a16:creationId xmlns="" xmlns:a16="http://schemas.microsoft.com/office/drawing/2014/main" id="{00000000-0008-0000-0000-00005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49" name="Text Box 394744">
          <a:extLst>
            <a:ext uri="{FF2B5EF4-FFF2-40B4-BE49-F238E27FC236}">
              <a16:creationId xmlns="" xmlns:a16="http://schemas.microsoft.com/office/drawing/2014/main" id="{00000000-0008-0000-0000-00005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50" name="Text Box 394360">
          <a:extLst>
            <a:ext uri="{FF2B5EF4-FFF2-40B4-BE49-F238E27FC236}">
              <a16:creationId xmlns="" xmlns:a16="http://schemas.microsoft.com/office/drawing/2014/main" id="{00000000-0008-0000-0000-00005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51" name="Text Box 394744">
          <a:extLst>
            <a:ext uri="{FF2B5EF4-FFF2-40B4-BE49-F238E27FC236}">
              <a16:creationId xmlns="" xmlns:a16="http://schemas.microsoft.com/office/drawing/2014/main" id="{00000000-0008-0000-0000-00005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52" name="Text Box 394360">
          <a:extLst>
            <a:ext uri="{FF2B5EF4-FFF2-40B4-BE49-F238E27FC236}">
              <a16:creationId xmlns="" xmlns:a16="http://schemas.microsoft.com/office/drawing/2014/main" id="{00000000-0008-0000-0000-00005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53" name="Text Box 394744">
          <a:extLst>
            <a:ext uri="{FF2B5EF4-FFF2-40B4-BE49-F238E27FC236}">
              <a16:creationId xmlns="" xmlns:a16="http://schemas.microsoft.com/office/drawing/2014/main" id="{00000000-0008-0000-0000-00005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54" name="Text Box 394360">
          <a:extLst>
            <a:ext uri="{FF2B5EF4-FFF2-40B4-BE49-F238E27FC236}">
              <a16:creationId xmlns="" xmlns:a16="http://schemas.microsoft.com/office/drawing/2014/main" id="{00000000-0008-0000-0000-00005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55" name="Text Box 394744">
          <a:extLst>
            <a:ext uri="{FF2B5EF4-FFF2-40B4-BE49-F238E27FC236}">
              <a16:creationId xmlns="" xmlns:a16="http://schemas.microsoft.com/office/drawing/2014/main" id="{00000000-0008-0000-0000-00005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56" name="Text Box 394360">
          <a:extLst>
            <a:ext uri="{FF2B5EF4-FFF2-40B4-BE49-F238E27FC236}">
              <a16:creationId xmlns="" xmlns:a16="http://schemas.microsoft.com/office/drawing/2014/main" id="{00000000-0008-0000-0000-00006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57" name="Text Box 394744">
          <a:extLst>
            <a:ext uri="{FF2B5EF4-FFF2-40B4-BE49-F238E27FC236}">
              <a16:creationId xmlns="" xmlns:a16="http://schemas.microsoft.com/office/drawing/2014/main" id="{00000000-0008-0000-0000-00006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58" name="Text Box 394360">
          <a:extLst>
            <a:ext uri="{FF2B5EF4-FFF2-40B4-BE49-F238E27FC236}">
              <a16:creationId xmlns="" xmlns:a16="http://schemas.microsoft.com/office/drawing/2014/main" id="{00000000-0008-0000-0000-00006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59" name="Text Box 394744">
          <a:extLst>
            <a:ext uri="{FF2B5EF4-FFF2-40B4-BE49-F238E27FC236}">
              <a16:creationId xmlns="" xmlns:a16="http://schemas.microsoft.com/office/drawing/2014/main" id="{00000000-0008-0000-0000-00006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60" name="Text Box 394360">
          <a:extLst>
            <a:ext uri="{FF2B5EF4-FFF2-40B4-BE49-F238E27FC236}">
              <a16:creationId xmlns="" xmlns:a16="http://schemas.microsoft.com/office/drawing/2014/main" id="{00000000-0008-0000-0000-00006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61" name="Text Box 394744">
          <a:extLst>
            <a:ext uri="{FF2B5EF4-FFF2-40B4-BE49-F238E27FC236}">
              <a16:creationId xmlns="" xmlns:a16="http://schemas.microsoft.com/office/drawing/2014/main" id="{00000000-0008-0000-0000-00006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62" name="Text Box 394360">
          <a:extLst>
            <a:ext uri="{FF2B5EF4-FFF2-40B4-BE49-F238E27FC236}">
              <a16:creationId xmlns="" xmlns:a16="http://schemas.microsoft.com/office/drawing/2014/main" id="{00000000-0008-0000-0000-00006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63" name="Text Box 394744">
          <a:extLst>
            <a:ext uri="{FF2B5EF4-FFF2-40B4-BE49-F238E27FC236}">
              <a16:creationId xmlns="" xmlns:a16="http://schemas.microsoft.com/office/drawing/2014/main" id="{00000000-0008-0000-0000-00006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64" name="Text Box 394360">
          <a:extLst>
            <a:ext uri="{FF2B5EF4-FFF2-40B4-BE49-F238E27FC236}">
              <a16:creationId xmlns="" xmlns:a16="http://schemas.microsoft.com/office/drawing/2014/main" id="{00000000-0008-0000-0000-00006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65" name="Text Box 394744">
          <a:extLst>
            <a:ext uri="{FF2B5EF4-FFF2-40B4-BE49-F238E27FC236}">
              <a16:creationId xmlns="" xmlns:a16="http://schemas.microsoft.com/office/drawing/2014/main" id="{00000000-0008-0000-0000-00006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66" name="Text Box 394360">
          <a:extLst>
            <a:ext uri="{FF2B5EF4-FFF2-40B4-BE49-F238E27FC236}">
              <a16:creationId xmlns="" xmlns:a16="http://schemas.microsoft.com/office/drawing/2014/main" id="{00000000-0008-0000-0000-00006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67" name="Text Box 394744">
          <a:extLst>
            <a:ext uri="{FF2B5EF4-FFF2-40B4-BE49-F238E27FC236}">
              <a16:creationId xmlns="" xmlns:a16="http://schemas.microsoft.com/office/drawing/2014/main" id="{00000000-0008-0000-0000-00006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68" name="Text Box 394360">
          <a:extLst>
            <a:ext uri="{FF2B5EF4-FFF2-40B4-BE49-F238E27FC236}">
              <a16:creationId xmlns="" xmlns:a16="http://schemas.microsoft.com/office/drawing/2014/main" id="{00000000-0008-0000-0000-00006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69" name="Text Box 394744">
          <a:extLst>
            <a:ext uri="{FF2B5EF4-FFF2-40B4-BE49-F238E27FC236}">
              <a16:creationId xmlns="" xmlns:a16="http://schemas.microsoft.com/office/drawing/2014/main" id="{00000000-0008-0000-0000-00006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70" name="Text Box 394360">
          <a:extLst>
            <a:ext uri="{FF2B5EF4-FFF2-40B4-BE49-F238E27FC236}">
              <a16:creationId xmlns="" xmlns:a16="http://schemas.microsoft.com/office/drawing/2014/main" id="{00000000-0008-0000-0000-00006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71" name="Text Box 394744">
          <a:extLst>
            <a:ext uri="{FF2B5EF4-FFF2-40B4-BE49-F238E27FC236}">
              <a16:creationId xmlns="" xmlns:a16="http://schemas.microsoft.com/office/drawing/2014/main" id="{00000000-0008-0000-0000-00006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72" name="Text Box 394360">
          <a:extLst>
            <a:ext uri="{FF2B5EF4-FFF2-40B4-BE49-F238E27FC236}">
              <a16:creationId xmlns="" xmlns:a16="http://schemas.microsoft.com/office/drawing/2014/main" id="{00000000-0008-0000-0000-00007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73" name="Text Box 394744">
          <a:extLst>
            <a:ext uri="{FF2B5EF4-FFF2-40B4-BE49-F238E27FC236}">
              <a16:creationId xmlns="" xmlns:a16="http://schemas.microsoft.com/office/drawing/2014/main" id="{00000000-0008-0000-0000-00007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74" name="Text Box 394360">
          <a:extLst>
            <a:ext uri="{FF2B5EF4-FFF2-40B4-BE49-F238E27FC236}">
              <a16:creationId xmlns="" xmlns:a16="http://schemas.microsoft.com/office/drawing/2014/main" id="{00000000-0008-0000-0000-00007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75" name="Text Box 394744">
          <a:extLst>
            <a:ext uri="{FF2B5EF4-FFF2-40B4-BE49-F238E27FC236}">
              <a16:creationId xmlns="" xmlns:a16="http://schemas.microsoft.com/office/drawing/2014/main" id="{00000000-0008-0000-0000-00007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76" name="Text Box 394360">
          <a:extLst>
            <a:ext uri="{FF2B5EF4-FFF2-40B4-BE49-F238E27FC236}">
              <a16:creationId xmlns="" xmlns:a16="http://schemas.microsoft.com/office/drawing/2014/main" id="{00000000-0008-0000-0000-00007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77" name="Text Box 394744">
          <a:extLst>
            <a:ext uri="{FF2B5EF4-FFF2-40B4-BE49-F238E27FC236}">
              <a16:creationId xmlns="" xmlns:a16="http://schemas.microsoft.com/office/drawing/2014/main" id="{00000000-0008-0000-0000-00007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78" name="Text Box 394360">
          <a:extLst>
            <a:ext uri="{FF2B5EF4-FFF2-40B4-BE49-F238E27FC236}">
              <a16:creationId xmlns="" xmlns:a16="http://schemas.microsoft.com/office/drawing/2014/main" id="{00000000-0008-0000-0000-00007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79" name="Text Box 394744">
          <a:extLst>
            <a:ext uri="{FF2B5EF4-FFF2-40B4-BE49-F238E27FC236}">
              <a16:creationId xmlns="" xmlns:a16="http://schemas.microsoft.com/office/drawing/2014/main" id="{00000000-0008-0000-0000-00007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80" name="Text Box 394360">
          <a:extLst>
            <a:ext uri="{FF2B5EF4-FFF2-40B4-BE49-F238E27FC236}">
              <a16:creationId xmlns="" xmlns:a16="http://schemas.microsoft.com/office/drawing/2014/main" id="{00000000-0008-0000-0000-00007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81" name="Text Box 394744">
          <a:extLst>
            <a:ext uri="{FF2B5EF4-FFF2-40B4-BE49-F238E27FC236}">
              <a16:creationId xmlns="" xmlns:a16="http://schemas.microsoft.com/office/drawing/2014/main" id="{00000000-0008-0000-0000-00007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82" name="Text Box 394360">
          <a:extLst>
            <a:ext uri="{FF2B5EF4-FFF2-40B4-BE49-F238E27FC236}">
              <a16:creationId xmlns="" xmlns:a16="http://schemas.microsoft.com/office/drawing/2014/main" id="{00000000-0008-0000-0000-00007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83" name="Text Box 394744">
          <a:extLst>
            <a:ext uri="{FF2B5EF4-FFF2-40B4-BE49-F238E27FC236}">
              <a16:creationId xmlns="" xmlns:a16="http://schemas.microsoft.com/office/drawing/2014/main" id="{00000000-0008-0000-0000-00007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84" name="Text Box 394360">
          <a:extLst>
            <a:ext uri="{FF2B5EF4-FFF2-40B4-BE49-F238E27FC236}">
              <a16:creationId xmlns="" xmlns:a16="http://schemas.microsoft.com/office/drawing/2014/main" id="{00000000-0008-0000-0000-00007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85" name="Text Box 394744">
          <a:extLst>
            <a:ext uri="{FF2B5EF4-FFF2-40B4-BE49-F238E27FC236}">
              <a16:creationId xmlns="" xmlns:a16="http://schemas.microsoft.com/office/drawing/2014/main" id="{00000000-0008-0000-0000-00007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86" name="Text Box 394360">
          <a:extLst>
            <a:ext uri="{FF2B5EF4-FFF2-40B4-BE49-F238E27FC236}">
              <a16:creationId xmlns="" xmlns:a16="http://schemas.microsoft.com/office/drawing/2014/main" id="{00000000-0008-0000-0000-00007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87" name="Text Box 394744">
          <a:extLst>
            <a:ext uri="{FF2B5EF4-FFF2-40B4-BE49-F238E27FC236}">
              <a16:creationId xmlns="" xmlns:a16="http://schemas.microsoft.com/office/drawing/2014/main" id="{00000000-0008-0000-0000-00007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88"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89"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90"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91"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92"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793"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94"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95"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96"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97"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98"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799"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00"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01"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02"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03"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04"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05"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06"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07"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08"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09"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10"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11"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812"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813"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814"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815"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816"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8817"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18"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19"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20"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21"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22"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23"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24"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25"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26"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27"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28"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29"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30"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31"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32"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33"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34"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35"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36"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37"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38"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39"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40"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41"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42"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43"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44"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45"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46"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47"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48"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49"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50"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51"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52"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53"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54"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55"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56"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57"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58"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59"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60"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61"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62"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63"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64"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65"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66"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67"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68"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69"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70"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71"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72"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73"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74"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75"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76"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77"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78"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79"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80"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81"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82"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83"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84"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85"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86"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87"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88"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89"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90" name="Text Box 394744">
          <a:extLst>
            <a:ext uri="{FF2B5EF4-FFF2-40B4-BE49-F238E27FC236}">
              <a16:creationId xmlns="" xmlns:a16="http://schemas.microsoft.com/office/drawing/2014/main" id="{00000000-0008-0000-0000-0000E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91" name="Text Box 394360">
          <a:extLst>
            <a:ext uri="{FF2B5EF4-FFF2-40B4-BE49-F238E27FC236}">
              <a16:creationId xmlns="" xmlns:a16="http://schemas.microsoft.com/office/drawing/2014/main" id="{00000000-0008-0000-0000-0000E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92" name="Text Box 394744">
          <a:extLst>
            <a:ext uri="{FF2B5EF4-FFF2-40B4-BE49-F238E27FC236}">
              <a16:creationId xmlns="" xmlns:a16="http://schemas.microsoft.com/office/drawing/2014/main" id="{00000000-0008-0000-0000-0000E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93" name="Text Box 394360">
          <a:extLst>
            <a:ext uri="{FF2B5EF4-FFF2-40B4-BE49-F238E27FC236}">
              <a16:creationId xmlns="" xmlns:a16="http://schemas.microsoft.com/office/drawing/2014/main" id="{00000000-0008-0000-0000-0000E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894" name="Text Box 394744">
          <a:extLst>
            <a:ext uri="{FF2B5EF4-FFF2-40B4-BE49-F238E27FC236}">
              <a16:creationId xmlns="" xmlns:a16="http://schemas.microsoft.com/office/drawing/2014/main" id="{00000000-0008-0000-0000-0000E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95" name="Text Box 394360">
          <a:extLst>
            <a:ext uri="{FF2B5EF4-FFF2-40B4-BE49-F238E27FC236}">
              <a16:creationId xmlns="" xmlns:a16="http://schemas.microsoft.com/office/drawing/2014/main" id="{00000000-0008-0000-0000-0000E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96" name="Text Box 394744">
          <a:extLst>
            <a:ext uri="{FF2B5EF4-FFF2-40B4-BE49-F238E27FC236}">
              <a16:creationId xmlns="" xmlns:a16="http://schemas.microsoft.com/office/drawing/2014/main" id="{00000000-0008-0000-0000-0000E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97" name="Text Box 394360">
          <a:extLst>
            <a:ext uri="{FF2B5EF4-FFF2-40B4-BE49-F238E27FC236}">
              <a16:creationId xmlns="" xmlns:a16="http://schemas.microsoft.com/office/drawing/2014/main" id="{00000000-0008-0000-0000-0000E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98" name="Text Box 394744">
          <a:extLst>
            <a:ext uri="{FF2B5EF4-FFF2-40B4-BE49-F238E27FC236}">
              <a16:creationId xmlns="" xmlns:a16="http://schemas.microsoft.com/office/drawing/2014/main" id="{00000000-0008-0000-0000-0000E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899" name="Text Box 394360">
          <a:extLst>
            <a:ext uri="{FF2B5EF4-FFF2-40B4-BE49-F238E27FC236}">
              <a16:creationId xmlns="" xmlns:a16="http://schemas.microsoft.com/office/drawing/2014/main" id="{00000000-0008-0000-0000-0000E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00" name="Text Box 394744">
          <a:extLst>
            <a:ext uri="{FF2B5EF4-FFF2-40B4-BE49-F238E27FC236}">
              <a16:creationId xmlns="" xmlns:a16="http://schemas.microsoft.com/office/drawing/2014/main" id="{00000000-0008-0000-0000-0000F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01" name="Text Box 394360">
          <a:extLst>
            <a:ext uri="{FF2B5EF4-FFF2-40B4-BE49-F238E27FC236}">
              <a16:creationId xmlns="" xmlns:a16="http://schemas.microsoft.com/office/drawing/2014/main" id="{00000000-0008-0000-0000-0000F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02" name="Text Box 394744">
          <a:extLst>
            <a:ext uri="{FF2B5EF4-FFF2-40B4-BE49-F238E27FC236}">
              <a16:creationId xmlns="" xmlns:a16="http://schemas.microsoft.com/office/drawing/2014/main" id="{00000000-0008-0000-0000-0000F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03" name="Text Box 394360">
          <a:extLst>
            <a:ext uri="{FF2B5EF4-FFF2-40B4-BE49-F238E27FC236}">
              <a16:creationId xmlns="" xmlns:a16="http://schemas.microsoft.com/office/drawing/2014/main" id="{00000000-0008-0000-0000-0000F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04" name="Text Box 394744">
          <a:extLst>
            <a:ext uri="{FF2B5EF4-FFF2-40B4-BE49-F238E27FC236}">
              <a16:creationId xmlns="" xmlns:a16="http://schemas.microsoft.com/office/drawing/2014/main" id="{00000000-0008-0000-0000-0000F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05" name="Text Box 394360">
          <a:extLst>
            <a:ext uri="{FF2B5EF4-FFF2-40B4-BE49-F238E27FC236}">
              <a16:creationId xmlns="" xmlns:a16="http://schemas.microsoft.com/office/drawing/2014/main" id="{00000000-0008-0000-0000-0000F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06" name="Text Box 394744">
          <a:extLst>
            <a:ext uri="{FF2B5EF4-FFF2-40B4-BE49-F238E27FC236}">
              <a16:creationId xmlns="" xmlns:a16="http://schemas.microsoft.com/office/drawing/2014/main" id="{00000000-0008-0000-0000-0000F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07" name="Text Box 394360">
          <a:extLst>
            <a:ext uri="{FF2B5EF4-FFF2-40B4-BE49-F238E27FC236}">
              <a16:creationId xmlns="" xmlns:a16="http://schemas.microsoft.com/office/drawing/2014/main" id="{00000000-0008-0000-0000-0000F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08" name="Text Box 394744">
          <a:extLst>
            <a:ext uri="{FF2B5EF4-FFF2-40B4-BE49-F238E27FC236}">
              <a16:creationId xmlns="" xmlns:a16="http://schemas.microsoft.com/office/drawing/2014/main" id="{00000000-0008-0000-0000-0000F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09" name="Text Box 394360">
          <a:extLst>
            <a:ext uri="{FF2B5EF4-FFF2-40B4-BE49-F238E27FC236}">
              <a16:creationId xmlns="" xmlns:a16="http://schemas.microsoft.com/office/drawing/2014/main" id="{00000000-0008-0000-0000-0000F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10" name="Text Box 394744">
          <a:extLst>
            <a:ext uri="{FF2B5EF4-FFF2-40B4-BE49-F238E27FC236}">
              <a16:creationId xmlns="" xmlns:a16="http://schemas.microsoft.com/office/drawing/2014/main" id="{00000000-0008-0000-0000-0000F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11" name="Text Box 394360">
          <a:extLst>
            <a:ext uri="{FF2B5EF4-FFF2-40B4-BE49-F238E27FC236}">
              <a16:creationId xmlns="" xmlns:a16="http://schemas.microsoft.com/office/drawing/2014/main" id="{00000000-0008-0000-0000-0000F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12" name="Text Box 394744">
          <a:extLst>
            <a:ext uri="{FF2B5EF4-FFF2-40B4-BE49-F238E27FC236}">
              <a16:creationId xmlns="" xmlns:a16="http://schemas.microsoft.com/office/drawing/2014/main" id="{00000000-0008-0000-0000-0000F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13"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14"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15"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16"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17"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18"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19"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20"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21"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22"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23"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24"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25"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26"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27"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28"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29"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30"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31"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32"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33"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34"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35"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36"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37"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38"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39"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40"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41"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42"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43"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44"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45"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46"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47"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48"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49"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50"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51"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52"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53"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54"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55"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56"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57"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58"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59"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60"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61"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62"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63"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64"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65"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66"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67"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68"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69"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70"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71"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72"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73"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74"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75"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76"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77"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78"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79"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80"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81"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82"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83"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84"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85" name="Text Box 394360">
          <a:extLst>
            <a:ext uri="{FF2B5EF4-FFF2-40B4-BE49-F238E27FC236}">
              <a16:creationId xmlns="" xmlns:a16="http://schemas.microsoft.com/office/drawing/2014/main" id="{00000000-0008-0000-0000-0000F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86" name="Text Box 394744">
          <a:extLst>
            <a:ext uri="{FF2B5EF4-FFF2-40B4-BE49-F238E27FC236}">
              <a16:creationId xmlns="" xmlns:a16="http://schemas.microsoft.com/office/drawing/2014/main" id="{00000000-0008-0000-0000-0000F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87" name="Text Box 394360">
          <a:extLst>
            <a:ext uri="{FF2B5EF4-FFF2-40B4-BE49-F238E27FC236}">
              <a16:creationId xmlns="" xmlns:a16="http://schemas.microsoft.com/office/drawing/2014/main" id="{00000000-0008-0000-0000-0000F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88" name="Text Box 394744">
          <a:extLst>
            <a:ext uri="{FF2B5EF4-FFF2-40B4-BE49-F238E27FC236}">
              <a16:creationId xmlns="" xmlns:a16="http://schemas.microsoft.com/office/drawing/2014/main" id="{00000000-0008-0000-0000-000000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89" name="Text Box 394360">
          <a:extLst>
            <a:ext uri="{FF2B5EF4-FFF2-40B4-BE49-F238E27FC236}">
              <a16:creationId xmlns="" xmlns:a16="http://schemas.microsoft.com/office/drawing/2014/main" id="{00000000-0008-0000-0000-000001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90" name="Text Box 394744">
          <a:extLst>
            <a:ext uri="{FF2B5EF4-FFF2-40B4-BE49-F238E27FC236}">
              <a16:creationId xmlns="" xmlns:a16="http://schemas.microsoft.com/office/drawing/2014/main" id="{00000000-0008-0000-0000-000002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91" name="Text Box 394360">
          <a:extLst>
            <a:ext uri="{FF2B5EF4-FFF2-40B4-BE49-F238E27FC236}">
              <a16:creationId xmlns="" xmlns:a16="http://schemas.microsoft.com/office/drawing/2014/main" id="{00000000-0008-0000-0000-000003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92" name="Text Box 394744">
          <a:extLst>
            <a:ext uri="{FF2B5EF4-FFF2-40B4-BE49-F238E27FC236}">
              <a16:creationId xmlns="" xmlns:a16="http://schemas.microsoft.com/office/drawing/2014/main" id="{00000000-0008-0000-0000-000004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93" name="Text Box 394360">
          <a:extLst>
            <a:ext uri="{FF2B5EF4-FFF2-40B4-BE49-F238E27FC236}">
              <a16:creationId xmlns="" xmlns:a16="http://schemas.microsoft.com/office/drawing/2014/main" id="{00000000-0008-0000-0000-000005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94" name="Text Box 394744">
          <a:extLst>
            <a:ext uri="{FF2B5EF4-FFF2-40B4-BE49-F238E27FC236}">
              <a16:creationId xmlns="" xmlns:a16="http://schemas.microsoft.com/office/drawing/2014/main" id="{00000000-0008-0000-0000-000006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95" name="Text Box 394360">
          <a:extLst>
            <a:ext uri="{FF2B5EF4-FFF2-40B4-BE49-F238E27FC236}">
              <a16:creationId xmlns="" xmlns:a16="http://schemas.microsoft.com/office/drawing/2014/main" id="{00000000-0008-0000-0000-000007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8996" name="Text Box 394744">
          <a:extLst>
            <a:ext uri="{FF2B5EF4-FFF2-40B4-BE49-F238E27FC236}">
              <a16:creationId xmlns="" xmlns:a16="http://schemas.microsoft.com/office/drawing/2014/main" id="{00000000-0008-0000-0000-000008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97" name="Text Box 394360">
          <a:extLst>
            <a:ext uri="{FF2B5EF4-FFF2-40B4-BE49-F238E27FC236}">
              <a16:creationId xmlns="" xmlns:a16="http://schemas.microsoft.com/office/drawing/2014/main" id="{00000000-0008-0000-0000-000009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98" name="Text Box 394744">
          <a:extLst>
            <a:ext uri="{FF2B5EF4-FFF2-40B4-BE49-F238E27FC236}">
              <a16:creationId xmlns="" xmlns:a16="http://schemas.microsoft.com/office/drawing/2014/main" id="{00000000-0008-0000-0000-00000A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8999" name="Text Box 394360">
          <a:extLst>
            <a:ext uri="{FF2B5EF4-FFF2-40B4-BE49-F238E27FC236}">
              <a16:creationId xmlns="" xmlns:a16="http://schemas.microsoft.com/office/drawing/2014/main" id="{00000000-0008-0000-0000-00000B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00" name="Text Box 394744">
          <a:extLst>
            <a:ext uri="{FF2B5EF4-FFF2-40B4-BE49-F238E27FC236}">
              <a16:creationId xmlns="" xmlns:a16="http://schemas.microsoft.com/office/drawing/2014/main" id="{00000000-0008-0000-0000-00000C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01" name="Text Box 394360">
          <a:extLst>
            <a:ext uri="{FF2B5EF4-FFF2-40B4-BE49-F238E27FC236}">
              <a16:creationId xmlns="" xmlns:a16="http://schemas.microsoft.com/office/drawing/2014/main" id="{00000000-0008-0000-0000-00000D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02" name="Text Box 394744">
          <a:extLst>
            <a:ext uri="{FF2B5EF4-FFF2-40B4-BE49-F238E27FC236}">
              <a16:creationId xmlns="" xmlns:a16="http://schemas.microsoft.com/office/drawing/2014/main" id="{00000000-0008-0000-0000-00000E06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03" name="Text Box 394360">
          <a:extLst>
            <a:ext uri="{FF2B5EF4-FFF2-40B4-BE49-F238E27FC236}">
              <a16:creationId xmlns="" xmlns:a16="http://schemas.microsoft.com/office/drawing/2014/main" id="{00000000-0008-0000-0000-00000F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04" name="Text Box 39474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05" name="Text Box 394360">
          <a:extLst>
            <a:ext uri="{FF2B5EF4-FFF2-40B4-BE49-F238E27FC236}">
              <a16:creationId xmlns="" xmlns:a16="http://schemas.microsoft.com/office/drawing/2014/main" id="{00000000-0008-0000-0000-000011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06" name="Text Box 39474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07" name="Text Box 394360">
          <a:extLst>
            <a:ext uri="{FF2B5EF4-FFF2-40B4-BE49-F238E27FC236}">
              <a16:creationId xmlns="" xmlns:a16="http://schemas.microsoft.com/office/drawing/2014/main" id="{00000000-0008-0000-0000-000013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08" name="Text Box 39474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9009" name="Text Box 394360">
          <a:extLst>
            <a:ext uri="{FF2B5EF4-FFF2-40B4-BE49-F238E27FC236}">
              <a16:creationId xmlns="" xmlns:a16="http://schemas.microsoft.com/office/drawing/2014/main" id="{00000000-0008-0000-0000-0000E4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9010" name="Text Box 39474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9011" name="Text Box 394360">
          <a:extLst>
            <a:ext uri="{FF2B5EF4-FFF2-40B4-BE49-F238E27FC236}">
              <a16:creationId xmlns="" xmlns:a16="http://schemas.microsoft.com/office/drawing/2014/main" id="{00000000-0008-0000-0000-0000E6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9012" name="Text Box 394744">
          <a:extLst>
            <a:ext uri="{FF2B5EF4-FFF2-40B4-BE49-F238E27FC236}">
              <a16:creationId xmlns="" xmlns:a16="http://schemas.microsoft.com/office/drawing/2014/main" id="{00000000-0008-0000-0000-0000E7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9013" name="Text Box 394360">
          <a:extLst>
            <a:ext uri="{FF2B5EF4-FFF2-40B4-BE49-F238E27FC236}">
              <a16:creationId xmlns="" xmlns:a16="http://schemas.microsoft.com/office/drawing/2014/main" id="{00000000-0008-0000-0000-0000E8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9014" name="Text Box 39474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15" name="Text Box 394360">
          <a:extLst>
            <a:ext uri="{FF2B5EF4-FFF2-40B4-BE49-F238E27FC236}">
              <a16:creationId xmlns="" xmlns:a16="http://schemas.microsoft.com/office/drawing/2014/main" id="{00000000-0008-0000-0000-0000EA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16" name="Text Box 394744">
          <a:extLst>
            <a:ext uri="{FF2B5EF4-FFF2-40B4-BE49-F238E27FC236}">
              <a16:creationId xmlns="" xmlns:a16="http://schemas.microsoft.com/office/drawing/2014/main" id="{00000000-0008-0000-0000-0000EB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17" name="Text Box 394360">
          <a:extLst>
            <a:ext uri="{FF2B5EF4-FFF2-40B4-BE49-F238E27FC236}">
              <a16:creationId xmlns="" xmlns:a16="http://schemas.microsoft.com/office/drawing/2014/main" id="{00000000-0008-0000-0000-0000EC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18" name="Text Box 39474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19" name="Text Box 394360">
          <a:extLst>
            <a:ext uri="{FF2B5EF4-FFF2-40B4-BE49-F238E27FC236}">
              <a16:creationId xmlns="" xmlns:a16="http://schemas.microsoft.com/office/drawing/2014/main" id="{00000000-0008-0000-0000-0000EE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20" name="Text Box 39474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21" name="Text Box 394360">
          <a:extLst>
            <a:ext uri="{FF2B5EF4-FFF2-40B4-BE49-F238E27FC236}">
              <a16:creationId xmlns="" xmlns:a16="http://schemas.microsoft.com/office/drawing/2014/main" id="{00000000-0008-0000-0000-0000F0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22" name="Text Box 39474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23" name="Text Box 394360">
          <a:extLst>
            <a:ext uri="{FF2B5EF4-FFF2-40B4-BE49-F238E27FC236}">
              <a16:creationId xmlns="" xmlns:a16="http://schemas.microsoft.com/office/drawing/2014/main" id="{00000000-0008-0000-0000-0000F2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24" name="Text Box 39474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25" name="Text Box 394360">
          <a:extLst>
            <a:ext uri="{FF2B5EF4-FFF2-40B4-BE49-F238E27FC236}">
              <a16:creationId xmlns="" xmlns:a16="http://schemas.microsoft.com/office/drawing/2014/main" id="{00000000-0008-0000-0000-0000F4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26" name="Text Box 39474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27" name="Text Box 394360">
          <a:extLst>
            <a:ext uri="{FF2B5EF4-FFF2-40B4-BE49-F238E27FC236}">
              <a16:creationId xmlns="" xmlns:a16="http://schemas.microsoft.com/office/drawing/2014/main" id="{00000000-0008-0000-0000-0000F6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28" name="Text Box 39474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29" name="Text Box 394360">
          <a:extLst>
            <a:ext uri="{FF2B5EF4-FFF2-40B4-BE49-F238E27FC236}">
              <a16:creationId xmlns="" xmlns:a16="http://schemas.microsoft.com/office/drawing/2014/main" id="{00000000-0008-0000-0000-0000F8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30" name="Text Box 394744">
          <a:extLst>
            <a:ext uri="{FF2B5EF4-FFF2-40B4-BE49-F238E27FC236}">
              <a16:creationId xmlns="" xmlns:a16="http://schemas.microsoft.com/office/drawing/2014/main" id="{00000000-0008-0000-0000-0000F9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31" name="Text Box 394360">
          <a:extLst>
            <a:ext uri="{FF2B5EF4-FFF2-40B4-BE49-F238E27FC236}">
              <a16:creationId xmlns="" xmlns:a16="http://schemas.microsoft.com/office/drawing/2014/main" id="{00000000-0008-0000-0000-0000FA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32" name="Text Box 39474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33" name="Text Box 394360">
          <a:extLst>
            <a:ext uri="{FF2B5EF4-FFF2-40B4-BE49-F238E27FC236}">
              <a16:creationId xmlns="" xmlns:a16="http://schemas.microsoft.com/office/drawing/2014/main" id="{00000000-0008-0000-0000-0000FC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34" name="Text Box 394744">
          <a:extLst>
            <a:ext uri="{FF2B5EF4-FFF2-40B4-BE49-F238E27FC236}">
              <a16:creationId xmlns="" xmlns:a16="http://schemas.microsoft.com/office/drawing/2014/main" id="{00000000-0008-0000-0000-0000FD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35" name="Text Box 394360">
          <a:extLst>
            <a:ext uri="{FF2B5EF4-FFF2-40B4-BE49-F238E27FC236}">
              <a16:creationId xmlns="" xmlns:a16="http://schemas.microsoft.com/office/drawing/2014/main" id="{00000000-0008-0000-0000-0000FE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36" name="Text Box 39474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37" name="Text Box 394360">
          <a:extLst>
            <a:ext uri="{FF2B5EF4-FFF2-40B4-BE49-F238E27FC236}">
              <a16:creationId xmlns="" xmlns:a16="http://schemas.microsoft.com/office/drawing/2014/main" id="{00000000-0008-0000-0000-00000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38" name="Text Box 394744">
          <a:extLst>
            <a:ext uri="{FF2B5EF4-FFF2-40B4-BE49-F238E27FC236}">
              <a16:creationId xmlns="" xmlns:a16="http://schemas.microsoft.com/office/drawing/2014/main" id="{00000000-0008-0000-0000-00000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39" name="Text Box 394360">
          <a:extLst>
            <a:ext uri="{FF2B5EF4-FFF2-40B4-BE49-F238E27FC236}">
              <a16:creationId xmlns="" xmlns:a16="http://schemas.microsoft.com/office/drawing/2014/main" id="{00000000-0008-0000-0000-00000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40" name="Text Box 39474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41" name="Text Box 394360">
          <a:extLst>
            <a:ext uri="{FF2B5EF4-FFF2-40B4-BE49-F238E27FC236}">
              <a16:creationId xmlns="" xmlns:a16="http://schemas.microsoft.com/office/drawing/2014/main" id="{00000000-0008-0000-0000-00000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42" name="Text Box 394744">
          <a:extLst>
            <a:ext uri="{FF2B5EF4-FFF2-40B4-BE49-F238E27FC236}">
              <a16:creationId xmlns="" xmlns:a16="http://schemas.microsoft.com/office/drawing/2014/main" id="{00000000-0008-0000-0000-00000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43" name="Text Box 394360">
          <a:extLst>
            <a:ext uri="{FF2B5EF4-FFF2-40B4-BE49-F238E27FC236}">
              <a16:creationId xmlns="" xmlns:a16="http://schemas.microsoft.com/office/drawing/2014/main" id="{00000000-0008-0000-0000-00000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44" name="Text Box 39474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45" name="Text Box 394360">
          <a:extLst>
            <a:ext uri="{FF2B5EF4-FFF2-40B4-BE49-F238E27FC236}">
              <a16:creationId xmlns="" xmlns:a16="http://schemas.microsoft.com/office/drawing/2014/main" id="{00000000-0008-0000-0000-00000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46" name="Text Box 394744">
          <a:extLst>
            <a:ext uri="{FF2B5EF4-FFF2-40B4-BE49-F238E27FC236}">
              <a16:creationId xmlns="" xmlns:a16="http://schemas.microsoft.com/office/drawing/2014/main" id="{00000000-0008-0000-0000-00000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47" name="Text Box 394360">
          <a:extLst>
            <a:ext uri="{FF2B5EF4-FFF2-40B4-BE49-F238E27FC236}">
              <a16:creationId xmlns="" xmlns:a16="http://schemas.microsoft.com/office/drawing/2014/main" id="{00000000-0008-0000-0000-00000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48" name="Text Box 39474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49" name="Text Box 394360">
          <a:extLst>
            <a:ext uri="{FF2B5EF4-FFF2-40B4-BE49-F238E27FC236}">
              <a16:creationId xmlns="" xmlns:a16="http://schemas.microsoft.com/office/drawing/2014/main" id="{00000000-0008-0000-0000-00000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50" name="Text Box 394744">
          <a:extLst>
            <a:ext uri="{FF2B5EF4-FFF2-40B4-BE49-F238E27FC236}">
              <a16:creationId xmlns="" xmlns:a16="http://schemas.microsoft.com/office/drawing/2014/main" id="{00000000-0008-0000-0000-00000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51" name="Text Box 394360">
          <a:extLst>
            <a:ext uri="{FF2B5EF4-FFF2-40B4-BE49-F238E27FC236}">
              <a16:creationId xmlns="" xmlns:a16="http://schemas.microsoft.com/office/drawing/2014/main" id="{00000000-0008-0000-0000-00000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52" name="Text Box 39474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53" name="Text Box 394360">
          <a:extLst>
            <a:ext uri="{FF2B5EF4-FFF2-40B4-BE49-F238E27FC236}">
              <a16:creationId xmlns="" xmlns:a16="http://schemas.microsoft.com/office/drawing/2014/main" id="{00000000-0008-0000-0000-00001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54" name="Text Box 394744">
          <a:extLst>
            <a:ext uri="{FF2B5EF4-FFF2-40B4-BE49-F238E27FC236}">
              <a16:creationId xmlns="" xmlns:a16="http://schemas.microsoft.com/office/drawing/2014/main" id="{00000000-0008-0000-0000-00001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55" name="Text Box 394360">
          <a:extLst>
            <a:ext uri="{FF2B5EF4-FFF2-40B4-BE49-F238E27FC236}">
              <a16:creationId xmlns="" xmlns:a16="http://schemas.microsoft.com/office/drawing/2014/main" id="{00000000-0008-0000-0000-00001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56" name="Text Box 39474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57" name="Text Box 394360">
          <a:extLst>
            <a:ext uri="{FF2B5EF4-FFF2-40B4-BE49-F238E27FC236}">
              <a16:creationId xmlns="" xmlns:a16="http://schemas.microsoft.com/office/drawing/2014/main" id="{00000000-0008-0000-0000-00001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58" name="Text Box 394744">
          <a:extLst>
            <a:ext uri="{FF2B5EF4-FFF2-40B4-BE49-F238E27FC236}">
              <a16:creationId xmlns="" xmlns:a16="http://schemas.microsoft.com/office/drawing/2014/main" id="{00000000-0008-0000-0000-00001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59" name="Text Box 394360">
          <a:extLst>
            <a:ext uri="{FF2B5EF4-FFF2-40B4-BE49-F238E27FC236}">
              <a16:creationId xmlns="" xmlns:a16="http://schemas.microsoft.com/office/drawing/2014/main" id="{00000000-0008-0000-0000-00001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60" name="Text Box 39474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61" name="Text Box 394360">
          <a:extLst>
            <a:ext uri="{FF2B5EF4-FFF2-40B4-BE49-F238E27FC236}">
              <a16:creationId xmlns="" xmlns:a16="http://schemas.microsoft.com/office/drawing/2014/main" id="{00000000-0008-0000-0000-00001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62" name="Text Box 394744">
          <a:extLst>
            <a:ext uri="{FF2B5EF4-FFF2-40B4-BE49-F238E27FC236}">
              <a16:creationId xmlns="" xmlns:a16="http://schemas.microsoft.com/office/drawing/2014/main" id="{00000000-0008-0000-0000-00001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63" name="Text Box 394360">
          <a:extLst>
            <a:ext uri="{FF2B5EF4-FFF2-40B4-BE49-F238E27FC236}">
              <a16:creationId xmlns="" xmlns:a16="http://schemas.microsoft.com/office/drawing/2014/main" id="{00000000-0008-0000-0000-00001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64" name="Text Box 39474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65" name="Text Box 394360">
          <a:extLst>
            <a:ext uri="{FF2B5EF4-FFF2-40B4-BE49-F238E27FC236}">
              <a16:creationId xmlns="" xmlns:a16="http://schemas.microsoft.com/office/drawing/2014/main" id="{00000000-0008-0000-0000-00001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66" name="Text Box 394744">
          <a:extLst>
            <a:ext uri="{FF2B5EF4-FFF2-40B4-BE49-F238E27FC236}">
              <a16:creationId xmlns="" xmlns:a16="http://schemas.microsoft.com/office/drawing/2014/main" id="{00000000-0008-0000-0000-00001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67" name="Text Box 394360">
          <a:extLst>
            <a:ext uri="{FF2B5EF4-FFF2-40B4-BE49-F238E27FC236}">
              <a16:creationId xmlns="" xmlns:a16="http://schemas.microsoft.com/office/drawing/2014/main" id="{00000000-0008-0000-0000-00001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68" name="Text Box 39474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69" name="Text Box 394360">
          <a:extLst>
            <a:ext uri="{FF2B5EF4-FFF2-40B4-BE49-F238E27FC236}">
              <a16:creationId xmlns="" xmlns:a16="http://schemas.microsoft.com/office/drawing/2014/main" id="{00000000-0008-0000-0000-00002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70" name="Text Box 39474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71" name="Text Box 394360">
          <a:extLst>
            <a:ext uri="{FF2B5EF4-FFF2-40B4-BE49-F238E27FC236}">
              <a16:creationId xmlns="" xmlns:a16="http://schemas.microsoft.com/office/drawing/2014/main" id="{00000000-0008-0000-0000-00002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72" name="Text Box 39474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73" name="Text Box 394360">
          <a:extLst>
            <a:ext uri="{FF2B5EF4-FFF2-40B4-BE49-F238E27FC236}">
              <a16:creationId xmlns="" xmlns:a16="http://schemas.microsoft.com/office/drawing/2014/main" id="{00000000-0008-0000-0000-00002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74" name="Text Box 39474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75" name="Text Box 394360">
          <a:extLst>
            <a:ext uri="{FF2B5EF4-FFF2-40B4-BE49-F238E27FC236}">
              <a16:creationId xmlns="" xmlns:a16="http://schemas.microsoft.com/office/drawing/2014/main" id="{00000000-0008-0000-0000-00002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76" name="Text Box 39474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77" name="Text Box 394360">
          <a:extLst>
            <a:ext uri="{FF2B5EF4-FFF2-40B4-BE49-F238E27FC236}">
              <a16:creationId xmlns="" xmlns:a16="http://schemas.microsoft.com/office/drawing/2014/main" id="{00000000-0008-0000-0000-00002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78" name="Text Box 39474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79" name="Text Box 394360">
          <a:extLst>
            <a:ext uri="{FF2B5EF4-FFF2-40B4-BE49-F238E27FC236}">
              <a16:creationId xmlns="" xmlns:a16="http://schemas.microsoft.com/office/drawing/2014/main" id="{00000000-0008-0000-0000-00002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80" name="Text Box 39474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81" name="Text Box 394360">
          <a:extLst>
            <a:ext uri="{FF2B5EF4-FFF2-40B4-BE49-F238E27FC236}">
              <a16:creationId xmlns="" xmlns:a16="http://schemas.microsoft.com/office/drawing/2014/main" id="{00000000-0008-0000-0000-00002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82" name="Text Box 39474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83" name="Text Box 394360">
          <a:extLst>
            <a:ext uri="{FF2B5EF4-FFF2-40B4-BE49-F238E27FC236}">
              <a16:creationId xmlns="" xmlns:a16="http://schemas.microsoft.com/office/drawing/2014/main" id="{00000000-0008-0000-0000-00002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84" name="Text Box 39474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85" name="Text Box 394360">
          <a:extLst>
            <a:ext uri="{FF2B5EF4-FFF2-40B4-BE49-F238E27FC236}">
              <a16:creationId xmlns="" xmlns:a16="http://schemas.microsoft.com/office/drawing/2014/main" id="{00000000-0008-0000-0000-00003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86" name="Text Box 39474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87" name="Text Box 394360">
          <a:extLst>
            <a:ext uri="{FF2B5EF4-FFF2-40B4-BE49-F238E27FC236}">
              <a16:creationId xmlns="" xmlns:a16="http://schemas.microsoft.com/office/drawing/2014/main" id="{00000000-0008-0000-0000-00008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88" name="Text Box 39474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89" name="Text Box 394360">
          <a:extLst>
            <a:ext uri="{FF2B5EF4-FFF2-40B4-BE49-F238E27FC236}">
              <a16:creationId xmlns="" xmlns:a16="http://schemas.microsoft.com/office/drawing/2014/main" id="{00000000-0008-0000-0000-00008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90" name="Text Box 394744">
          <a:extLst>
            <a:ext uri="{FF2B5EF4-FFF2-40B4-BE49-F238E27FC236}">
              <a16:creationId xmlns="" xmlns:a16="http://schemas.microsoft.com/office/drawing/2014/main" id="{00000000-0008-0000-0000-00008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91" name="Text Box 394360">
          <a:extLst>
            <a:ext uri="{FF2B5EF4-FFF2-40B4-BE49-F238E27FC236}">
              <a16:creationId xmlns="" xmlns:a16="http://schemas.microsoft.com/office/drawing/2014/main" id="{00000000-0008-0000-0000-00008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92" name="Text Box 39474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93" name="Text Box 394360">
          <a:extLst>
            <a:ext uri="{FF2B5EF4-FFF2-40B4-BE49-F238E27FC236}">
              <a16:creationId xmlns="" xmlns:a16="http://schemas.microsoft.com/office/drawing/2014/main" id="{00000000-0008-0000-0000-00008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94" name="Text Box 394744">
          <a:extLst>
            <a:ext uri="{FF2B5EF4-FFF2-40B4-BE49-F238E27FC236}">
              <a16:creationId xmlns="" xmlns:a16="http://schemas.microsoft.com/office/drawing/2014/main" id="{00000000-0008-0000-0000-00008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95" name="Text Box 394360">
          <a:extLst>
            <a:ext uri="{FF2B5EF4-FFF2-40B4-BE49-F238E27FC236}">
              <a16:creationId xmlns="" xmlns:a16="http://schemas.microsoft.com/office/drawing/2014/main" id="{00000000-0008-0000-0000-00008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96" name="Text Box 39474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97" name="Text Box 394360">
          <a:extLst>
            <a:ext uri="{FF2B5EF4-FFF2-40B4-BE49-F238E27FC236}">
              <a16:creationId xmlns="" xmlns:a16="http://schemas.microsoft.com/office/drawing/2014/main" id="{00000000-0008-0000-0000-00008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098" name="Text Box 394744">
          <a:extLst>
            <a:ext uri="{FF2B5EF4-FFF2-40B4-BE49-F238E27FC236}">
              <a16:creationId xmlns="" xmlns:a16="http://schemas.microsoft.com/office/drawing/2014/main" id="{00000000-0008-0000-0000-00008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099" name="Text Box 394360">
          <a:extLst>
            <a:ext uri="{FF2B5EF4-FFF2-40B4-BE49-F238E27FC236}">
              <a16:creationId xmlns="" xmlns:a16="http://schemas.microsoft.com/office/drawing/2014/main" id="{00000000-0008-0000-0000-00008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00" name="Text Box 39474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01" name="Text Box 394360">
          <a:extLst>
            <a:ext uri="{FF2B5EF4-FFF2-40B4-BE49-F238E27FC236}">
              <a16:creationId xmlns="" xmlns:a16="http://schemas.microsoft.com/office/drawing/2014/main" id="{00000000-0008-0000-0000-00008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02" name="Text Box 394744">
          <a:extLst>
            <a:ext uri="{FF2B5EF4-FFF2-40B4-BE49-F238E27FC236}">
              <a16:creationId xmlns="" xmlns:a16="http://schemas.microsoft.com/office/drawing/2014/main" id="{00000000-0008-0000-0000-00008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03" name="Text Box 394360">
          <a:extLst>
            <a:ext uri="{FF2B5EF4-FFF2-40B4-BE49-F238E27FC236}">
              <a16:creationId xmlns="" xmlns:a16="http://schemas.microsoft.com/office/drawing/2014/main" id="{00000000-0008-0000-0000-00009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04" name="Text Box 39474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05" name="Text Box 394360">
          <a:extLst>
            <a:ext uri="{FF2B5EF4-FFF2-40B4-BE49-F238E27FC236}">
              <a16:creationId xmlns="" xmlns:a16="http://schemas.microsoft.com/office/drawing/2014/main" id="{00000000-0008-0000-0000-00009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06" name="Text Box 394744">
          <a:extLst>
            <a:ext uri="{FF2B5EF4-FFF2-40B4-BE49-F238E27FC236}">
              <a16:creationId xmlns="" xmlns:a16="http://schemas.microsoft.com/office/drawing/2014/main" id="{00000000-0008-0000-0000-00009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07" name="Text Box 394360">
          <a:extLst>
            <a:ext uri="{FF2B5EF4-FFF2-40B4-BE49-F238E27FC236}">
              <a16:creationId xmlns="" xmlns:a16="http://schemas.microsoft.com/office/drawing/2014/main" id="{00000000-0008-0000-0000-00009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08" name="Text Box 39474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09" name="Text Box 394360">
          <a:extLst>
            <a:ext uri="{FF2B5EF4-FFF2-40B4-BE49-F238E27FC236}">
              <a16:creationId xmlns="" xmlns:a16="http://schemas.microsoft.com/office/drawing/2014/main" id="{00000000-0008-0000-0000-00009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10" name="Text Box 394744">
          <a:extLst>
            <a:ext uri="{FF2B5EF4-FFF2-40B4-BE49-F238E27FC236}">
              <a16:creationId xmlns="" xmlns:a16="http://schemas.microsoft.com/office/drawing/2014/main" id="{00000000-0008-0000-0000-00009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9111" name="Text Box 394360">
          <a:extLst>
            <a:ext uri="{FF2B5EF4-FFF2-40B4-BE49-F238E27FC236}">
              <a16:creationId xmlns="" xmlns:a16="http://schemas.microsoft.com/office/drawing/2014/main" id="{00000000-0008-0000-0000-000098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9112" name="Text Box 39474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9113" name="Text Box 394360">
          <a:extLst>
            <a:ext uri="{FF2B5EF4-FFF2-40B4-BE49-F238E27FC236}">
              <a16:creationId xmlns="" xmlns:a16="http://schemas.microsoft.com/office/drawing/2014/main" id="{00000000-0008-0000-0000-00009A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9114" name="Text Box 394744">
          <a:extLst>
            <a:ext uri="{FF2B5EF4-FFF2-40B4-BE49-F238E27FC236}">
              <a16:creationId xmlns="" xmlns:a16="http://schemas.microsoft.com/office/drawing/2014/main" id="{00000000-0008-0000-0000-00009B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9115" name="Text Box 394360">
          <a:extLst>
            <a:ext uri="{FF2B5EF4-FFF2-40B4-BE49-F238E27FC236}">
              <a16:creationId xmlns="" xmlns:a16="http://schemas.microsoft.com/office/drawing/2014/main" id="{00000000-0008-0000-0000-00009C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0"/>
    <xdr:sp macro="" textlink="">
      <xdr:nvSpPr>
        <xdr:cNvPr id="29116" name="Text Box 39474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0" y="50322480"/>
          <a:ext cx="57150" cy="8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17" name="Text Box 394360">
          <a:extLst>
            <a:ext uri="{FF2B5EF4-FFF2-40B4-BE49-F238E27FC236}">
              <a16:creationId xmlns="" xmlns:a16="http://schemas.microsoft.com/office/drawing/2014/main" id="{00000000-0008-0000-0000-00009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18" name="Text Box 394744">
          <a:extLst>
            <a:ext uri="{FF2B5EF4-FFF2-40B4-BE49-F238E27FC236}">
              <a16:creationId xmlns="" xmlns:a16="http://schemas.microsoft.com/office/drawing/2014/main" id="{00000000-0008-0000-0000-00009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19" name="Text Box 394360">
          <a:extLst>
            <a:ext uri="{FF2B5EF4-FFF2-40B4-BE49-F238E27FC236}">
              <a16:creationId xmlns="" xmlns:a16="http://schemas.microsoft.com/office/drawing/2014/main" id="{00000000-0008-0000-0000-0000A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20" name="Text Box 39474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21" name="Text Box 394360">
          <a:extLst>
            <a:ext uri="{FF2B5EF4-FFF2-40B4-BE49-F238E27FC236}">
              <a16:creationId xmlns="" xmlns:a16="http://schemas.microsoft.com/office/drawing/2014/main" id="{00000000-0008-0000-0000-0000A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22" name="Text Box 39474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23" name="Text Box 394360">
          <a:extLst>
            <a:ext uri="{FF2B5EF4-FFF2-40B4-BE49-F238E27FC236}">
              <a16:creationId xmlns="" xmlns:a16="http://schemas.microsoft.com/office/drawing/2014/main" id="{00000000-0008-0000-0000-0000A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24" name="Text Box 39474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25" name="Text Box 394360">
          <a:extLst>
            <a:ext uri="{FF2B5EF4-FFF2-40B4-BE49-F238E27FC236}">
              <a16:creationId xmlns="" xmlns:a16="http://schemas.microsoft.com/office/drawing/2014/main" id="{00000000-0008-0000-0000-0000A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26" name="Text Box 39474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27" name="Text Box 394360">
          <a:extLst>
            <a:ext uri="{FF2B5EF4-FFF2-40B4-BE49-F238E27FC236}">
              <a16:creationId xmlns="" xmlns:a16="http://schemas.microsoft.com/office/drawing/2014/main" id="{00000000-0008-0000-0000-0000A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28" name="Text Box 39474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29" name="Text Box 394360">
          <a:extLst>
            <a:ext uri="{FF2B5EF4-FFF2-40B4-BE49-F238E27FC236}">
              <a16:creationId xmlns="" xmlns:a16="http://schemas.microsoft.com/office/drawing/2014/main" id="{00000000-0008-0000-0000-0000A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30" name="Text Box 39474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31" name="Text Box 394360">
          <a:extLst>
            <a:ext uri="{FF2B5EF4-FFF2-40B4-BE49-F238E27FC236}">
              <a16:creationId xmlns="" xmlns:a16="http://schemas.microsoft.com/office/drawing/2014/main" id="{00000000-0008-0000-0000-0000A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32" name="Text Box 39474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33" name="Text Box 394360">
          <a:extLst>
            <a:ext uri="{FF2B5EF4-FFF2-40B4-BE49-F238E27FC236}">
              <a16:creationId xmlns="" xmlns:a16="http://schemas.microsoft.com/office/drawing/2014/main" id="{00000000-0008-0000-0000-0000A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34" name="Text Box 39474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35" name="Text Box 394360">
          <a:extLst>
            <a:ext uri="{FF2B5EF4-FFF2-40B4-BE49-F238E27FC236}">
              <a16:creationId xmlns="" xmlns:a16="http://schemas.microsoft.com/office/drawing/2014/main" id="{00000000-0008-0000-0000-0000B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36" name="Text Box 39474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37" name="Text Box 394360">
          <a:extLst>
            <a:ext uri="{FF2B5EF4-FFF2-40B4-BE49-F238E27FC236}">
              <a16:creationId xmlns="" xmlns:a16="http://schemas.microsoft.com/office/drawing/2014/main" id="{00000000-0008-0000-0000-0000B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38" name="Text Box 39474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39" name="Text Box 394360">
          <a:extLst>
            <a:ext uri="{FF2B5EF4-FFF2-40B4-BE49-F238E27FC236}">
              <a16:creationId xmlns="" xmlns:a16="http://schemas.microsoft.com/office/drawing/2014/main" id="{00000000-0008-0000-0000-0000B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40" name="Text Box 39474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41" name="Text Box 394360">
          <a:extLst>
            <a:ext uri="{FF2B5EF4-FFF2-40B4-BE49-F238E27FC236}">
              <a16:creationId xmlns="" xmlns:a16="http://schemas.microsoft.com/office/drawing/2014/main" id="{00000000-0008-0000-0000-0000B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42" name="Text Box 394744">
          <a:extLst>
            <a:ext uri="{FF2B5EF4-FFF2-40B4-BE49-F238E27FC236}">
              <a16:creationId xmlns="" xmlns:a16="http://schemas.microsoft.com/office/drawing/2014/main" id="{00000000-0008-0000-0000-0000B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43" name="Text Box 394360">
          <a:extLst>
            <a:ext uri="{FF2B5EF4-FFF2-40B4-BE49-F238E27FC236}">
              <a16:creationId xmlns="" xmlns:a16="http://schemas.microsoft.com/office/drawing/2014/main" id="{00000000-0008-0000-0000-0000B8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44" name="Text Box 39474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45" name="Text Box 394360">
          <a:extLst>
            <a:ext uri="{FF2B5EF4-FFF2-40B4-BE49-F238E27FC236}">
              <a16:creationId xmlns="" xmlns:a16="http://schemas.microsoft.com/office/drawing/2014/main" id="{00000000-0008-0000-0000-0000B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46" name="Text Box 394744">
          <a:extLst>
            <a:ext uri="{FF2B5EF4-FFF2-40B4-BE49-F238E27FC236}">
              <a16:creationId xmlns="" xmlns:a16="http://schemas.microsoft.com/office/drawing/2014/main" id="{00000000-0008-0000-0000-0000B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47" name="Text Box 394360">
          <a:extLst>
            <a:ext uri="{FF2B5EF4-FFF2-40B4-BE49-F238E27FC236}">
              <a16:creationId xmlns="" xmlns:a16="http://schemas.microsoft.com/office/drawing/2014/main" id="{00000000-0008-0000-0000-0000B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48" name="Text Box 39474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49" name="Text Box 394360">
          <a:extLst>
            <a:ext uri="{FF2B5EF4-FFF2-40B4-BE49-F238E27FC236}">
              <a16:creationId xmlns="" xmlns:a16="http://schemas.microsoft.com/office/drawing/2014/main" id="{00000000-0008-0000-0000-0000BE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50" name="Text Box 394744">
          <a:extLst>
            <a:ext uri="{FF2B5EF4-FFF2-40B4-BE49-F238E27FC236}">
              <a16:creationId xmlns="" xmlns:a16="http://schemas.microsoft.com/office/drawing/2014/main" id="{00000000-0008-0000-0000-0000BF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51" name="Text Box 394360">
          <a:extLst>
            <a:ext uri="{FF2B5EF4-FFF2-40B4-BE49-F238E27FC236}">
              <a16:creationId xmlns="" xmlns:a16="http://schemas.microsoft.com/office/drawing/2014/main" id="{00000000-0008-0000-0000-0000C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52" name="Text Box 39474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53" name="Text Box 394360">
          <a:extLst>
            <a:ext uri="{FF2B5EF4-FFF2-40B4-BE49-F238E27FC236}">
              <a16:creationId xmlns="" xmlns:a16="http://schemas.microsoft.com/office/drawing/2014/main" id="{00000000-0008-0000-0000-0000C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54" name="Text Box 394744">
          <a:extLst>
            <a:ext uri="{FF2B5EF4-FFF2-40B4-BE49-F238E27FC236}">
              <a16:creationId xmlns="" xmlns:a16="http://schemas.microsoft.com/office/drawing/2014/main" id="{00000000-0008-0000-0000-0000C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55" name="Text Box 394360">
          <a:extLst>
            <a:ext uri="{FF2B5EF4-FFF2-40B4-BE49-F238E27FC236}">
              <a16:creationId xmlns="" xmlns:a16="http://schemas.microsoft.com/office/drawing/2014/main" id="{00000000-0008-0000-0000-0000C4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56" name="Text Box 39474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57" name="Text Box 394360">
          <a:extLst>
            <a:ext uri="{FF2B5EF4-FFF2-40B4-BE49-F238E27FC236}">
              <a16:creationId xmlns="" xmlns:a16="http://schemas.microsoft.com/office/drawing/2014/main" id="{00000000-0008-0000-0000-0000C6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58" name="Text Box 394744">
          <a:extLst>
            <a:ext uri="{FF2B5EF4-FFF2-40B4-BE49-F238E27FC236}">
              <a16:creationId xmlns="" xmlns:a16="http://schemas.microsoft.com/office/drawing/2014/main" id="{00000000-0008-0000-0000-0000C7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59" name="Text Box 394360">
          <a:extLst>
            <a:ext uri="{FF2B5EF4-FFF2-40B4-BE49-F238E27FC236}">
              <a16:creationId xmlns="" xmlns:a16="http://schemas.microsoft.com/office/drawing/2014/main" id="{00000000-0008-0000-0000-0000C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60" name="Text Box 39474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61" name="Text Box 394360">
          <a:extLst>
            <a:ext uri="{FF2B5EF4-FFF2-40B4-BE49-F238E27FC236}">
              <a16:creationId xmlns="" xmlns:a16="http://schemas.microsoft.com/office/drawing/2014/main" id="{00000000-0008-0000-0000-0000CA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62" name="Text Box 394744">
          <a:extLst>
            <a:ext uri="{FF2B5EF4-FFF2-40B4-BE49-F238E27FC236}">
              <a16:creationId xmlns="" xmlns:a16="http://schemas.microsoft.com/office/drawing/2014/main" id="{00000000-0008-0000-0000-0000CB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63" name="Text Box 394360">
          <a:extLst>
            <a:ext uri="{FF2B5EF4-FFF2-40B4-BE49-F238E27FC236}">
              <a16:creationId xmlns="" xmlns:a16="http://schemas.microsoft.com/office/drawing/2014/main" id="{00000000-0008-0000-0000-0000CC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64" name="Text Box 39474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65" name="Text Box 394360">
          <a:extLst>
            <a:ext uri="{FF2B5EF4-FFF2-40B4-BE49-F238E27FC236}">
              <a16:creationId xmlns="" xmlns:a16="http://schemas.microsoft.com/office/drawing/2014/main" id="{00000000-0008-0000-0000-0000C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66" name="Text Box 394744">
          <a:extLst>
            <a:ext uri="{FF2B5EF4-FFF2-40B4-BE49-F238E27FC236}">
              <a16:creationId xmlns="" xmlns:a16="http://schemas.microsoft.com/office/drawing/2014/main" id="{00000000-0008-0000-0000-0000C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67" name="Text Box 394360">
          <a:extLst>
            <a:ext uri="{FF2B5EF4-FFF2-40B4-BE49-F238E27FC236}">
              <a16:creationId xmlns="" xmlns:a16="http://schemas.microsoft.com/office/drawing/2014/main" id="{00000000-0008-0000-0000-0000D0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68" name="Text Box 39474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69" name="Text Box 394360">
          <a:extLst>
            <a:ext uri="{FF2B5EF4-FFF2-40B4-BE49-F238E27FC236}">
              <a16:creationId xmlns="" xmlns:a16="http://schemas.microsoft.com/office/drawing/2014/main" id="{00000000-0008-0000-0000-0000D2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70" name="Text Box 394744">
          <a:extLst>
            <a:ext uri="{FF2B5EF4-FFF2-40B4-BE49-F238E27FC236}">
              <a16:creationId xmlns="" xmlns:a16="http://schemas.microsoft.com/office/drawing/2014/main" id="{00000000-0008-0000-0000-0000D3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71" name="Text Box 394360">
          <a:extLst>
            <a:ext uri="{FF2B5EF4-FFF2-40B4-BE49-F238E27FC236}">
              <a16:creationId xmlns="" xmlns:a16="http://schemas.microsoft.com/office/drawing/2014/main" id="{00000000-0008-0000-0000-0000D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72" name="Text Box 39474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73" name="Text Box 394360">
          <a:extLst>
            <a:ext uri="{FF2B5EF4-FFF2-40B4-BE49-F238E27FC236}">
              <a16:creationId xmlns="" xmlns:a16="http://schemas.microsoft.com/office/drawing/2014/main" id="{00000000-0008-0000-0000-0000D6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74" name="Text Box 394744">
          <a:extLst>
            <a:ext uri="{FF2B5EF4-FFF2-40B4-BE49-F238E27FC236}">
              <a16:creationId xmlns="" xmlns:a16="http://schemas.microsoft.com/office/drawing/2014/main" id="{00000000-0008-0000-0000-0000D7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75" name="Text Box 394360">
          <a:extLst>
            <a:ext uri="{FF2B5EF4-FFF2-40B4-BE49-F238E27FC236}">
              <a16:creationId xmlns="" xmlns:a16="http://schemas.microsoft.com/office/drawing/2014/main" id="{00000000-0008-0000-0000-0000D8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76" name="Text Box 39474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77" name="Text Box 394360">
          <a:extLst>
            <a:ext uri="{FF2B5EF4-FFF2-40B4-BE49-F238E27FC236}">
              <a16:creationId xmlns="" xmlns:a16="http://schemas.microsoft.com/office/drawing/2014/main" id="{00000000-0008-0000-0000-0000DA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78" name="Text Box 394744">
          <a:extLst>
            <a:ext uri="{FF2B5EF4-FFF2-40B4-BE49-F238E27FC236}">
              <a16:creationId xmlns="" xmlns:a16="http://schemas.microsoft.com/office/drawing/2014/main" id="{00000000-0008-0000-0000-0000DB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79" name="Text Box 394360">
          <a:extLst>
            <a:ext uri="{FF2B5EF4-FFF2-40B4-BE49-F238E27FC236}">
              <a16:creationId xmlns="" xmlns:a16="http://schemas.microsoft.com/office/drawing/2014/main" id="{00000000-0008-0000-0000-0000DC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80" name="Text Box 39474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81" name="Text Box 394360">
          <a:extLst>
            <a:ext uri="{FF2B5EF4-FFF2-40B4-BE49-F238E27FC236}">
              <a16:creationId xmlns="" xmlns:a16="http://schemas.microsoft.com/office/drawing/2014/main" id="{00000000-0008-0000-0000-0000DE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82" name="Text Box 39474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83" name="Text Box 394360">
          <a:extLst>
            <a:ext uri="{FF2B5EF4-FFF2-40B4-BE49-F238E27FC236}">
              <a16:creationId xmlns="" xmlns:a16="http://schemas.microsoft.com/office/drawing/2014/main" id="{00000000-0008-0000-0000-0000E0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84" name="Text Box 39474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85" name="Text Box 394360">
          <a:extLst>
            <a:ext uri="{FF2B5EF4-FFF2-40B4-BE49-F238E27FC236}">
              <a16:creationId xmlns="" xmlns:a16="http://schemas.microsoft.com/office/drawing/2014/main" id="{00000000-0008-0000-0000-0000E2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86" name="Text Box 39474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87" name="Text Box 394360">
          <a:extLst>
            <a:ext uri="{FF2B5EF4-FFF2-40B4-BE49-F238E27FC236}">
              <a16:creationId xmlns="" xmlns:a16="http://schemas.microsoft.com/office/drawing/2014/main" id="{00000000-0008-0000-0000-0000E4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88" name="Text Box 39474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89" name="Text Box 394360">
          <a:extLst>
            <a:ext uri="{FF2B5EF4-FFF2-40B4-BE49-F238E27FC236}">
              <a16:creationId xmlns="" xmlns:a16="http://schemas.microsoft.com/office/drawing/2014/main" id="{00000000-0008-0000-0000-00005F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90" name="Text Box 394744">
          <a:extLst>
            <a:ext uri="{FF2B5EF4-FFF2-40B4-BE49-F238E27FC236}">
              <a16:creationId xmlns="" xmlns:a16="http://schemas.microsoft.com/office/drawing/2014/main" id="{00000000-0008-0000-0000-000060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91" name="Text Box 394360">
          <a:extLst>
            <a:ext uri="{FF2B5EF4-FFF2-40B4-BE49-F238E27FC236}">
              <a16:creationId xmlns="" xmlns:a16="http://schemas.microsoft.com/office/drawing/2014/main" id="{00000000-0008-0000-0000-000061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92" name="Text Box 394744">
          <a:extLst>
            <a:ext uri="{FF2B5EF4-FFF2-40B4-BE49-F238E27FC236}">
              <a16:creationId xmlns="" xmlns:a16="http://schemas.microsoft.com/office/drawing/2014/main" id="{00000000-0008-0000-0000-000062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93" name="Text Box 394360">
          <a:extLst>
            <a:ext uri="{FF2B5EF4-FFF2-40B4-BE49-F238E27FC236}">
              <a16:creationId xmlns="" xmlns:a16="http://schemas.microsoft.com/office/drawing/2014/main" id="{00000000-0008-0000-0000-000063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194" name="Text Box 394744">
          <a:extLst>
            <a:ext uri="{FF2B5EF4-FFF2-40B4-BE49-F238E27FC236}">
              <a16:creationId xmlns="" xmlns:a16="http://schemas.microsoft.com/office/drawing/2014/main" id="{00000000-0008-0000-0000-000064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95" name="Text Box 394360">
          <a:extLst>
            <a:ext uri="{FF2B5EF4-FFF2-40B4-BE49-F238E27FC236}">
              <a16:creationId xmlns="" xmlns:a16="http://schemas.microsoft.com/office/drawing/2014/main" id="{00000000-0008-0000-0000-000065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96" name="Text Box 394744">
          <a:extLst>
            <a:ext uri="{FF2B5EF4-FFF2-40B4-BE49-F238E27FC236}">
              <a16:creationId xmlns="" xmlns:a16="http://schemas.microsoft.com/office/drawing/2014/main" id="{00000000-0008-0000-0000-000066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97" name="Text Box 394360">
          <a:extLst>
            <a:ext uri="{FF2B5EF4-FFF2-40B4-BE49-F238E27FC236}">
              <a16:creationId xmlns="" xmlns:a16="http://schemas.microsoft.com/office/drawing/2014/main" id="{00000000-0008-0000-0000-000067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98" name="Text Box 394744">
          <a:extLst>
            <a:ext uri="{FF2B5EF4-FFF2-40B4-BE49-F238E27FC236}">
              <a16:creationId xmlns="" xmlns:a16="http://schemas.microsoft.com/office/drawing/2014/main" id="{00000000-0008-0000-0000-000068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199" name="Text Box 394360">
          <a:extLst>
            <a:ext uri="{FF2B5EF4-FFF2-40B4-BE49-F238E27FC236}">
              <a16:creationId xmlns="" xmlns:a16="http://schemas.microsoft.com/office/drawing/2014/main" id="{00000000-0008-0000-0000-000069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200" name="Text Box 394744">
          <a:extLst>
            <a:ext uri="{FF2B5EF4-FFF2-40B4-BE49-F238E27FC236}">
              <a16:creationId xmlns="" xmlns:a16="http://schemas.microsoft.com/office/drawing/2014/main" id="{00000000-0008-0000-0000-00006A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201" name="Text Box 394360">
          <a:extLst>
            <a:ext uri="{FF2B5EF4-FFF2-40B4-BE49-F238E27FC236}">
              <a16:creationId xmlns="" xmlns:a16="http://schemas.microsoft.com/office/drawing/2014/main" id="{00000000-0008-0000-0000-00006B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202" name="Text Box 394744">
          <a:extLst>
            <a:ext uri="{FF2B5EF4-FFF2-40B4-BE49-F238E27FC236}">
              <a16:creationId xmlns="" xmlns:a16="http://schemas.microsoft.com/office/drawing/2014/main" id="{00000000-0008-0000-0000-00006C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203" name="Text Box 394360">
          <a:extLst>
            <a:ext uri="{FF2B5EF4-FFF2-40B4-BE49-F238E27FC236}">
              <a16:creationId xmlns="" xmlns:a16="http://schemas.microsoft.com/office/drawing/2014/main" id="{00000000-0008-0000-0000-00006D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204" name="Text Box 394744">
          <a:extLst>
            <a:ext uri="{FF2B5EF4-FFF2-40B4-BE49-F238E27FC236}">
              <a16:creationId xmlns="" xmlns:a16="http://schemas.microsoft.com/office/drawing/2014/main" id="{00000000-0008-0000-0000-00006E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205" name="Text Box 394360">
          <a:extLst>
            <a:ext uri="{FF2B5EF4-FFF2-40B4-BE49-F238E27FC236}">
              <a16:creationId xmlns="" xmlns:a16="http://schemas.microsoft.com/office/drawing/2014/main" id="{00000000-0008-0000-0000-00006F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2326"/>
    <xdr:sp macro="" textlink="">
      <xdr:nvSpPr>
        <xdr:cNvPr id="29206" name="Text Box 394744">
          <a:extLst>
            <a:ext uri="{FF2B5EF4-FFF2-40B4-BE49-F238E27FC236}">
              <a16:creationId xmlns="" xmlns:a16="http://schemas.microsoft.com/office/drawing/2014/main" id="{00000000-0008-0000-0000-000070080000}"/>
            </a:ext>
          </a:extLst>
        </xdr:cNvPr>
        <xdr:cNvSpPr txBox="1">
          <a:spLocks noChangeArrowheads="1"/>
        </xdr:cNvSpPr>
      </xdr:nvSpPr>
      <xdr:spPr bwMode="auto">
        <a:xfrm>
          <a:off x="0" y="5032248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207" name="Text Box 394360">
          <a:extLst>
            <a:ext uri="{FF2B5EF4-FFF2-40B4-BE49-F238E27FC236}">
              <a16:creationId xmlns="" xmlns:a16="http://schemas.microsoft.com/office/drawing/2014/main" id="{00000000-0008-0000-0000-000071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208" name="Text Box 394744">
          <a:extLst>
            <a:ext uri="{FF2B5EF4-FFF2-40B4-BE49-F238E27FC236}">
              <a16:creationId xmlns="" xmlns:a16="http://schemas.microsoft.com/office/drawing/2014/main" id="{00000000-0008-0000-0000-000072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209" name="Text Box 394360">
          <a:extLst>
            <a:ext uri="{FF2B5EF4-FFF2-40B4-BE49-F238E27FC236}">
              <a16:creationId xmlns="" xmlns:a16="http://schemas.microsoft.com/office/drawing/2014/main" id="{00000000-0008-0000-0000-000073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210" name="Text Box 394744">
          <a:extLst>
            <a:ext uri="{FF2B5EF4-FFF2-40B4-BE49-F238E27FC236}">
              <a16:creationId xmlns="" xmlns:a16="http://schemas.microsoft.com/office/drawing/2014/main" id="{00000000-0008-0000-0000-000074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211" name="Text Box 394360">
          <a:extLst>
            <a:ext uri="{FF2B5EF4-FFF2-40B4-BE49-F238E27FC236}">
              <a16:creationId xmlns="" xmlns:a16="http://schemas.microsoft.com/office/drawing/2014/main" id="{00000000-0008-0000-0000-000075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128</xdr:row>
      <xdr:rowOff>0</xdr:rowOff>
    </xdr:from>
    <xdr:ext cx="57150" cy="81461"/>
    <xdr:sp macro="" textlink="">
      <xdr:nvSpPr>
        <xdr:cNvPr id="29212" name="Text Box 394744">
          <a:extLst>
            <a:ext uri="{FF2B5EF4-FFF2-40B4-BE49-F238E27FC236}">
              <a16:creationId xmlns="" xmlns:a16="http://schemas.microsoft.com/office/drawing/2014/main" id="{00000000-0008-0000-0000-000076080000}"/>
            </a:ext>
          </a:extLst>
        </xdr:cNvPr>
        <xdr:cNvSpPr txBox="1">
          <a:spLocks noChangeArrowheads="1"/>
        </xdr:cNvSpPr>
      </xdr:nvSpPr>
      <xdr:spPr bwMode="auto">
        <a:xfrm>
          <a:off x="0" y="5032248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7"/>
  <sheetViews>
    <sheetView tabSelected="1" topLeftCell="A536" zoomScale="90" zoomScaleNormal="90" workbookViewId="0">
      <selection activeCell="A446" sqref="A446"/>
    </sheetView>
  </sheetViews>
  <sheetFormatPr baseColWidth="10" defaultColWidth="11.44140625" defaultRowHeight="10.199999999999999" x14ac:dyDescent="0.2"/>
  <cols>
    <col min="1" max="1" width="55.5546875" style="2" customWidth="1"/>
    <col min="2" max="2" width="14.33203125" style="2" customWidth="1"/>
    <col min="3" max="3" width="18.33203125" style="39" customWidth="1"/>
    <col min="4" max="4" width="19" style="39" bestFit="1" customWidth="1"/>
    <col min="5" max="5" width="14.5546875" style="39" customWidth="1"/>
    <col min="6" max="6" width="18.6640625" style="2" customWidth="1"/>
    <col min="7" max="7" width="17.88671875" style="13" hidden="1" customWidth="1"/>
    <col min="8" max="8" width="37.33203125" style="2" hidden="1" customWidth="1"/>
    <col min="9" max="9" width="31.109375" style="2" customWidth="1"/>
    <col min="10" max="10" width="52.33203125" style="107" bestFit="1" customWidth="1"/>
    <col min="11" max="11" width="24.33203125" style="1" bestFit="1" customWidth="1"/>
    <col min="12" max="12" width="25.33203125" style="1" bestFit="1" customWidth="1"/>
    <col min="13" max="13" width="13.44140625" style="1" bestFit="1" customWidth="1"/>
    <col min="14" max="15" width="11.44140625" style="14"/>
    <col min="16" max="16384" width="11.44140625" style="2"/>
  </cols>
  <sheetData>
    <row r="1" spans="1:15" ht="11.25" hidden="1" customHeight="1" x14ac:dyDescent="0.2">
      <c r="B1" s="17">
        <v>1.125</v>
      </c>
      <c r="C1" s="39">
        <v>11</v>
      </c>
      <c r="D1" s="39">
        <v>1.115</v>
      </c>
    </row>
    <row r="2" spans="1:15" ht="38.4" customHeight="1" x14ac:dyDescent="0.2">
      <c r="A2" s="361" t="s">
        <v>787</v>
      </c>
      <c r="B2" s="362"/>
      <c r="C2" s="362"/>
      <c r="D2" s="362"/>
      <c r="E2" s="362"/>
      <c r="F2" s="362"/>
      <c r="G2" s="362"/>
      <c r="H2" s="362"/>
      <c r="I2" s="362"/>
      <c r="J2" s="362"/>
      <c r="K2" s="362"/>
      <c r="L2" s="362"/>
      <c r="M2" s="363"/>
    </row>
    <row r="3" spans="1:15" ht="20.399999999999999" customHeight="1" x14ac:dyDescent="0.2">
      <c r="A3" s="358" t="s">
        <v>788</v>
      </c>
      <c r="B3" s="359"/>
      <c r="C3" s="359"/>
      <c r="D3" s="359"/>
      <c r="E3" s="360"/>
      <c r="F3" s="355">
        <v>31807888544</v>
      </c>
      <c r="G3" s="356"/>
      <c r="H3" s="356"/>
      <c r="I3" s="357"/>
      <c r="J3" s="364" t="s">
        <v>714</v>
      </c>
      <c r="K3" s="364"/>
      <c r="L3" s="364"/>
      <c r="M3" s="364"/>
    </row>
    <row r="4" spans="1:15" ht="20.399999999999999" customHeight="1" x14ac:dyDescent="0.2">
      <c r="A4" s="358" t="s">
        <v>786</v>
      </c>
      <c r="B4" s="359"/>
      <c r="C4" s="359"/>
      <c r="D4" s="359"/>
      <c r="E4" s="360"/>
      <c r="F4" s="355">
        <v>1176000000</v>
      </c>
      <c r="G4" s="356"/>
      <c r="H4" s="356"/>
      <c r="I4" s="357"/>
      <c r="J4" s="364"/>
      <c r="K4" s="364"/>
      <c r="L4" s="364"/>
      <c r="M4" s="364"/>
    </row>
    <row r="5" spans="1:15" ht="20.399999999999999" customHeight="1" x14ac:dyDescent="0.2">
      <c r="A5" s="358" t="s">
        <v>789</v>
      </c>
      <c r="B5" s="359"/>
      <c r="C5" s="359"/>
      <c r="D5" s="359"/>
      <c r="E5" s="360"/>
      <c r="F5" s="355">
        <f>+F3+F4</f>
        <v>32983888544</v>
      </c>
      <c r="G5" s="356"/>
      <c r="H5" s="356"/>
      <c r="I5" s="357"/>
      <c r="J5" s="364"/>
      <c r="K5" s="364"/>
      <c r="L5" s="364"/>
      <c r="M5" s="364"/>
    </row>
    <row r="6" spans="1:15" s="5" customFormat="1" ht="36" customHeight="1" x14ac:dyDescent="0.3">
      <c r="A6" s="330" t="s">
        <v>237</v>
      </c>
      <c r="B6" s="330"/>
      <c r="C6" s="330"/>
      <c r="D6" s="330"/>
      <c r="E6" s="330"/>
      <c r="F6" s="330"/>
      <c r="G6" s="330"/>
      <c r="H6" s="330"/>
      <c r="I6" s="330"/>
      <c r="J6" s="330"/>
      <c r="K6" s="330"/>
      <c r="L6" s="330"/>
      <c r="M6" s="330"/>
      <c r="N6" s="15"/>
      <c r="O6" s="15"/>
    </row>
    <row r="7" spans="1:15" s="5" customFormat="1" ht="15" customHeight="1" x14ac:dyDescent="0.3">
      <c r="A7" s="57" t="s">
        <v>1</v>
      </c>
      <c r="B7" s="327" t="s">
        <v>2</v>
      </c>
      <c r="C7" s="327"/>
      <c r="D7" s="327"/>
      <c r="E7" s="327"/>
      <c r="F7" s="327"/>
      <c r="G7" s="327"/>
      <c r="H7" s="327"/>
      <c r="I7" s="327"/>
      <c r="J7" s="312" t="s">
        <v>217</v>
      </c>
      <c r="K7" s="313" t="s">
        <v>275</v>
      </c>
      <c r="L7" s="313" t="s">
        <v>362</v>
      </c>
      <c r="M7" s="313" t="s">
        <v>363</v>
      </c>
      <c r="N7" s="15"/>
      <c r="O7" s="15"/>
    </row>
    <row r="8" spans="1:15" s="5" customFormat="1" ht="15" customHeight="1" x14ac:dyDescent="0.3">
      <c r="A8" s="57" t="s">
        <v>3</v>
      </c>
      <c r="B8" s="326" t="s">
        <v>4</v>
      </c>
      <c r="C8" s="326"/>
      <c r="D8" s="326"/>
      <c r="E8" s="326"/>
      <c r="F8" s="326"/>
      <c r="G8" s="326"/>
      <c r="H8" s="326"/>
      <c r="I8" s="326"/>
      <c r="J8" s="312"/>
      <c r="K8" s="313"/>
      <c r="L8" s="313"/>
      <c r="M8" s="313"/>
      <c r="N8" s="15"/>
      <c r="O8" s="15"/>
    </row>
    <row r="9" spans="1:15" s="5" customFormat="1" ht="15" customHeight="1" x14ac:dyDescent="0.3">
      <c r="A9" s="57" t="s">
        <v>5</v>
      </c>
      <c r="B9" s="331" t="s">
        <v>6</v>
      </c>
      <c r="C9" s="331"/>
      <c r="D9" s="331"/>
      <c r="E9" s="331"/>
      <c r="F9" s="331"/>
      <c r="G9" s="331"/>
      <c r="H9" s="331"/>
      <c r="I9" s="331"/>
      <c r="J9" s="312"/>
      <c r="K9" s="313"/>
      <c r="L9" s="313"/>
      <c r="M9" s="313"/>
      <c r="N9" s="15"/>
      <c r="O9" s="15"/>
    </row>
    <row r="10" spans="1:15" s="5" customFormat="1" ht="15" customHeight="1" x14ac:dyDescent="0.3">
      <c r="A10" s="57" t="s">
        <v>7</v>
      </c>
      <c r="B10" s="327" t="s">
        <v>8</v>
      </c>
      <c r="C10" s="327"/>
      <c r="D10" s="327"/>
      <c r="E10" s="327"/>
      <c r="F10" s="327"/>
      <c r="G10" s="327"/>
      <c r="H10" s="327"/>
      <c r="I10" s="327"/>
      <c r="J10" s="312"/>
      <c r="K10" s="313"/>
      <c r="L10" s="313"/>
      <c r="M10" s="313"/>
      <c r="N10" s="15"/>
      <c r="O10" s="15"/>
    </row>
    <row r="11" spans="1:15" s="5" customFormat="1" ht="15" customHeight="1" x14ac:dyDescent="0.3">
      <c r="A11" s="57" t="s">
        <v>9</v>
      </c>
      <c r="B11" s="327" t="s">
        <v>0</v>
      </c>
      <c r="C11" s="327"/>
      <c r="D11" s="327"/>
      <c r="E11" s="327"/>
      <c r="F11" s="327"/>
      <c r="G11" s="327"/>
      <c r="H11" s="327"/>
      <c r="I11" s="327"/>
      <c r="J11" s="312"/>
      <c r="K11" s="313"/>
      <c r="L11" s="313"/>
      <c r="M11" s="313"/>
      <c r="N11" s="15"/>
      <c r="O11" s="15"/>
    </row>
    <row r="12" spans="1:15" s="7" customFormat="1" ht="20.399999999999999" x14ac:dyDescent="0.3">
      <c r="A12" s="60" t="s">
        <v>10</v>
      </c>
      <c r="B12" s="66" t="s">
        <v>11</v>
      </c>
      <c r="C12" s="33" t="s">
        <v>275</v>
      </c>
      <c r="D12" s="33" t="s">
        <v>362</v>
      </c>
      <c r="E12" s="34" t="s">
        <v>363</v>
      </c>
      <c r="F12" s="64" t="s">
        <v>12</v>
      </c>
      <c r="G12" s="18" t="s">
        <v>13</v>
      </c>
      <c r="H12" s="66" t="s">
        <v>14</v>
      </c>
      <c r="I12" s="66" t="s">
        <v>15</v>
      </c>
      <c r="J12" s="312"/>
      <c r="K12" s="313"/>
      <c r="L12" s="313"/>
      <c r="M12" s="313"/>
      <c r="N12" s="49"/>
      <c r="O12" s="49"/>
    </row>
    <row r="13" spans="1:15" s="1" customFormat="1" ht="39" customHeight="1" x14ac:dyDescent="0.3">
      <c r="A13" s="62" t="s">
        <v>385</v>
      </c>
      <c r="B13" s="61">
        <v>2</v>
      </c>
      <c r="C13" s="41">
        <v>7000000</v>
      </c>
      <c r="D13" s="139">
        <v>7000000</v>
      </c>
      <c r="E13" s="42">
        <f>+C13-D13</f>
        <v>0</v>
      </c>
      <c r="F13" s="70">
        <f>IFERROR(E13/C13,0)</f>
        <v>0</v>
      </c>
      <c r="G13" s="71" t="s">
        <v>300</v>
      </c>
      <c r="H13" s="61"/>
      <c r="I13" s="61"/>
      <c r="J13" s="108">
        <v>212020200900</v>
      </c>
      <c r="K13" s="61"/>
      <c r="L13" s="61"/>
      <c r="M13" s="61"/>
      <c r="N13" s="50"/>
      <c r="O13" s="50"/>
    </row>
    <row r="14" spans="1:15" s="1" customFormat="1" ht="27.75" customHeight="1" x14ac:dyDescent="0.3">
      <c r="A14" s="276" t="s">
        <v>349</v>
      </c>
      <c r="B14" s="277">
        <v>3</v>
      </c>
      <c r="C14" s="278">
        <f>+D14</f>
        <v>155861100</v>
      </c>
      <c r="D14" s="278">
        <f>+'PAA 2023'!T5</f>
        <v>155861100</v>
      </c>
      <c r="E14" s="42">
        <f t="shared" ref="E14" si="0">+C14-D14</f>
        <v>0</v>
      </c>
      <c r="F14" s="70">
        <f>IFERROR(E14/C14,0)</f>
        <v>0</v>
      </c>
      <c r="G14" s="71"/>
      <c r="H14" s="61"/>
      <c r="I14" s="61"/>
      <c r="J14" s="109">
        <v>212020200800</v>
      </c>
      <c r="K14" s="8">
        <f>C14</f>
        <v>155861100</v>
      </c>
      <c r="L14" s="8">
        <f>+D14</f>
        <v>155861100</v>
      </c>
      <c r="M14" s="8">
        <f>E14</f>
        <v>0</v>
      </c>
      <c r="N14" s="50"/>
      <c r="O14" s="50"/>
    </row>
    <row r="15" spans="1:15" s="1" customFormat="1" ht="24.75" customHeight="1" x14ac:dyDescent="0.3">
      <c r="A15" s="328" t="s">
        <v>16</v>
      </c>
      <c r="B15" s="328"/>
      <c r="C15" s="35">
        <f>SUM(C13:C14)</f>
        <v>162861100</v>
      </c>
      <c r="D15" s="35">
        <f>+D13+D14</f>
        <v>162861100</v>
      </c>
      <c r="E15" s="46">
        <f>+C15-D15</f>
        <v>0</v>
      </c>
      <c r="F15" s="31">
        <f>IFERROR(E15/C15,0)</f>
        <v>0</v>
      </c>
      <c r="G15" s="24"/>
      <c r="H15" s="25"/>
      <c r="I15" s="25"/>
      <c r="J15" s="110"/>
      <c r="K15" s="26"/>
      <c r="L15" s="27">
        <f>+D15</f>
        <v>162861100</v>
      </c>
      <c r="M15" s="27">
        <f>E15</f>
        <v>0</v>
      </c>
      <c r="N15" s="50"/>
      <c r="O15" s="50"/>
    </row>
    <row r="16" spans="1:15" s="1" customFormat="1" ht="24.75" customHeight="1" x14ac:dyDescent="0.3">
      <c r="A16" s="329" t="s">
        <v>227</v>
      </c>
      <c r="B16" s="329"/>
      <c r="C16" s="329"/>
      <c r="D16" s="329"/>
      <c r="E16" s="329"/>
      <c r="F16" s="329"/>
      <c r="G16" s="329"/>
      <c r="H16" s="329"/>
      <c r="I16" s="329"/>
      <c r="J16" s="329"/>
      <c r="K16" s="329"/>
      <c r="L16" s="329"/>
      <c r="M16" s="329"/>
      <c r="N16" s="50"/>
      <c r="O16" s="50"/>
    </row>
    <row r="17" spans="1:15" s="1" customFormat="1" ht="15" customHeight="1" x14ac:dyDescent="0.3">
      <c r="A17" s="57" t="s">
        <v>1</v>
      </c>
      <c r="B17" s="327" t="s">
        <v>2</v>
      </c>
      <c r="C17" s="327"/>
      <c r="D17" s="327"/>
      <c r="E17" s="327"/>
      <c r="F17" s="327"/>
      <c r="G17" s="327"/>
      <c r="H17" s="327"/>
      <c r="I17" s="327"/>
      <c r="J17" s="312" t="s">
        <v>217</v>
      </c>
      <c r="K17" s="313" t="s">
        <v>275</v>
      </c>
      <c r="L17" s="313" t="s">
        <v>362</v>
      </c>
      <c r="M17" s="313" t="s">
        <v>363</v>
      </c>
      <c r="N17" s="50"/>
      <c r="O17" s="50"/>
    </row>
    <row r="18" spans="1:15" s="1" customFormat="1" ht="15" customHeight="1" x14ac:dyDescent="0.3">
      <c r="A18" s="57" t="s">
        <v>3</v>
      </c>
      <c r="B18" s="327" t="s">
        <v>18</v>
      </c>
      <c r="C18" s="327"/>
      <c r="D18" s="327"/>
      <c r="E18" s="327"/>
      <c r="F18" s="327"/>
      <c r="G18" s="327"/>
      <c r="H18" s="327"/>
      <c r="I18" s="327"/>
      <c r="J18" s="312"/>
      <c r="K18" s="313"/>
      <c r="L18" s="313"/>
      <c r="M18" s="313"/>
      <c r="N18" s="50"/>
      <c r="O18" s="50"/>
    </row>
    <row r="19" spans="1:15" s="1" customFormat="1" ht="15" customHeight="1" x14ac:dyDescent="0.3">
      <c r="A19" s="57" t="s">
        <v>5</v>
      </c>
      <c r="B19" s="326" t="s">
        <v>19</v>
      </c>
      <c r="C19" s="326"/>
      <c r="D19" s="326"/>
      <c r="E19" s="326"/>
      <c r="F19" s="326"/>
      <c r="G19" s="326"/>
      <c r="H19" s="326"/>
      <c r="I19" s="326"/>
      <c r="J19" s="312"/>
      <c r="K19" s="313"/>
      <c r="L19" s="313"/>
      <c r="M19" s="313"/>
      <c r="N19" s="50"/>
      <c r="O19" s="50"/>
    </row>
    <row r="20" spans="1:15" s="1" customFormat="1" ht="15" customHeight="1" x14ac:dyDescent="0.3">
      <c r="A20" s="57" t="s">
        <v>7</v>
      </c>
      <c r="B20" s="327" t="s">
        <v>8</v>
      </c>
      <c r="C20" s="327"/>
      <c r="D20" s="327"/>
      <c r="E20" s="327"/>
      <c r="F20" s="327"/>
      <c r="G20" s="327"/>
      <c r="H20" s="327"/>
      <c r="I20" s="327"/>
      <c r="J20" s="312"/>
      <c r="K20" s="313"/>
      <c r="L20" s="313"/>
      <c r="M20" s="313"/>
      <c r="N20" s="50"/>
      <c r="O20" s="50"/>
    </row>
    <row r="21" spans="1:15" s="1" customFormat="1" ht="15" customHeight="1" x14ac:dyDescent="0.3">
      <c r="A21" s="57" t="s">
        <v>9</v>
      </c>
      <c r="B21" s="327" t="s">
        <v>17</v>
      </c>
      <c r="C21" s="327"/>
      <c r="D21" s="327"/>
      <c r="E21" s="327"/>
      <c r="F21" s="327"/>
      <c r="G21" s="327"/>
      <c r="H21" s="327"/>
      <c r="I21" s="327"/>
      <c r="J21" s="312"/>
      <c r="K21" s="313"/>
      <c r="L21" s="313"/>
      <c r="M21" s="313"/>
      <c r="N21" s="50"/>
      <c r="O21" s="50"/>
    </row>
    <row r="22" spans="1:15" s="7" customFormat="1" ht="20.399999999999999" x14ac:dyDescent="0.3">
      <c r="A22" s="60" t="s">
        <v>10</v>
      </c>
      <c r="B22" s="66" t="s">
        <v>11</v>
      </c>
      <c r="C22" s="33" t="s">
        <v>275</v>
      </c>
      <c r="D22" s="33" t="s">
        <v>362</v>
      </c>
      <c r="E22" s="34" t="s">
        <v>363</v>
      </c>
      <c r="F22" s="66" t="s">
        <v>12</v>
      </c>
      <c r="G22" s="18" t="s">
        <v>13</v>
      </c>
      <c r="H22" s="66" t="s">
        <v>14</v>
      </c>
      <c r="I22" s="66" t="s">
        <v>15</v>
      </c>
      <c r="J22" s="312"/>
      <c r="K22" s="313"/>
      <c r="L22" s="313"/>
      <c r="M22" s="313"/>
      <c r="N22" s="49"/>
      <c r="O22" s="49"/>
    </row>
    <row r="23" spans="1:15" s="1" customFormat="1" ht="26.25" customHeight="1" x14ac:dyDescent="0.3">
      <c r="A23" s="276" t="s">
        <v>350</v>
      </c>
      <c r="B23" s="277">
        <v>13</v>
      </c>
      <c r="C23" s="278">
        <f>+'PAA 2023'!T11</f>
        <v>428408600</v>
      </c>
      <c r="D23" s="278">
        <f>+C23</f>
        <v>428408600</v>
      </c>
      <c r="E23" s="69">
        <f>C23-D23</f>
        <v>0</v>
      </c>
      <c r="F23" s="70">
        <f>IFERROR(E23/C23,0)</f>
        <v>0</v>
      </c>
      <c r="G23" s="71"/>
      <c r="H23" s="61"/>
      <c r="I23" s="61" t="s">
        <v>408</v>
      </c>
      <c r="J23" s="109">
        <v>212020200800</v>
      </c>
      <c r="K23" s="8">
        <f>C23</f>
        <v>428408600</v>
      </c>
      <c r="L23" s="8">
        <f>+D23</f>
        <v>428408600</v>
      </c>
      <c r="M23" s="8">
        <f>E23</f>
        <v>0</v>
      </c>
      <c r="N23" s="50"/>
      <c r="O23" s="50"/>
    </row>
    <row r="24" spans="1:15" s="1" customFormat="1" ht="24.75" customHeight="1" x14ac:dyDescent="0.3">
      <c r="A24" s="328" t="s">
        <v>20</v>
      </c>
      <c r="B24" s="328"/>
      <c r="C24" s="35">
        <f>SUM(C23)</f>
        <v>428408600</v>
      </c>
      <c r="D24" s="35">
        <f>+D23</f>
        <v>428408600</v>
      </c>
      <c r="E24" s="48">
        <f>C24-D24</f>
        <v>0</v>
      </c>
      <c r="F24" s="31">
        <f>IFERROR(E24/C24,0)</f>
        <v>0</v>
      </c>
      <c r="G24" s="24"/>
      <c r="H24" s="25"/>
      <c r="I24" s="25"/>
      <c r="J24" s="111"/>
      <c r="K24" s="28"/>
      <c r="L24" s="29">
        <f>+D24</f>
        <v>428408600</v>
      </c>
      <c r="M24" s="29">
        <f>E24</f>
        <v>0</v>
      </c>
      <c r="N24" s="50"/>
      <c r="O24" s="50"/>
    </row>
    <row r="25" spans="1:15" s="1" customFormat="1" ht="33" customHeight="1" x14ac:dyDescent="0.3">
      <c r="A25" s="314" t="s">
        <v>21</v>
      </c>
      <c r="B25" s="314"/>
      <c r="C25" s="314"/>
      <c r="D25" s="314"/>
      <c r="E25" s="314"/>
      <c r="F25" s="314"/>
      <c r="G25" s="314"/>
      <c r="H25" s="314"/>
      <c r="I25" s="314"/>
      <c r="J25" s="240" t="s">
        <v>713</v>
      </c>
      <c r="K25" s="238"/>
      <c r="L25" s="238"/>
      <c r="M25" s="239"/>
      <c r="N25" s="50"/>
      <c r="O25" s="50"/>
    </row>
    <row r="26" spans="1:15" s="1" customFormat="1" ht="15" customHeight="1" x14ac:dyDescent="0.3">
      <c r="A26" s="57" t="s">
        <v>1</v>
      </c>
      <c r="B26" s="327" t="s">
        <v>2</v>
      </c>
      <c r="C26" s="327"/>
      <c r="D26" s="327"/>
      <c r="E26" s="327"/>
      <c r="F26" s="327"/>
      <c r="G26" s="327"/>
      <c r="H26" s="327"/>
      <c r="I26" s="327"/>
      <c r="J26" s="312" t="s">
        <v>217</v>
      </c>
      <c r="K26" s="313" t="s">
        <v>275</v>
      </c>
      <c r="L26" s="313" t="s">
        <v>362</v>
      </c>
      <c r="M26" s="313" t="s">
        <v>363</v>
      </c>
      <c r="N26" s="50"/>
      <c r="O26" s="50"/>
    </row>
    <row r="27" spans="1:15" s="1" customFormat="1" ht="15" customHeight="1" x14ac:dyDescent="0.3">
      <c r="A27" s="57" t="s">
        <v>3</v>
      </c>
      <c r="B27" s="327" t="s">
        <v>22</v>
      </c>
      <c r="C27" s="327"/>
      <c r="D27" s="327"/>
      <c r="E27" s="327"/>
      <c r="F27" s="327"/>
      <c r="G27" s="327"/>
      <c r="H27" s="327"/>
      <c r="I27" s="327"/>
      <c r="J27" s="312"/>
      <c r="K27" s="313"/>
      <c r="L27" s="313"/>
      <c r="M27" s="313"/>
      <c r="N27" s="50"/>
      <c r="O27" s="50"/>
    </row>
    <row r="28" spans="1:15" s="1" customFormat="1" ht="15" customHeight="1" x14ac:dyDescent="0.3">
      <c r="A28" s="57" t="s">
        <v>5</v>
      </c>
      <c r="B28" s="327" t="s">
        <v>23</v>
      </c>
      <c r="C28" s="327"/>
      <c r="D28" s="327"/>
      <c r="E28" s="327"/>
      <c r="F28" s="327"/>
      <c r="G28" s="327"/>
      <c r="H28" s="327"/>
      <c r="I28" s="327"/>
      <c r="J28" s="312"/>
      <c r="K28" s="313"/>
      <c r="L28" s="313"/>
      <c r="M28" s="313"/>
      <c r="N28" s="50"/>
      <c r="O28" s="50"/>
    </row>
    <row r="29" spans="1:15" s="1" customFormat="1" ht="15" customHeight="1" x14ac:dyDescent="0.3">
      <c r="A29" s="57" t="s">
        <v>7</v>
      </c>
      <c r="B29" s="327" t="s">
        <v>8</v>
      </c>
      <c r="C29" s="327"/>
      <c r="D29" s="327"/>
      <c r="E29" s="327"/>
      <c r="F29" s="327"/>
      <c r="G29" s="327"/>
      <c r="H29" s="327"/>
      <c r="I29" s="327"/>
      <c r="J29" s="312"/>
      <c r="K29" s="313"/>
      <c r="L29" s="313"/>
      <c r="M29" s="313"/>
      <c r="N29" s="50"/>
      <c r="O29" s="50"/>
    </row>
    <row r="30" spans="1:15" s="1" customFormat="1" ht="15" customHeight="1" x14ac:dyDescent="0.3">
      <c r="A30" s="57" t="s">
        <v>9</v>
      </c>
      <c r="B30" s="327" t="s">
        <v>21</v>
      </c>
      <c r="C30" s="327"/>
      <c r="D30" s="327"/>
      <c r="E30" s="327"/>
      <c r="F30" s="327"/>
      <c r="G30" s="327"/>
      <c r="H30" s="327"/>
      <c r="I30" s="327"/>
      <c r="J30" s="312"/>
      <c r="K30" s="313"/>
      <c r="L30" s="313"/>
      <c r="M30" s="313"/>
      <c r="N30" s="50"/>
      <c r="O30" s="50"/>
    </row>
    <row r="31" spans="1:15" s="7" customFormat="1" ht="20.399999999999999" x14ac:dyDescent="0.3">
      <c r="A31" s="66" t="s">
        <v>10</v>
      </c>
      <c r="B31" s="66" t="s">
        <v>11</v>
      </c>
      <c r="C31" s="33" t="s">
        <v>275</v>
      </c>
      <c r="D31" s="33" t="s">
        <v>362</v>
      </c>
      <c r="E31" s="34" t="s">
        <v>363</v>
      </c>
      <c r="F31" s="66" t="s">
        <v>12</v>
      </c>
      <c r="G31" s="18" t="s">
        <v>13</v>
      </c>
      <c r="H31" s="66" t="s">
        <v>14</v>
      </c>
      <c r="I31" s="66" t="s">
        <v>15</v>
      </c>
      <c r="J31" s="312"/>
      <c r="K31" s="313"/>
      <c r="L31" s="313"/>
      <c r="M31" s="313"/>
      <c r="N31" s="49"/>
      <c r="O31" s="49"/>
    </row>
    <row r="32" spans="1:15" s="1" customFormat="1" x14ac:dyDescent="0.3">
      <c r="A32" s="62" t="s">
        <v>272</v>
      </c>
      <c r="B32" s="61" t="s">
        <v>366</v>
      </c>
      <c r="C32" s="138">
        <v>10000000</v>
      </c>
      <c r="D32" s="242">
        <v>0</v>
      </c>
      <c r="E32" s="69">
        <f t="shared" ref="E32:E36" si="1">C32-D32</f>
        <v>10000000</v>
      </c>
      <c r="F32" s="70">
        <f t="shared" ref="F32:F36" si="2">IFERROR(E32/C32,0)</f>
        <v>1</v>
      </c>
      <c r="G32" s="123" t="s">
        <v>300</v>
      </c>
      <c r="H32" s="61"/>
      <c r="I32" s="61"/>
      <c r="J32" s="112">
        <v>212020200600</v>
      </c>
      <c r="K32" s="8"/>
      <c r="L32" s="8"/>
      <c r="M32" s="8"/>
      <c r="N32" s="50"/>
      <c r="O32" s="50"/>
    </row>
    <row r="33" spans="1:15" s="1" customFormat="1" ht="27" customHeight="1" x14ac:dyDescent="0.3">
      <c r="A33" s="260" t="s">
        <v>333</v>
      </c>
      <c r="B33" s="259" t="s">
        <v>366</v>
      </c>
      <c r="C33" s="263">
        <f>10000000+14000000+4221661</f>
        <v>28221661</v>
      </c>
      <c r="D33" s="140">
        <v>28221661</v>
      </c>
      <c r="E33" s="69">
        <f t="shared" si="1"/>
        <v>0</v>
      </c>
      <c r="F33" s="70">
        <f t="shared" si="2"/>
        <v>0</v>
      </c>
      <c r="G33" s="123" t="s">
        <v>300</v>
      </c>
      <c r="H33" s="61"/>
      <c r="I33" s="259" t="s">
        <v>722</v>
      </c>
      <c r="J33" s="112">
        <v>212020200600</v>
      </c>
      <c r="K33" s="8"/>
      <c r="L33" s="8"/>
      <c r="M33" s="8"/>
      <c r="N33" s="50"/>
      <c r="O33" s="50"/>
    </row>
    <row r="34" spans="1:15" s="1" customFormat="1" x14ac:dyDescent="0.3">
      <c r="A34" s="62" t="s">
        <v>334</v>
      </c>
      <c r="B34" s="61">
        <v>2</v>
      </c>
      <c r="C34" s="68">
        <v>0</v>
      </c>
      <c r="D34" s="68">
        <v>0</v>
      </c>
      <c r="E34" s="69">
        <f t="shared" si="1"/>
        <v>0</v>
      </c>
      <c r="F34" s="70">
        <f t="shared" si="2"/>
        <v>0</v>
      </c>
      <c r="G34" s="71"/>
      <c r="H34" s="61"/>
      <c r="I34" s="61"/>
      <c r="J34" s="109">
        <v>212020200800</v>
      </c>
      <c r="K34" s="8"/>
      <c r="L34" s="8"/>
      <c r="M34" s="8"/>
      <c r="N34" s="50"/>
      <c r="O34" s="50"/>
    </row>
    <row r="35" spans="1:15" s="1" customFormat="1" ht="31.2" customHeight="1" x14ac:dyDescent="0.3">
      <c r="A35" s="276" t="s">
        <v>218</v>
      </c>
      <c r="B35" s="277">
        <v>5</v>
      </c>
      <c r="C35" s="278">
        <f>+'PAA 2023'!T39</f>
        <v>152710800</v>
      </c>
      <c r="D35" s="278">
        <f>+C35</f>
        <v>152710800</v>
      </c>
      <c r="E35" s="69">
        <f t="shared" si="1"/>
        <v>0</v>
      </c>
      <c r="F35" s="70">
        <f t="shared" si="2"/>
        <v>0</v>
      </c>
      <c r="G35" s="71"/>
      <c r="H35" s="61"/>
      <c r="J35" s="109">
        <v>212020200800</v>
      </c>
      <c r="K35" s="9"/>
      <c r="L35" s="8">
        <f>+D35</f>
        <v>152710800</v>
      </c>
      <c r="M35" s="8">
        <f>E35</f>
        <v>0</v>
      </c>
      <c r="N35" s="50"/>
      <c r="O35" s="50"/>
    </row>
    <row r="36" spans="1:15" s="1" customFormat="1" ht="34.5" customHeight="1" x14ac:dyDescent="0.3">
      <c r="A36" s="276" t="s">
        <v>162</v>
      </c>
      <c r="B36" s="277">
        <v>15</v>
      </c>
      <c r="C36" s="278">
        <f>+D36</f>
        <v>585414300</v>
      </c>
      <c r="D36" s="278">
        <f>+'PAA 2023'!T24</f>
        <v>585414300</v>
      </c>
      <c r="E36" s="69">
        <f t="shared" si="1"/>
        <v>0</v>
      </c>
      <c r="F36" s="70">
        <f t="shared" si="2"/>
        <v>0</v>
      </c>
      <c r="G36" s="71"/>
      <c r="H36" s="61"/>
      <c r="I36" s="61" t="s">
        <v>677</v>
      </c>
      <c r="J36" s="109">
        <v>212020200800</v>
      </c>
      <c r="K36" s="8">
        <f>C36</f>
        <v>585414300</v>
      </c>
      <c r="L36" s="8">
        <f>+D36</f>
        <v>585414300</v>
      </c>
      <c r="M36" s="8">
        <f>E36</f>
        <v>0</v>
      </c>
      <c r="N36" s="50"/>
      <c r="O36" s="50"/>
    </row>
    <row r="37" spans="1:15" s="1" customFormat="1" ht="15" customHeight="1" x14ac:dyDescent="0.3">
      <c r="A37" s="57" t="s">
        <v>1</v>
      </c>
      <c r="B37" s="317" t="s">
        <v>2</v>
      </c>
      <c r="C37" s="317"/>
      <c r="D37" s="317"/>
      <c r="E37" s="317"/>
      <c r="F37" s="317"/>
      <c r="G37" s="317"/>
      <c r="H37" s="317"/>
      <c r="I37" s="317"/>
      <c r="J37" s="312" t="s">
        <v>217</v>
      </c>
      <c r="K37" s="313" t="s">
        <v>275</v>
      </c>
      <c r="L37" s="313" t="s">
        <v>362</v>
      </c>
      <c r="M37" s="313" t="s">
        <v>363</v>
      </c>
      <c r="N37" s="50"/>
      <c r="O37" s="50"/>
    </row>
    <row r="38" spans="1:15" s="1" customFormat="1" ht="15" customHeight="1" x14ac:dyDescent="0.3">
      <c r="A38" s="57" t="s">
        <v>3</v>
      </c>
      <c r="B38" s="317" t="s">
        <v>22</v>
      </c>
      <c r="C38" s="317"/>
      <c r="D38" s="317"/>
      <c r="E38" s="317"/>
      <c r="F38" s="317"/>
      <c r="G38" s="317"/>
      <c r="H38" s="317"/>
      <c r="I38" s="317"/>
      <c r="J38" s="312"/>
      <c r="K38" s="313"/>
      <c r="L38" s="313"/>
      <c r="M38" s="313"/>
      <c r="N38" s="50"/>
      <c r="O38" s="50"/>
    </row>
    <row r="39" spans="1:15" s="1" customFormat="1" ht="15" customHeight="1" x14ac:dyDescent="0.3">
      <c r="A39" s="57" t="s">
        <v>5</v>
      </c>
      <c r="B39" s="317" t="s">
        <v>24</v>
      </c>
      <c r="C39" s="317"/>
      <c r="D39" s="317"/>
      <c r="E39" s="317"/>
      <c r="F39" s="317"/>
      <c r="G39" s="317"/>
      <c r="H39" s="317"/>
      <c r="I39" s="317"/>
      <c r="J39" s="312"/>
      <c r="K39" s="313"/>
      <c r="L39" s="313"/>
      <c r="M39" s="313"/>
      <c r="N39" s="50"/>
      <c r="O39" s="50"/>
    </row>
    <row r="40" spans="1:15" s="1" customFormat="1" ht="15" customHeight="1" x14ac:dyDescent="0.3">
      <c r="A40" s="57" t="s">
        <v>7</v>
      </c>
      <c r="B40" s="317" t="s">
        <v>8</v>
      </c>
      <c r="C40" s="317"/>
      <c r="D40" s="317"/>
      <c r="E40" s="317"/>
      <c r="F40" s="317"/>
      <c r="G40" s="317"/>
      <c r="H40" s="317"/>
      <c r="I40" s="317"/>
      <c r="J40" s="312"/>
      <c r="K40" s="313"/>
      <c r="L40" s="313"/>
      <c r="M40" s="313"/>
      <c r="N40" s="50"/>
      <c r="O40" s="50"/>
    </row>
    <row r="41" spans="1:15" s="1" customFormat="1" ht="15" customHeight="1" x14ac:dyDescent="0.3">
      <c r="A41" s="57" t="s">
        <v>9</v>
      </c>
      <c r="B41" s="317" t="s">
        <v>21</v>
      </c>
      <c r="C41" s="317"/>
      <c r="D41" s="317"/>
      <c r="E41" s="317"/>
      <c r="F41" s="317"/>
      <c r="G41" s="317"/>
      <c r="H41" s="317"/>
      <c r="I41" s="317"/>
      <c r="J41" s="312"/>
      <c r="K41" s="313"/>
      <c r="L41" s="313"/>
      <c r="M41" s="313"/>
      <c r="N41" s="50"/>
      <c r="O41" s="50"/>
    </row>
    <row r="42" spans="1:15" s="7" customFormat="1" ht="20.399999999999999" x14ac:dyDescent="0.3">
      <c r="A42" s="66" t="s">
        <v>10</v>
      </c>
      <c r="B42" s="66" t="s">
        <v>11</v>
      </c>
      <c r="C42" s="33" t="s">
        <v>275</v>
      </c>
      <c r="D42" s="33" t="s">
        <v>362</v>
      </c>
      <c r="E42" s="34" t="s">
        <v>363</v>
      </c>
      <c r="F42" s="66" t="s">
        <v>12</v>
      </c>
      <c r="G42" s="18" t="s">
        <v>13</v>
      </c>
      <c r="H42" s="66" t="s">
        <v>14</v>
      </c>
      <c r="I42" s="66" t="s">
        <v>15</v>
      </c>
      <c r="J42" s="312"/>
      <c r="K42" s="313"/>
      <c r="L42" s="313"/>
      <c r="M42" s="313"/>
      <c r="N42" s="49"/>
      <c r="O42" s="49"/>
    </row>
    <row r="43" spans="1:15" s="1" customFormat="1" ht="26.25" customHeight="1" x14ac:dyDescent="0.3">
      <c r="A43" s="62" t="s">
        <v>25</v>
      </c>
      <c r="B43" s="61">
        <v>1</v>
      </c>
      <c r="C43" s="138">
        <v>33450000</v>
      </c>
      <c r="D43" s="140">
        <v>33450000</v>
      </c>
      <c r="E43" s="69">
        <f>C43-D43</f>
        <v>0</v>
      </c>
      <c r="F43" s="70">
        <f>IFERROR(E43/C43,0)</f>
        <v>0</v>
      </c>
      <c r="G43" s="71" t="s">
        <v>300</v>
      </c>
      <c r="H43" s="61"/>
      <c r="I43" s="61"/>
      <c r="J43" s="112">
        <v>212020200900</v>
      </c>
      <c r="K43" s="8">
        <f>C43</f>
        <v>33450000</v>
      </c>
      <c r="L43" s="8">
        <f>+D43</f>
        <v>33450000</v>
      </c>
      <c r="M43" s="8">
        <f>E43</f>
        <v>0</v>
      </c>
      <c r="N43" s="50"/>
      <c r="O43" s="50"/>
    </row>
    <row r="44" spans="1:15" s="1" customFormat="1" ht="15" customHeight="1" x14ac:dyDescent="0.3">
      <c r="A44" s="57" t="s">
        <v>1</v>
      </c>
      <c r="B44" s="317" t="s">
        <v>2</v>
      </c>
      <c r="C44" s="317"/>
      <c r="D44" s="317"/>
      <c r="E44" s="317"/>
      <c r="F44" s="317"/>
      <c r="G44" s="317"/>
      <c r="H44" s="317"/>
      <c r="I44" s="317"/>
      <c r="J44" s="312" t="s">
        <v>217</v>
      </c>
      <c r="K44" s="313" t="s">
        <v>275</v>
      </c>
      <c r="L44" s="313" t="s">
        <v>362</v>
      </c>
      <c r="M44" s="313" t="s">
        <v>363</v>
      </c>
      <c r="N44" s="50"/>
      <c r="O44" s="50"/>
    </row>
    <row r="45" spans="1:15" s="1" customFormat="1" ht="15" customHeight="1" x14ac:dyDescent="0.3">
      <c r="A45" s="57" t="s">
        <v>3</v>
      </c>
      <c r="B45" s="317" t="s">
        <v>26</v>
      </c>
      <c r="C45" s="317"/>
      <c r="D45" s="317"/>
      <c r="E45" s="317"/>
      <c r="F45" s="317"/>
      <c r="G45" s="317"/>
      <c r="H45" s="317"/>
      <c r="I45" s="317"/>
      <c r="J45" s="312"/>
      <c r="K45" s="313"/>
      <c r="L45" s="313"/>
      <c r="M45" s="313"/>
      <c r="N45" s="50"/>
      <c r="O45" s="50"/>
    </row>
    <row r="46" spans="1:15" s="1" customFormat="1" ht="15" customHeight="1" x14ac:dyDescent="0.3">
      <c r="A46" s="57" t="s">
        <v>5</v>
      </c>
      <c r="B46" s="321" t="s">
        <v>27</v>
      </c>
      <c r="C46" s="321"/>
      <c r="D46" s="321"/>
      <c r="E46" s="321"/>
      <c r="F46" s="321"/>
      <c r="G46" s="321"/>
      <c r="H46" s="321"/>
      <c r="I46" s="321"/>
      <c r="J46" s="312"/>
      <c r="K46" s="313"/>
      <c r="L46" s="313"/>
      <c r="M46" s="313"/>
      <c r="N46" s="50"/>
      <c r="O46" s="50"/>
    </row>
    <row r="47" spans="1:15" s="1" customFormat="1" ht="15" customHeight="1" x14ac:dyDescent="0.3">
      <c r="A47" s="57" t="s">
        <v>7</v>
      </c>
      <c r="B47" s="317" t="s">
        <v>8</v>
      </c>
      <c r="C47" s="317"/>
      <c r="D47" s="317"/>
      <c r="E47" s="317"/>
      <c r="F47" s="317"/>
      <c r="G47" s="317"/>
      <c r="H47" s="317"/>
      <c r="I47" s="317"/>
      <c r="J47" s="312"/>
      <c r="K47" s="313"/>
      <c r="L47" s="313"/>
      <c r="M47" s="313"/>
      <c r="N47" s="50"/>
      <c r="O47" s="50"/>
    </row>
    <row r="48" spans="1:15" s="1" customFormat="1" ht="15" customHeight="1" x14ac:dyDescent="0.3">
      <c r="A48" s="57" t="s">
        <v>9</v>
      </c>
      <c r="B48" s="317" t="s">
        <v>21</v>
      </c>
      <c r="C48" s="317"/>
      <c r="D48" s="317"/>
      <c r="E48" s="317"/>
      <c r="F48" s="317"/>
      <c r="G48" s="317"/>
      <c r="H48" s="317"/>
      <c r="I48" s="317"/>
      <c r="J48" s="312"/>
      <c r="K48" s="313"/>
      <c r="L48" s="313"/>
      <c r="M48" s="313"/>
      <c r="N48" s="50"/>
      <c r="O48" s="50"/>
    </row>
    <row r="49" spans="1:15" s="1" customFormat="1" ht="26.25" customHeight="1" x14ac:dyDescent="0.3">
      <c r="A49" s="60" t="s">
        <v>10</v>
      </c>
      <c r="B49" s="103" t="s">
        <v>11</v>
      </c>
      <c r="C49" s="33" t="s">
        <v>275</v>
      </c>
      <c r="D49" s="33" t="s">
        <v>362</v>
      </c>
      <c r="E49" s="34" t="s">
        <v>363</v>
      </c>
      <c r="F49" s="66" t="s">
        <v>12</v>
      </c>
      <c r="G49" s="18" t="s">
        <v>13</v>
      </c>
      <c r="H49" s="66" t="s">
        <v>14</v>
      </c>
      <c r="I49" s="66" t="s">
        <v>15</v>
      </c>
      <c r="J49" s="312"/>
      <c r="K49" s="313"/>
      <c r="L49" s="313"/>
      <c r="M49" s="313"/>
      <c r="N49" s="50"/>
      <c r="O49" s="50"/>
    </row>
    <row r="50" spans="1:15" s="1" customFormat="1" ht="30.6" x14ac:dyDescent="0.3">
      <c r="A50" s="62" t="s">
        <v>341</v>
      </c>
      <c r="B50" s="61" t="s">
        <v>366</v>
      </c>
      <c r="C50" s="138">
        <v>10000000</v>
      </c>
      <c r="D50" s="140">
        <v>10000000</v>
      </c>
      <c r="E50" s="69">
        <f t="shared" ref="E50:E59" si="3">C50-D50</f>
        <v>0</v>
      </c>
      <c r="F50" s="70">
        <f t="shared" ref="F50:F60" si="4">IFERROR(E50/C50,0)</f>
        <v>0</v>
      </c>
      <c r="G50" s="71" t="s">
        <v>300</v>
      </c>
      <c r="H50" s="61"/>
      <c r="I50" s="61"/>
      <c r="J50" s="112">
        <v>212020200600</v>
      </c>
      <c r="K50" s="8">
        <f t="shared" ref="K50" si="5">C50</f>
        <v>10000000</v>
      </c>
      <c r="L50" s="8">
        <f t="shared" ref="L50" si="6">+D50</f>
        <v>10000000</v>
      </c>
      <c r="M50" s="8">
        <f t="shared" ref="M50" si="7">E50</f>
        <v>0</v>
      </c>
      <c r="N50" s="50"/>
      <c r="O50" s="50"/>
    </row>
    <row r="51" spans="1:15" s="1" customFormat="1" ht="51" x14ac:dyDescent="0.3">
      <c r="A51" s="62" t="s">
        <v>163</v>
      </c>
      <c r="B51" s="61">
        <v>25</v>
      </c>
      <c r="C51" s="138">
        <v>3000000</v>
      </c>
      <c r="D51" s="140">
        <v>3000000</v>
      </c>
      <c r="E51" s="69">
        <f t="shared" si="3"/>
        <v>0</v>
      </c>
      <c r="F51" s="70">
        <f t="shared" si="4"/>
        <v>0</v>
      </c>
      <c r="G51" s="71" t="s">
        <v>300</v>
      </c>
      <c r="H51" s="61"/>
      <c r="I51" s="61"/>
      <c r="J51" s="112">
        <v>212020200600</v>
      </c>
      <c r="K51" s="8">
        <f t="shared" ref="K51:K59" si="8">C51</f>
        <v>3000000</v>
      </c>
      <c r="L51" s="8">
        <f t="shared" ref="L51:L60" si="9">+D51</f>
        <v>3000000</v>
      </c>
      <c r="M51" s="8">
        <f t="shared" ref="M51:M60" si="10">E51</f>
        <v>0</v>
      </c>
      <c r="N51" s="50"/>
      <c r="O51" s="50"/>
    </row>
    <row r="52" spans="1:15" s="1" customFormat="1" ht="40.799999999999997" x14ac:dyDescent="0.3">
      <c r="A52" s="62" t="s">
        <v>164</v>
      </c>
      <c r="B52" s="61">
        <v>6</v>
      </c>
      <c r="C52" s="138">
        <v>3000000</v>
      </c>
      <c r="D52" s="140">
        <v>3000000</v>
      </c>
      <c r="E52" s="69">
        <f t="shared" si="3"/>
        <v>0</v>
      </c>
      <c r="F52" s="70">
        <f t="shared" si="4"/>
        <v>0</v>
      </c>
      <c r="G52" s="71" t="s">
        <v>300</v>
      </c>
      <c r="H52" s="61"/>
      <c r="I52" s="61"/>
      <c r="J52" s="112">
        <v>212020200600</v>
      </c>
      <c r="K52" s="8">
        <f t="shared" si="8"/>
        <v>3000000</v>
      </c>
      <c r="L52" s="8">
        <f t="shared" si="9"/>
        <v>3000000</v>
      </c>
      <c r="M52" s="8">
        <f t="shared" si="10"/>
        <v>0</v>
      </c>
      <c r="N52" s="50"/>
      <c r="O52" s="50"/>
    </row>
    <row r="53" spans="1:15" s="1" customFormat="1" ht="28.5" customHeight="1" x14ac:dyDescent="0.3">
      <c r="A53" s="62" t="s">
        <v>282</v>
      </c>
      <c r="B53" s="61">
        <v>200</v>
      </c>
      <c r="C53" s="138">
        <v>3000000</v>
      </c>
      <c r="D53" s="140">
        <v>3000000</v>
      </c>
      <c r="E53" s="69">
        <f t="shared" si="3"/>
        <v>0</v>
      </c>
      <c r="F53" s="70">
        <f t="shared" si="4"/>
        <v>0</v>
      </c>
      <c r="G53" s="71" t="s">
        <v>300</v>
      </c>
      <c r="H53" s="61"/>
      <c r="I53" s="61"/>
      <c r="J53" s="112">
        <v>212020200600</v>
      </c>
      <c r="K53" s="8">
        <f t="shared" si="8"/>
        <v>3000000</v>
      </c>
      <c r="L53" s="8">
        <f t="shared" si="9"/>
        <v>3000000</v>
      </c>
      <c r="M53" s="8">
        <f t="shared" si="10"/>
        <v>0</v>
      </c>
      <c r="N53" s="50"/>
      <c r="O53" s="50"/>
    </row>
    <row r="54" spans="1:15" s="1" customFormat="1" ht="20.399999999999999" x14ac:dyDescent="0.3">
      <c r="A54" s="62" t="s">
        <v>165</v>
      </c>
      <c r="B54" s="61" t="s">
        <v>366</v>
      </c>
      <c r="C54" s="138">
        <v>4000000</v>
      </c>
      <c r="D54" s="140">
        <v>4000000</v>
      </c>
      <c r="E54" s="69">
        <f t="shared" si="3"/>
        <v>0</v>
      </c>
      <c r="F54" s="70">
        <f t="shared" si="4"/>
        <v>0</v>
      </c>
      <c r="G54" s="71" t="s">
        <v>300</v>
      </c>
      <c r="H54" s="61"/>
      <c r="I54" s="61"/>
      <c r="J54" s="112">
        <v>212020200600</v>
      </c>
      <c r="K54" s="8">
        <f t="shared" si="8"/>
        <v>4000000</v>
      </c>
      <c r="L54" s="8">
        <f t="shared" si="9"/>
        <v>4000000</v>
      </c>
      <c r="M54" s="8">
        <f t="shared" si="10"/>
        <v>0</v>
      </c>
      <c r="N54" s="50"/>
      <c r="O54" s="50"/>
    </row>
    <row r="55" spans="1:15" s="1" customFormat="1" ht="20.399999999999999" x14ac:dyDescent="0.3">
      <c r="A55" s="62" t="s">
        <v>166</v>
      </c>
      <c r="B55" s="61" t="s">
        <v>366</v>
      </c>
      <c r="C55" s="138">
        <v>4000000</v>
      </c>
      <c r="D55" s="140">
        <v>4000000</v>
      </c>
      <c r="E55" s="69">
        <f t="shared" si="3"/>
        <v>0</v>
      </c>
      <c r="F55" s="70">
        <f t="shared" si="4"/>
        <v>0</v>
      </c>
      <c r="G55" s="71" t="s">
        <v>300</v>
      </c>
      <c r="H55" s="61"/>
      <c r="I55" s="61"/>
      <c r="J55" s="112">
        <v>212020200600</v>
      </c>
      <c r="K55" s="8">
        <f t="shared" si="8"/>
        <v>4000000</v>
      </c>
      <c r="L55" s="8">
        <f t="shared" si="9"/>
        <v>4000000</v>
      </c>
      <c r="M55" s="8">
        <f t="shared" si="10"/>
        <v>0</v>
      </c>
      <c r="N55" s="50"/>
      <c r="O55" s="50"/>
    </row>
    <row r="56" spans="1:15" s="1" customFormat="1" ht="24" customHeight="1" x14ac:dyDescent="0.3">
      <c r="A56" s="62" t="s">
        <v>283</v>
      </c>
      <c r="B56" s="61">
        <v>1</v>
      </c>
      <c r="C56" s="138">
        <v>3000000</v>
      </c>
      <c r="D56" s="140">
        <v>3000000</v>
      </c>
      <c r="E56" s="69">
        <f t="shared" si="3"/>
        <v>0</v>
      </c>
      <c r="F56" s="70">
        <f t="shared" si="4"/>
        <v>0</v>
      </c>
      <c r="G56" s="71" t="s">
        <v>300</v>
      </c>
      <c r="H56" s="61"/>
      <c r="I56" s="61"/>
      <c r="J56" s="112">
        <v>212020200600</v>
      </c>
      <c r="K56" s="8">
        <f t="shared" si="8"/>
        <v>3000000</v>
      </c>
      <c r="L56" s="8">
        <f t="shared" si="9"/>
        <v>3000000</v>
      </c>
      <c r="M56" s="8">
        <f t="shared" si="10"/>
        <v>0</v>
      </c>
      <c r="N56" s="50"/>
      <c r="O56" s="50"/>
    </row>
    <row r="57" spans="1:15" s="1" customFormat="1" ht="50.25" customHeight="1" x14ac:dyDescent="0.3">
      <c r="A57" s="237" t="s">
        <v>712</v>
      </c>
      <c r="B57" s="61">
        <v>3</v>
      </c>
      <c r="C57" s="263">
        <v>2000000</v>
      </c>
      <c r="D57" s="140">
        <v>2000000</v>
      </c>
      <c r="E57" s="69">
        <f t="shared" si="3"/>
        <v>0</v>
      </c>
      <c r="F57" s="70">
        <f t="shared" si="4"/>
        <v>0</v>
      </c>
      <c r="G57" s="71" t="s">
        <v>300</v>
      </c>
      <c r="H57" s="61"/>
      <c r="I57" s="259" t="s">
        <v>716</v>
      </c>
      <c r="J57" s="112">
        <v>212020200600</v>
      </c>
      <c r="K57" s="8">
        <f t="shared" si="8"/>
        <v>2000000</v>
      </c>
      <c r="L57" s="8">
        <f t="shared" si="9"/>
        <v>2000000</v>
      </c>
      <c r="M57" s="8">
        <f t="shared" si="10"/>
        <v>0</v>
      </c>
      <c r="N57" s="50"/>
      <c r="O57" s="50"/>
    </row>
    <row r="58" spans="1:15" s="1" customFormat="1" ht="20.399999999999999" x14ac:dyDescent="0.3">
      <c r="A58" s="62" t="s">
        <v>167</v>
      </c>
      <c r="B58" s="61">
        <v>2</v>
      </c>
      <c r="C58" s="138">
        <v>2000000</v>
      </c>
      <c r="D58" s="140">
        <v>2000000</v>
      </c>
      <c r="E58" s="69">
        <f t="shared" si="3"/>
        <v>0</v>
      </c>
      <c r="F58" s="70">
        <f t="shared" si="4"/>
        <v>0</v>
      </c>
      <c r="G58" s="71" t="s">
        <v>300</v>
      </c>
      <c r="H58" s="61"/>
      <c r="I58" s="61"/>
      <c r="J58" s="112">
        <v>212020200600</v>
      </c>
      <c r="K58" s="8">
        <f t="shared" si="8"/>
        <v>2000000</v>
      </c>
      <c r="L58" s="8">
        <f t="shared" si="9"/>
        <v>2000000</v>
      </c>
      <c r="M58" s="8">
        <f t="shared" si="10"/>
        <v>0</v>
      </c>
      <c r="N58" s="50"/>
      <c r="O58" s="50"/>
    </row>
    <row r="59" spans="1:15" s="1" customFormat="1" ht="30.6" x14ac:dyDescent="0.3">
      <c r="A59" s="62" t="s">
        <v>168</v>
      </c>
      <c r="B59" s="61">
        <v>3</v>
      </c>
      <c r="C59" s="138">
        <v>6000000</v>
      </c>
      <c r="D59" s="140">
        <v>6000000</v>
      </c>
      <c r="E59" s="69">
        <f t="shared" si="3"/>
        <v>0</v>
      </c>
      <c r="F59" s="70">
        <f t="shared" si="4"/>
        <v>0</v>
      </c>
      <c r="G59" s="71" t="s">
        <v>300</v>
      </c>
      <c r="H59" s="61"/>
      <c r="I59" s="61"/>
      <c r="J59" s="112">
        <v>212020200600</v>
      </c>
      <c r="K59" s="8">
        <f t="shared" si="8"/>
        <v>6000000</v>
      </c>
      <c r="L59" s="8">
        <f t="shared" si="9"/>
        <v>6000000</v>
      </c>
      <c r="M59" s="8">
        <f t="shared" si="10"/>
        <v>0</v>
      </c>
      <c r="N59" s="50"/>
      <c r="O59" s="50"/>
    </row>
    <row r="60" spans="1:15" s="1" customFormat="1" ht="24.75" customHeight="1" x14ac:dyDescent="0.3">
      <c r="A60" s="328" t="s">
        <v>28</v>
      </c>
      <c r="B60" s="328"/>
      <c r="C60" s="35">
        <f>SUM(C32:C59)</f>
        <v>849796761</v>
      </c>
      <c r="D60" s="35">
        <f>+D32+D33+D34+D35+D36+D43+D50+D51+D52+D53+D54+D55+D56+D57+D58+D59</f>
        <v>839796761</v>
      </c>
      <c r="E60" s="35">
        <f>SUM(E32:E59)</f>
        <v>10000000</v>
      </c>
      <c r="F60" s="31">
        <f t="shared" si="4"/>
        <v>1.1767519551654304E-2</v>
      </c>
      <c r="G60" s="24"/>
      <c r="H60" s="25"/>
      <c r="I60" s="25"/>
      <c r="J60" s="111"/>
      <c r="K60" s="28"/>
      <c r="L60" s="29">
        <f t="shared" si="9"/>
        <v>839796761</v>
      </c>
      <c r="M60" s="29">
        <f t="shared" si="10"/>
        <v>10000000</v>
      </c>
      <c r="N60" s="50"/>
      <c r="O60" s="50"/>
    </row>
    <row r="61" spans="1:15" s="1" customFormat="1" ht="24.75" customHeight="1" x14ac:dyDescent="0.3">
      <c r="A61" s="314" t="s">
        <v>29</v>
      </c>
      <c r="B61" s="314"/>
      <c r="C61" s="314"/>
      <c r="D61" s="314"/>
      <c r="E61" s="314"/>
      <c r="F61" s="314"/>
      <c r="G61" s="314"/>
      <c r="H61" s="314"/>
      <c r="I61" s="314"/>
      <c r="J61" s="314"/>
      <c r="K61" s="314"/>
      <c r="L61" s="314"/>
      <c r="M61" s="314"/>
      <c r="N61" s="50"/>
      <c r="O61" s="50"/>
    </row>
    <row r="62" spans="1:15" s="1" customFormat="1" ht="15" customHeight="1" x14ac:dyDescent="0.3">
      <c r="A62" s="57" t="s">
        <v>1</v>
      </c>
      <c r="B62" s="317" t="s">
        <v>2</v>
      </c>
      <c r="C62" s="317"/>
      <c r="D62" s="317"/>
      <c r="E62" s="317"/>
      <c r="F62" s="317"/>
      <c r="G62" s="317"/>
      <c r="H62" s="317"/>
      <c r="I62" s="317"/>
      <c r="J62" s="312" t="s">
        <v>217</v>
      </c>
      <c r="K62" s="313" t="s">
        <v>275</v>
      </c>
      <c r="L62" s="313" t="s">
        <v>362</v>
      </c>
      <c r="M62" s="313" t="s">
        <v>363</v>
      </c>
      <c r="N62" s="50"/>
      <c r="O62" s="50"/>
    </row>
    <row r="63" spans="1:15" s="1" customFormat="1" ht="15" customHeight="1" x14ac:dyDescent="0.3">
      <c r="A63" s="57" t="s">
        <v>3</v>
      </c>
      <c r="B63" s="317" t="s">
        <v>376</v>
      </c>
      <c r="C63" s="317"/>
      <c r="D63" s="317"/>
      <c r="E63" s="317"/>
      <c r="F63" s="317"/>
      <c r="G63" s="317"/>
      <c r="H63" s="317"/>
      <c r="I63" s="317"/>
      <c r="J63" s="312"/>
      <c r="K63" s="313"/>
      <c r="L63" s="313"/>
      <c r="M63" s="313"/>
      <c r="N63" s="50"/>
      <c r="O63" s="50"/>
    </row>
    <row r="64" spans="1:15" s="1" customFormat="1" ht="15" customHeight="1" x14ac:dyDescent="0.3">
      <c r="A64" s="57" t="s">
        <v>5</v>
      </c>
      <c r="B64" s="321" t="s">
        <v>31</v>
      </c>
      <c r="C64" s="321"/>
      <c r="D64" s="317"/>
      <c r="E64" s="317"/>
      <c r="F64" s="317"/>
      <c r="G64" s="317"/>
      <c r="H64" s="317"/>
      <c r="I64" s="317"/>
      <c r="J64" s="312"/>
      <c r="K64" s="313"/>
      <c r="L64" s="313"/>
      <c r="M64" s="313"/>
      <c r="N64" s="50"/>
      <c r="O64" s="50"/>
    </row>
    <row r="65" spans="1:15" s="1" customFormat="1" ht="15" customHeight="1" x14ac:dyDescent="0.3">
      <c r="A65" s="57" t="s">
        <v>7</v>
      </c>
      <c r="B65" s="317" t="s">
        <v>284</v>
      </c>
      <c r="C65" s="317"/>
      <c r="D65" s="317"/>
      <c r="E65" s="317"/>
      <c r="F65" s="317"/>
      <c r="G65" s="317"/>
      <c r="H65" s="317"/>
      <c r="I65" s="317"/>
      <c r="J65" s="312"/>
      <c r="K65" s="313"/>
      <c r="L65" s="313"/>
      <c r="M65" s="313"/>
      <c r="N65" s="50"/>
      <c r="O65" s="50"/>
    </row>
    <row r="66" spans="1:15" s="1" customFormat="1" ht="15" customHeight="1" x14ac:dyDescent="0.3">
      <c r="A66" s="57" t="s">
        <v>9</v>
      </c>
      <c r="B66" s="317" t="s">
        <v>30</v>
      </c>
      <c r="C66" s="317"/>
      <c r="D66" s="317"/>
      <c r="E66" s="317"/>
      <c r="F66" s="317"/>
      <c r="G66" s="317"/>
      <c r="H66" s="317"/>
      <c r="I66" s="317"/>
      <c r="J66" s="312"/>
      <c r="K66" s="313"/>
      <c r="L66" s="313"/>
      <c r="M66" s="313"/>
      <c r="N66" s="50"/>
      <c r="O66" s="50"/>
    </row>
    <row r="67" spans="1:15" s="7" customFormat="1" ht="20.399999999999999" x14ac:dyDescent="0.3">
      <c r="A67" s="66" t="s">
        <v>10</v>
      </c>
      <c r="B67" s="66" t="s">
        <v>11</v>
      </c>
      <c r="C67" s="33" t="s">
        <v>275</v>
      </c>
      <c r="D67" s="33" t="s">
        <v>362</v>
      </c>
      <c r="E67" s="34" t="s">
        <v>363</v>
      </c>
      <c r="F67" s="66" t="s">
        <v>12</v>
      </c>
      <c r="G67" s="18" t="s">
        <v>13</v>
      </c>
      <c r="H67" s="66" t="s">
        <v>14</v>
      </c>
      <c r="I67" s="66" t="s">
        <v>15</v>
      </c>
      <c r="J67" s="312"/>
      <c r="K67" s="313"/>
      <c r="L67" s="313"/>
      <c r="M67" s="313"/>
      <c r="N67" s="49"/>
      <c r="O67" s="49"/>
    </row>
    <row r="68" spans="1:15" s="5" customFormat="1" ht="39.75" customHeight="1" x14ac:dyDescent="0.3">
      <c r="A68" s="62" t="s">
        <v>388</v>
      </c>
      <c r="B68" s="61">
        <v>1</v>
      </c>
      <c r="C68" s="68">
        <v>0</v>
      </c>
      <c r="D68" s="68">
        <v>0</v>
      </c>
      <c r="E68" s="69">
        <f t="shared" ref="E68:E69" si="11">C68-D68</f>
        <v>0</v>
      </c>
      <c r="F68" s="70">
        <f t="shared" ref="F68:F70" si="12">IFERROR(E68/C68,0)</f>
        <v>0</v>
      </c>
      <c r="G68" s="71"/>
      <c r="H68" s="61"/>
      <c r="I68" s="259" t="s">
        <v>683</v>
      </c>
      <c r="J68" s="113">
        <v>212020200900</v>
      </c>
      <c r="K68" s="3"/>
      <c r="L68" s="3"/>
      <c r="M68" s="3"/>
      <c r="N68" s="15"/>
      <c r="O68" s="15"/>
    </row>
    <row r="69" spans="1:15" s="1" customFormat="1" ht="30.6" x14ac:dyDescent="0.3">
      <c r="A69" s="62" t="s">
        <v>277</v>
      </c>
      <c r="B69" s="61">
        <v>1</v>
      </c>
      <c r="C69" s="138">
        <v>1000000</v>
      </c>
      <c r="D69" s="140">
        <v>1000000</v>
      </c>
      <c r="E69" s="69">
        <f t="shared" si="11"/>
        <v>0</v>
      </c>
      <c r="F69" s="70">
        <f t="shared" si="12"/>
        <v>0</v>
      </c>
      <c r="G69" s="71" t="s">
        <v>300</v>
      </c>
      <c r="H69" s="61"/>
      <c r="I69" s="61"/>
      <c r="J69" s="112">
        <v>212020200600</v>
      </c>
      <c r="K69" s="8">
        <f t="shared" ref="K69" si="13">C69</f>
        <v>1000000</v>
      </c>
      <c r="L69" s="8"/>
      <c r="M69" s="8">
        <f t="shared" ref="M69" si="14">E69</f>
        <v>0</v>
      </c>
      <c r="N69" s="50"/>
      <c r="O69" s="50"/>
    </row>
    <row r="70" spans="1:15" s="1" customFormat="1" ht="51" x14ac:dyDescent="0.3">
      <c r="A70" s="62" t="s">
        <v>278</v>
      </c>
      <c r="B70" s="61">
        <v>1</v>
      </c>
      <c r="C70" s="138">
        <v>5000000</v>
      </c>
      <c r="D70" s="140">
        <v>5000000</v>
      </c>
      <c r="E70" s="69">
        <f>C70-D70</f>
        <v>0</v>
      </c>
      <c r="F70" s="70">
        <f t="shared" si="12"/>
        <v>0</v>
      </c>
      <c r="G70" s="71" t="s">
        <v>300</v>
      </c>
      <c r="H70" s="61"/>
      <c r="I70" s="61"/>
      <c r="J70" s="112">
        <v>212020200800</v>
      </c>
      <c r="K70" s="8">
        <f>C70</f>
        <v>5000000</v>
      </c>
      <c r="L70" s="8"/>
      <c r="M70" s="8">
        <f>E70</f>
        <v>0</v>
      </c>
      <c r="N70" s="50"/>
      <c r="O70" s="50"/>
    </row>
    <row r="71" spans="1:15" s="1" customFormat="1" ht="15" customHeight="1" x14ac:dyDescent="0.3">
      <c r="A71" s="57" t="s">
        <v>32</v>
      </c>
      <c r="B71" s="321" t="s">
        <v>33</v>
      </c>
      <c r="C71" s="321"/>
      <c r="D71" s="321"/>
      <c r="E71" s="321"/>
      <c r="F71" s="321"/>
      <c r="G71" s="321"/>
      <c r="H71" s="321"/>
      <c r="I71" s="321"/>
      <c r="J71" s="312" t="s">
        <v>217</v>
      </c>
      <c r="K71" s="313" t="s">
        <v>275</v>
      </c>
      <c r="L71" s="313" t="s">
        <v>362</v>
      </c>
      <c r="M71" s="313" t="s">
        <v>363</v>
      </c>
      <c r="N71" s="50"/>
      <c r="O71" s="50"/>
    </row>
    <row r="72" spans="1:15" s="1" customFormat="1" ht="15" customHeight="1" x14ac:dyDescent="0.3">
      <c r="A72" s="57" t="s">
        <v>3</v>
      </c>
      <c r="B72" s="321" t="s">
        <v>377</v>
      </c>
      <c r="C72" s="321"/>
      <c r="D72" s="317"/>
      <c r="E72" s="317"/>
      <c r="F72" s="317"/>
      <c r="G72" s="317"/>
      <c r="H72" s="317"/>
      <c r="I72" s="317"/>
      <c r="J72" s="312"/>
      <c r="K72" s="313"/>
      <c r="L72" s="313"/>
      <c r="M72" s="313"/>
      <c r="N72" s="50"/>
      <c r="O72" s="50"/>
    </row>
    <row r="73" spans="1:15" s="1" customFormat="1" ht="15" customHeight="1" x14ac:dyDescent="0.3">
      <c r="A73" s="57" t="s">
        <v>5</v>
      </c>
      <c r="B73" s="321" t="s">
        <v>378</v>
      </c>
      <c r="C73" s="321"/>
      <c r="D73" s="317"/>
      <c r="E73" s="317"/>
      <c r="F73" s="317"/>
      <c r="G73" s="317"/>
      <c r="H73" s="317"/>
      <c r="I73" s="317"/>
      <c r="J73" s="312"/>
      <c r="K73" s="313"/>
      <c r="L73" s="313"/>
      <c r="M73" s="313"/>
      <c r="N73" s="50"/>
      <c r="O73" s="50"/>
    </row>
    <row r="74" spans="1:15" s="1" customFormat="1" ht="15" customHeight="1" x14ac:dyDescent="0.3">
      <c r="A74" s="57" t="s">
        <v>7</v>
      </c>
      <c r="B74" s="317" t="s">
        <v>284</v>
      </c>
      <c r="C74" s="317"/>
      <c r="D74" s="317"/>
      <c r="E74" s="317"/>
      <c r="F74" s="317"/>
      <c r="G74" s="317"/>
      <c r="H74" s="317"/>
      <c r="I74" s="317"/>
      <c r="J74" s="312"/>
      <c r="K74" s="313"/>
      <c r="L74" s="313"/>
      <c r="M74" s="313"/>
      <c r="N74" s="50"/>
      <c r="O74" s="50"/>
    </row>
    <row r="75" spans="1:15" s="1" customFormat="1" ht="15" customHeight="1" x14ac:dyDescent="0.3">
      <c r="A75" s="57" t="s">
        <v>9</v>
      </c>
      <c r="B75" s="317" t="s">
        <v>30</v>
      </c>
      <c r="C75" s="317"/>
      <c r="D75" s="317"/>
      <c r="E75" s="317"/>
      <c r="F75" s="317"/>
      <c r="G75" s="317"/>
      <c r="H75" s="317"/>
      <c r="I75" s="317"/>
      <c r="J75" s="312"/>
      <c r="K75" s="313"/>
      <c r="L75" s="313"/>
      <c r="M75" s="313"/>
      <c r="N75" s="50"/>
      <c r="O75" s="50"/>
    </row>
    <row r="76" spans="1:15" s="7" customFormat="1" ht="20.399999999999999" x14ac:dyDescent="0.3">
      <c r="A76" s="66" t="s">
        <v>10</v>
      </c>
      <c r="B76" s="66" t="s">
        <v>11</v>
      </c>
      <c r="C76" s="33" t="s">
        <v>275</v>
      </c>
      <c r="D76" s="33" t="s">
        <v>362</v>
      </c>
      <c r="E76" s="34" t="s">
        <v>363</v>
      </c>
      <c r="F76" s="66" t="s">
        <v>12</v>
      </c>
      <c r="G76" s="18" t="s">
        <v>13</v>
      </c>
      <c r="H76" s="66" t="s">
        <v>14</v>
      </c>
      <c r="I76" s="66" t="s">
        <v>15</v>
      </c>
      <c r="J76" s="312"/>
      <c r="K76" s="313"/>
      <c r="L76" s="313"/>
      <c r="M76" s="313"/>
      <c r="N76" s="49"/>
      <c r="O76" s="49"/>
    </row>
    <row r="77" spans="1:15" s="1" customFormat="1" ht="24" customHeight="1" x14ac:dyDescent="0.3">
      <c r="A77" s="276" t="s">
        <v>351</v>
      </c>
      <c r="B77" s="277">
        <v>4</v>
      </c>
      <c r="C77" s="278">
        <f>+'PAA 2023'!T46</f>
        <v>143129400</v>
      </c>
      <c r="D77" s="278">
        <f>+C77</f>
        <v>143129400</v>
      </c>
      <c r="E77" s="69">
        <f>C77-D77</f>
        <v>0</v>
      </c>
      <c r="F77" s="70">
        <f t="shared" ref="F77:F78" si="15">IFERROR(E77/C77,0)</f>
        <v>0</v>
      </c>
      <c r="G77" s="71"/>
      <c r="H77" s="61"/>
      <c r="I77" s="61"/>
      <c r="J77" s="112">
        <v>212020200800</v>
      </c>
      <c r="K77" s="8">
        <f>C77</f>
        <v>143129400</v>
      </c>
      <c r="L77" s="8">
        <f>+D77</f>
        <v>143129400</v>
      </c>
      <c r="M77" s="8">
        <f>E77</f>
        <v>0</v>
      </c>
      <c r="N77" s="50"/>
      <c r="O77" s="50"/>
    </row>
    <row r="78" spans="1:15" s="1" customFormat="1" ht="24.75" customHeight="1" x14ac:dyDescent="0.3">
      <c r="A78" s="328" t="s">
        <v>34</v>
      </c>
      <c r="B78" s="328"/>
      <c r="C78" s="35">
        <f>SUM(C68:C77)</f>
        <v>149129400</v>
      </c>
      <c r="D78" s="35">
        <f>+D68+D69+D70+D77</f>
        <v>149129400</v>
      </c>
      <c r="E78" s="35">
        <f>SUM(E68:E77)</f>
        <v>0</v>
      </c>
      <c r="F78" s="31">
        <f t="shared" si="15"/>
        <v>0</v>
      </c>
      <c r="G78" s="24"/>
      <c r="H78" s="25"/>
      <c r="I78" s="25"/>
      <c r="J78" s="111"/>
      <c r="K78" s="28"/>
      <c r="L78" s="29">
        <f>+D78</f>
        <v>149129400</v>
      </c>
      <c r="M78" s="29">
        <f>E78</f>
        <v>0</v>
      </c>
      <c r="N78" s="50"/>
      <c r="O78" s="50"/>
    </row>
    <row r="79" spans="1:15" s="1" customFormat="1" ht="24.75" customHeight="1" x14ac:dyDescent="0.3">
      <c r="A79" s="314" t="s">
        <v>35</v>
      </c>
      <c r="B79" s="314"/>
      <c r="C79" s="314"/>
      <c r="D79" s="314"/>
      <c r="E79" s="314"/>
      <c r="F79" s="314"/>
      <c r="G79" s="314"/>
      <c r="H79" s="314"/>
      <c r="I79" s="314"/>
      <c r="J79" s="314"/>
      <c r="K79" s="314"/>
      <c r="L79" s="314"/>
      <c r="M79" s="314"/>
      <c r="N79" s="50"/>
      <c r="O79" s="50"/>
    </row>
    <row r="80" spans="1:15" s="1" customFormat="1" ht="15" customHeight="1" x14ac:dyDescent="0.3">
      <c r="A80" s="57" t="s">
        <v>1</v>
      </c>
      <c r="B80" s="317" t="s">
        <v>2</v>
      </c>
      <c r="C80" s="317"/>
      <c r="D80" s="317"/>
      <c r="E80" s="317"/>
      <c r="F80" s="317"/>
      <c r="G80" s="317"/>
      <c r="H80" s="317"/>
      <c r="I80" s="317"/>
      <c r="J80" s="312" t="s">
        <v>217</v>
      </c>
      <c r="K80" s="313" t="s">
        <v>275</v>
      </c>
      <c r="L80" s="313" t="s">
        <v>362</v>
      </c>
      <c r="M80" s="313" t="s">
        <v>363</v>
      </c>
      <c r="N80" s="50"/>
      <c r="O80" s="50"/>
    </row>
    <row r="81" spans="1:15" s="1" customFormat="1" ht="15" customHeight="1" x14ac:dyDescent="0.3">
      <c r="A81" s="57" t="s">
        <v>3</v>
      </c>
      <c r="B81" s="317" t="s">
        <v>36</v>
      </c>
      <c r="C81" s="317"/>
      <c r="D81" s="317"/>
      <c r="E81" s="317"/>
      <c r="F81" s="317"/>
      <c r="G81" s="317"/>
      <c r="H81" s="317"/>
      <c r="I81" s="317"/>
      <c r="J81" s="312"/>
      <c r="K81" s="313"/>
      <c r="L81" s="313"/>
      <c r="M81" s="313"/>
      <c r="N81" s="50"/>
      <c r="O81" s="50"/>
    </row>
    <row r="82" spans="1:15" s="1" customFormat="1" ht="15" customHeight="1" x14ac:dyDescent="0.3">
      <c r="A82" s="57" t="s">
        <v>5</v>
      </c>
      <c r="B82" s="317" t="s">
        <v>37</v>
      </c>
      <c r="C82" s="317"/>
      <c r="D82" s="317"/>
      <c r="E82" s="317"/>
      <c r="F82" s="317"/>
      <c r="G82" s="317"/>
      <c r="H82" s="317"/>
      <c r="I82" s="317"/>
      <c r="J82" s="312"/>
      <c r="K82" s="313"/>
      <c r="L82" s="313"/>
      <c r="M82" s="313"/>
      <c r="N82" s="50"/>
      <c r="O82" s="50"/>
    </row>
    <row r="83" spans="1:15" s="1" customFormat="1" ht="15" customHeight="1" x14ac:dyDescent="0.3">
      <c r="A83" s="57" t="s">
        <v>7</v>
      </c>
      <c r="B83" s="317" t="s">
        <v>285</v>
      </c>
      <c r="C83" s="317"/>
      <c r="D83" s="317"/>
      <c r="E83" s="317"/>
      <c r="F83" s="317"/>
      <c r="G83" s="317"/>
      <c r="H83" s="317"/>
      <c r="I83" s="317"/>
      <c r="J83" s="312"/>
      <c r="K83" s="313"/>
      <c r="L83" s="313"/>
      <c r="M83" s="313"/>
      <c r="N83" s="50"/>
      <c r="O83" s="50"/>
    </row>
    <row r="84" spans="1:15" s="1" customFormat="1" ht="15" customHeight="1" x14ac:dyDescent="0.3">
      <c r="A84" s="57" t="s">
        <v>9</v>
      </c>
      <c r="B84" s="317" t="s">
        <v>35</v>
      </c>
      <c r="C84" s="317"/>
      <c r="D84" s="317"/>
      <c r="E84" s="317"/>
      <c r="F84" s="317"/>
      <c r="G84" s="317"/>
      <c r="H84" s="317"/>
      <c r="I84" s="317"/>
      <c r="J84" s="312"/>
      <c r="K84" s="313"/>
      <c r="L84" s="313"/>
      <c r="M84" s="313"/>
      <c r="N84" s="50"/>
      <c r="O84" s="50"/>
    </row>
    <row r="85" spans="1:15" s="7" customFormat="1" ht="20.399999999999999" x14ac:dyDescent="0.3">
      <c r="A85" s="66" t="s">
        <v>10</v>
      </c>
      <c r="B85" s="66" t="s">
        <v>11</v>
      </c>
      <c r="C85" s="33" t="s">
        <v>275</v>
      </c>
      <c r="D85" s="33" t="s">
        <v>362</v>
      </c>
      <c r="E85" s="34" t="s">
        <v>363</v>
      </c>
      <c r="F85" s="66" t="s">
        <v>12</v>
      </c>
      <c r="G85" s="18" t="s">
        <v>13</v>
      </c>
      <c r="H85" s="66" t="s">
        <v>14</v>
      </c>
      <c r="I85" s="66" t="s">
        <v>15</v>
      </c>
      <c r="J85" s="312"/>
      <c r="K85" s="313"/>
      <c r="L85" s="313"/>
      <c r="M85" s="313"/>
      <c r="N85" s="49"/>
      <c r="O85" s="49"/>
    </row>
    <row r="86" spans="1:15" s="1" customFormat="1" ht="72" customHeight="1" x14ac:dyDescent="0.3">
      <c r="A86" s="276" t="s">
        <v>353</v>
      </c>
      <c r="B86" s="277">
        <v>22</v>
      </c>
      <c r="C86" s="278">
        <f>+'PAA 2023'!T51</f>
        <v>643080000</v>
      </c>
      <c r="D86" s="278">
        <f>+'PAA 2023'!T51</f>
        <v>643080000</v>
      </c>
      <c r="E86" s="69">
        <f>C86-D86</f>
        <v>0</v>
      </c>
      <c r="F86" s="70">
        <f t="shared" ref="F86" si="16">IFERROR(E86/C86,0)</f>
        <v>0</v>
      </c>
      <c r="G86" s="71"/>
      <c r="H86" s="61"/>
      <c r="I86" s="61"/>
      <c r="J86" s="112">
        <v>212020200800</v>
      </c>
      <c r="K86" s="8">
        <f>C86</f>
        <v>643080000</v>
      </c>
      <c r="L86" s="8">
        <f>+D86</f>
        <v>643080000</v>
      </c>
      <c r="M86" s="8">
        <f>E86</f>
        <v>0</v>
      </c>
      <c r="N86" s="50"/>
      <c r="O86" s="50"/>
    </row>
    <row r="87" spans="1:15" s="1" customFormat="1" ht="15" customHeight="1" x14ac:dyDescent="0.3">
      <c r="A87" s="57" t="s">
        <v>1</v>
      </c>
      <c r="B87" s="317" t="s">
        <v>2</v>
      </c>
      <c r="C87" s="317"/>
      <c r="D87" s="317"/>
      <c r="E87" s="317"/>
      <c r="F87" s="317"/>
      <c r="G87" s="317"/>
      <c r="H87" s="317"/>
      <c r="I87" s="317"/>
      <c r="J87" s="312" t="s">
        <v>217</v>
      </c>
      <c r="K87" s="313" t="s">
        <v>275</v>
      </c>
      <c r="L87" s="313" t="s">
        <v>362</v>
      </c>
      <c r="M87" s="313" t="s">
        <v>363</v>
      </c>
      <c r="N87" s="50"/>
      <c r="O87" s="50"/>
    </row>
    <row r="88" spans="1:15" s="1" customFormat="1" ht="15" customHeight="1" x14ac:dyDescent="0.3">
      <c r="A88" s="57" t="s">
        <v>3</v>
      </c>
      <c r="B88" s="317" t="s">
        <v>38</v>
      </c>
      <c r="C88" s="317"/>
      <c r="D88" s="317"/>
      <c r="E88" s="317"/>
      <c r="F88" s="317"/>
      <c r="G88" s="317"/>
      <c r="H88" s="317"/>
      <c r="I88" s="317"/>
      <c r="J88" s="312"/>
      <c r="K88" s="313"/>
      <c r="L88" s="313"/>
      <c r="M88" s="313"/>
      <c r="N88" s="50"/>
      <c r="O88" s="50"/>
    </row>
    <row r="89" spans="1:15" s="1" customFormat="1" ht="15" customHeight="1" x14ac:dyDescent="0.3">
      <c r="A89" s="57" t="s">
        <v>5</v>
      </c>
      <c r="B89" s="317" t="s">
        <v>39</v>
      </c>
      <c r="C89" s="317"/>
      <c r="D89" s="317"/>
      <c r="E89" s="317"/>
      <c r="F89" s="317"/>
      <c r="G89" s="317"/>
      <c r="H89" s="317"/>
      <c r="I89" s="317"/>
      <c r="J89" s="312"/>
      <c r="K89" s="313"/>
      <c r="L89" s="313"/>
      <c r="M89" s="313"/>
      <c r="N89" s="50"/>
      <c r="O89" s="50"/>
    </row>
    <row r="90" spans="1:15" s="1" customFormat="1" ht="15" customHeight="1" x14ac:dyDescent="0.3">
      <c r="A90" s="57" t="s">
        <v>7</v>
      </c>
      <c r="B90" s="317" t="s">
        <v>285</v>
      </c>
      <c r="C90" s="317"/>
      <c r="D90" s="317"/>
      <c r="E90" s="317"/>
      <c r="F90" s="317"/>
      <c r="G90" s="317"/>
      <c r="H90" s="317"/>
      <c r="I90" s="317"/>
      <c r="J90" s="312"/>
      <c r="K90" s="313"/>
      <c r="L90" s="313"/>
      <c r="M90" s="313"/>
      <c r="N90" s="50"/>
      <c r="O90" s="50"/>
    </row>
    <row r="91" spans="1:15" s="1" customFormat="1" ht="15" customHeight="1" x14ac:dyDescent="0.3">
      <c r="A91" s="57" t="s">
        <v>9</v>
      </c>
      <c r="B91" s="317" t="s">
        <v>35</v>
      </c>
      <c r="C91" s="317"/>
      <c r="D91" s="317"/>
      <c r="E91" s="317"/>
      <c r="F91" s="317"/>
      <c r="G91" s="317"/>
      <c r="H91" s="317"/>
      <c r="I91" s="317"/>
      <c r="J91" s="312"/>
      <c r="K91" s="313"/>
      <c r="L91" s="313"/>
      <c r="M91" s="313"/>
      <c r="N91" s="50"/>
      <c r="O91" s="50"/>
    </row>
    <row r="92" spans="1:15" s="7" customFormat="1" ht="20.399999999999999" x14ac:dyDescent="0.3">
      <c r="A92" s="66" t="s">
        <v>10</v>
      </c>
      <c r="B92" s="66" t="s">
        <v>11</v>
      </c>
      <c r="C92" s="33" t="s">
        <v>275</v>
      </c>
      <c r="D92" s="33" t="s">
        <v>362</v>
      </c>
      <c r="E92" s="34" t="s">
        <v>363</v>
      </c>
      <c r="F92" s="66" t="s">
        <v>12</v>
      </c>
      <c r="G92" s="18" t="s">
        <v>13</v>
      </c>
      <c r="H92" s="66" t="s">
        <v>14</v>
      </c>
      <c r="I92" s="66" t="s">
        <v>15</v>
      </c>
      <c r="J92" s="312"/>
      <c r="K92" s="313"/>
      <c r="L92" s="313"/>
      <c r="M92" s="313"/>
      <c r="N92" s="49"/>
      <c r="O92" s="49"/>
    </row>
    <row r="93" spans="1:15" s="1" customFormat="1" ht="20.399999999999999" x14ac:dyDescent="0.3">
      <c r="A93" s="62" t="s">
        <v>338</v>
      </c>
      <c r="B93" s="61">
        <v>1</v>
      </c>
      <c r="C93" s="138">
        <v>10000000</v>
      </c>
      <c r="D93" s="140">
        <v>10000000</v>
      </c>
      <c r="E93" s="69">
        <f t="shared" ref="E93:E100" si="17">C93-D93</f>
        <v>0</v>
      </c>
      <c r="F93" s="70">
        <f t="shared" ref="F93:F100" si="18">IFERROR(E93/C93,0)</f>
        <v>0</v>
      </c>
      <c r="G93" s="71" t="s">
        <v>300</v>
      </c>
      <c r="H93" s="61"/>
      <c r="I93" s="61"/>
      <c r="J93" s="112">
        <v>212020200800</v>
      </c>
      <c r="K93" s="8">
        <f t="shared" ref="K93" si="19">C93</f>
        <v>10000000</v>
      </c>
      <c r="L93" s="8">
        <f>+D93</f>
        <v>10000000</v>
      </c>
      <c r="M93" s="8">
        <f t="shared" ref="M93" si="20">E93</f>
        <v>0</v>
      </c>
      <c r="N93" s="50"/>
      <c r="O93" s="50"/>
    </row>
    <row r="94" spans="1:15" s="1" customFormat="1" ht="33" customHeight="1" x14ac:dyDescent="0.3">
      <c r="A94" s="260" t="s">
        <v>169</v>
      </c>
      <c r="B94" s="259">
        <v>11</v>
      </c>
      <c r="C94" s="263">
        <f>90000000-14000000</f>
        <v>76000000</v>
      </c>
      <c r="D94" s="263">
        <v>76000000</v>
      </c>
      <c r="E94" s="261">
        <f t="shared" si="17"/>
        <v>0</v>
      </c>
      <c r="F94" s="264">
        <f t="shared" si="18"/>
        <v>0</v>
      </c>
      <c r="G94" s="262"/>
      <c r="H94" s="259"/>
      <c r="I94" s="259" t="s">
        <v>721</v>
      </c>
      <c r="J94" s="112">
        <v>212020200902</v>
      </c>
      <c r="K94" s="8">
        <f t="shared" ref="K94:K100" si="21">C94</f>
        <v>76000000</v>
      </c>
      <c r="L94" s="8">
        <f t="shared" ref="L94:L100" si="22">+D94</f>
        <v>76000000</v>
      </c>
      <c r="M94" s="8">
        <f t="shared" ref="M94:M100" si="23">E94</f>
        <v>0</v>
      </c>
      <c r="N94" s="50"/>
      <c r="O94" s="50"/>
    </row>
    <row r="95" spans="1:15" s="1" customFormat="1" ht="11.25" customHeight="1" x14ac:dyDescent="0.3">
      <c r="A95" s="62" t="s">
        <v>40</v>
      </c>
      <c r="B95" s="61">
        <v>2</v>
      </c>
      <c r="C95" s="138">
        <v>30000000</v>
      </c>
      <c r="D95" s="140">
        <v>30000000</v>
      </c>
      <c r="E95" s="69">
        <f t="shared" si="17"/>
        <v>0</v>
      </c>
      <c r="F95" s="70">
        <f t="shared" si="18"/>
        <v>0</v>
      </c>
      <c r="G95" s="71" t="s">
        <v>300</v>
      </c>
      <c r="H95" s="61"/>
      <c r="I95" s="61"/>
      <c r="J95" s="112">
        <v>212020200800</v>
      </c>
      <c r="K95" s="8">
        <f t="shared" si="21"/>
        <v>30000000</v>
      </c>
      <c r="L95" s="8">
        <f t="shared" si="22"/>
        <v>30000000</v>
      </c>
      <c r="M95" s="8">
        <f t="shared" si="23"/>
        <v>0</v>
      </c>
      <c r="N95" s="50"/>
      <c r="O95" s="50"/>
    </row>
    <row r="96" spans="1:15" s="1" customFormat="1" ht="11.25" customHeight="1" x14ac:dyDescent="0.3">
      <c r="A96" s="62" t="s">
        <v>170</v>
      </c>
      <c r="B96" s="61">
        <v>1</v>
      </c>
      <c r="C96" s="138">
        <v>5000000</v>
      </c>
      <c r="D96" s="140">
        <v>5000000</v>
      </c>
      <c r="E96" s="69">
        <f t="shared" si="17"/>
        <v>0</v>
      </c>
      <c r="F96" s="70">
        <f t="shared" si="18"/>
        <v>0</v>
      </c>
      <c r="G96" s="71" t="s">
        <v>300</v>
      </c>
      <c r="H96" s="61"/>
      <c r="I96" s="61"/>
      <c r="J96" s="112">
        <v>212020200800</v>
      </c>
      <c r="K96" s="8">
        <f t="shared" si="21"/>
        <v>5000000</v>
      </c>
      <c r="L96" s="8">
        <f t="shared" si="22"/>
        <v>5000000</v>
      </c>
      <c r="M96" s="8">
        <f t="shared" si="23"/>
        <v>0</v>
      </c>
      <c r="N96" s="50"/>
      <c r="O96" s="50"/>
    </row>
    <row r="97" spans="1:15" s="1" customFormat="1" ht="11.25" customHeight="1" x14ac:dyDescent="0.3">
      <c r="A97" s="62" t="s">
        <v>286</v>
      </c>
      <c r="B97" s="61">
        <v>3</v>
      </c>
      <c r="C97" s="138">
        <v>36000000</v>
      </c>
      <c r="D97" s="140">
        <v>36000000</v>
      </c>
      <c r="E97" s="69">
        <f t="shared" si="17"/>
        <v>0</v>
      </c>
      <c r="F97" s="70">
        <f t="shared" si="18"/>
        <v>0</v>
      </c>
      <c r="G97" s="71" t="s">
        <v>300</v>
      </c>
      <c r="H97" s="61"/>
      <c r="I97" s="61"/>
      <c r="J97" s="112">
        <v>212020200800</v>
      </c>
      <c r="K97" s="8">
        <f t="shared" si="21"/>
        <v>36000000</v>
      </c>
      <c r="L97" s="8">
        <f t="shared" si="22"/>
        <v>36000000</v>
      </c>
      <c r="M97" s="8">
        <f t="shared" si="23"/>
        <v>0</v>
      </c>
      <c r="N97" s="50"/>
      <c r="O97" s="50"/>
    </row>
    <row r="98" spans="1:15" s="1" customFormat="1" ht="22.5" customHeight="1" x14ac:dyDescent="0.3">
      <c r="A98" s="62" t="s">
        <v>342</v>
      </c>
      <c r="B98" s="61">
        <v>3</v>
      </c>
      <c r="C98" s="138">
        <v>15000000</v>
      </c>
      <c r="D98" s="140">
        <v>15000000</v>
      </c>
      <c r="E98" s="69">
        <f t="shared" si="17"/>
        <v>0</v>
      </c>
      <c r="F98" s="70">
        <f t="shared" si="18"/>
        <v>0</v>
      </c>
      <c r="G98" s="71" t="s">
        <v>300</v>
      </c>
      <c r="H98" s="61"/>
      <c r="I98" s="61"/>
      <c r="J98" s="112">
        <v>212020200800</v>
      </c>
      <c r="K98" s="8">
        <f t="shared" ref="K98" si="24">C98</f>
        <v>15000000</v>
      </c>
      <c r="L98" s="8">
        <f t="shared" ref="L98" si="25">+D98</f>
        <v>15000000</v>
      </c>
      <c r="M98" s="8">
        <f t="shared" ref="M98" si="26">E98</f>
        <v>0</v>
      </c>
      <c r="N98" s="50"/>
      <c r="O98" s="50"/>
    </row>
    <row r="99" spans="1:15" s="1" customFormat="1" ht="11.25" customHeight="1" x14ac:dyDescent="0.3">
      <c r="A99" s="62" t="s">
        <v>359</v>
      </c>
      <c r="B99" s="61">
        <v>25</v>
      </c>
      <c r="C99" s="138">
        <v>40000000</v>
      </c>
      <c r="D99" s="140">
        <v>40000000</v>
      </c>
      <c r="E99" s="69">
        <f t="shared" si="17"/>
        <v>0</v>
      </c>
      <c r="F99" s="70">
        <f t="shared" si="18"/>
        <v>0</v>
      </c>
      <c r="G99" s="71" t="s">
        <v>300</v>
      </c>
      <c r="H99" s="61"/>
      <c r="I99" s="61"/>
      <c r="J99" s="112">
        <v>212020200800</v>
      </c>
      <c r="K99" s="8">
        <f t="shared" si="21"/>
        <v>40000000</v>
      </c>
      <c r="L99" s="8">
        <f t="shared" si="22"/>
        <v>40000000</v>
      </c>
      <c r="M99" s="8">
        <f t="shared" si="23"/>
        <v>0</v>
      </c>
      <c r="N99" s="50"/>
      <c r="O99" s="50"/>
    </row>
    <row r="100" spans="1:15" s="1" customFormat="1" ht="11.25" customHeight="1" x14ac:dyDescent="0.3">
      <c r="A100" s="62" t="s">
        <v>41</v>
      </c>
      <c r="B100" s="61">
        <v>1</v>
      </c>
      <c r="C100" s="68">
        <v>15000000</v>
      </c>
      <c r="D100" s="68">
        <v>0</v>
      </c>
      <c r="E100" s="69">
        <f t="shared" si="17"/>
        <v>15000000</v>
      </c>
      <c r="F100" s="70">
        <f t="shared" si="18"/>
        <v>1</v>
      </c>
      <c r="G100" s="71"/>
      <c r="H100" s="61"/>
      <c r="I100" s="61"/>
      <c r="J100" s="112">
        <v>212020200902</v>
      </c>
      <c r="K100" s="8">
        <f t="shared" si="21"/>
        <v>15000000</v>
      </c>
      <c r="L100" s="8">
        <f t="shared" si="22"/>
        <v>0</v>
      </c>
      <c r="M100" s="8">
        <f t="shared" si="23"/>
        <v>15000000</v>
      </c>
      <c r="N100" s="50"/>
      <c r="O100" s="50"/>
    </row>
    <row r="101" spans="1:15" s="1" customFormat="1" ht="15" customHeight="1" x14ac:dyDescent="0.3">
      <c r="A101" s="57" t="s">
        <v>1</v>
      </c>
      <c r="B101" s="317" t="s">
        <v>2</v>
      </c>
      <c r="C101" s="317"/>
      <c r="D101" s="317"/>
      <c r="E101" s="317"/>
      <c r="F101" s="317"/>
      <c r="G101" s="317"/>
      <c r="H101" s="317"/>
      <c r="I101" s="317"/>
      <c r="J101" s="312" t="s">
        <v>217</v>
      </c>
      <c r="K101" s="313" t="s">
        <v>275</v>
      </c>
      <c r="L101" s="313" t="s">
        <v>362</v>
      </c>
      <c r="M101" s="313" t="s">
        <v>363</v>
      </c>
      <c r="N101" s="50"/>
      <c r="O101" s="50"/>
    </row>
    <row r="102" spans="1:15" s="1" customFormat="1" ht="15" customHeight="1" x14ac:dyDescent="0.3">
      <c r="A102" s="57" t="s">
        <v>3</v>
      </c>
      <c r="B102" s="317" t="s">
        <v>38</v>
      </c>
      <c r="C102" s="317"/>
      <c r="D102" s="317"/>
      <c r="E102" s="317"/>
      <c r="F102" s="317"/>
      <c r="G102" s="317"/>
      <c r="H102" s="317"/>
      <c r="I102" s="317"/>
      <c r="J102" s="312"/>
      <c r="K102" s="313"/>
      <c r="L102" s="313"/>
      <c r="M102" s="313"/>
      <c r="N102" s="50"/>
      <c r="O102" s="50"/>
    </row>
    <row r="103" spans="1:15" s="1" customFormat="1" ht="15" customHeight="1" x14ac:dyDescent="0.3">
      <c r="A103" s="57" t="s">
        <v>5</v>
      </c>
      <c r="B103" s="317" t="s">
        <v>42</v>
      </c>
      <c r="C103" s="317"/>
      <c r="D103" s="317"/>
      <c r="E103" s="317"/>
      <c r="F103" s="317"/>
      <c r="G103" s="317"/>
      <c r="H103" s="317"/>
      <c r="I103" s="317"/>
      <c r="J103" s="312"/>
      <c r="K103" s="313"/>
      <c r="L103" s="313"/>
      <c r="M103" s="313"/>
      <c r="N103" s="50"/>
      <c r="O103" s="50"/>
    </row>
    <row r="104" spans="1:15" s="1" customFormat="1" ht="15" customHeight="1" x14ac:dyDescent="0.3">
      <c r="A104" s="57" t="s">
        <v>7</v>
      </c>
      <c r="B104" s="317" t="s">
        <v>285</v>
      </c>
      <c r="C104" s="317"/>
      <c r="D104" s="317"/>
      <c r="E104" s="317"/>
      <c r="F104" s="317"/>
      <c r="G104" s="317"/>
      <c r="H104" s="317"/>
      <c r="I104" s="317"/>
      <c r="J104" s="312"/>
      <c r="K104" s="313"/>
      <c r="L104" s="313"/>
      <c r="M104" s="313"/>
      <c r="N104" s="50"/>
      <c r="O104" s="50"/>
    </row>
    <row r="105" spans="1:15" s="1" customFormat="1" ht="15" customHeight="1" x14ac:dyDescent="0.3">
      <c r="A105" s="57" t="s">
        <v>9</v>
      </c>
      <c r="B105" s="317" t="s">
        <v>35</v>
      </c>
      <c r="C105" s="317"/>
      <c r="D105" s="317"/>
      <c r="E105" s="317"/>
      <c r="F105" s="317"/>
      <c r="G105" s="317"/>
      <c r="H105" s="317"/>
      <c r="I105" s="317"/>
      <c r="J105" s="312"/>
      <c r="K105" s="313"/>
      <c r="L105" s="313"/>
      <c r="M105" s="313"/>
      <c r="N105" s="50"/>
      <c r="O105" s="50"/>
    </row>
    <row r="106" spans="1:15" s="7" customFormat="1" ht="22.5" customHeight="1" x14ac:dyDescent="0.3">
      <c r="A106" s="66" t="s">
        <v>10</v>
      </c>
      <c r="B106" s="66" t="s">
        <v>11</v>
      </c>
      <c r="C106" s="33" t="s">
        <v>275</v>
      </c>
      <c r="D106" s="33" t="s">
        <v>362</v>
      </c>
      <c r="E106" s="34" t="s">
        <v>363</v>
      </c>
      <c r="F106" s="66" t="s">
        <v>12</v>
      </c>
      <c r="G106" s="18" t="s">
        <v>13</v>
      </c>
      <c r="H106" s="66" t="s">
        <v>14</v>
      </c>
      <c r="I106" s="66" t="s">
        <v>15</v>
      </c>
      <c r="J106" s="312"/>
      <c r="K106" s="313"/>
      <c r="L106" s="313"/>
      <c r="M106" s="313"/>
      <c r="N106" s="49"/>
      <c r="O106" s="49"/>
    </row>
    <row r="107" spans="1:15" s="1" customFormat="1" ht="11.25" customHeight="1" x14ac:dyDescent="0.3">
      <c r="A107" s="62" t="s">
        <v>354</v>
      </c>
      <c r="B107" s="61">
        <v>1</v>
      </c>
      <c r="C107" s="41">
        <v>5000000</v>
      </c>
      <c r="D107" s="41">
        <v>0</v>
      </c>
      <c r="E107" s="69">
        <f>C107-D107</f>
        <v>5000000</v>
      </c>
      <c r="F107" s="70">
        <f t="shared" ref="F107:F112" si="27">IFERROR(E107/C107,0)</f>
        <v>1</v>
      </c>
      <c r="G107" s="71"/>
      <c r="H107" s="61"/>
      <c r="I107" s="61"/>
      <c r="J107" s="113">
        <v>212020200900</v>
      </c>
      <c r="K107" s="61"/>
      <c r="L107" s="61"/>
      <c r="M107" s="61"/>
      <c r="N107" s="50"/>
      <c r="O107" s="50"/>
    </row>
    <row r="108" spans="1:15" s="1" customFormat="1" ht="22.5" customHeight="1" x14ac:dyDescent="0.3">
      <c r="A108" s="62" t="s">
        <v>43</v>
      </c>
      <c r="B108" s="61">
        <v>12</v>
      </c>
      <c r="C108" s="138">
        <v>30000000</v>
      </c>
      <c r="D108" s="140">
        <v>30000000</v>
      </c>
      <c r="E108" s="69">
        <f t="shared" ref="E108:E112" si="28">C108-D108</f>
        <v>0</v>
      </c>
      <c r="F108" s="70">
        <f t="shared" si="27"/>
        <v>0</v>
      </c>
      <c r="G108" s="71" t="s">
        <v>300</v>
      </c>
      <c r="H108" s="61"/>
      <c r="I108" s="61"/>
      <c r="J108" s="112">
        <v>212020200900</v>
      </c>
      <c r="K108" s="8">
        <f>C108</f>
        <v>30000000</v>
      </c>
      <c r="L108" s="8">
        <f>+D108</f>
        <v>30000000</v>
      </c>
      <c r="M108" s="8">
        <f>E108</f>
        <v>0</v>
      </c>
      <c r="N108" s="50"/>
      <c r="O108" s="50"/>
    </row>
    <row r="109" spans="1:15" s="1" customFormat="1" ht="22.5" customHeight="1" x14ac:dyDescent="0.3">
      <c r="A109" s="62" t="s">
        <v>343</v>
      </c>
      <c r="B109" s="61">
        <v>12</v>
      </c>
      <c r="C109" s="138">
        <v>5000000</v>
      </c>
      <c r="D109" s="140">
        <v>5000000</v>
      </c>
      <c r="E109" s="69">
        <f t="shared" si="28"/>
        <v>0</v>
      </c>
      <c r="F109" s="70">
        <f t="shared" si="27"/>
        <v>0</v>
      </c>
      <c r="G109" s="71" t="s">
        <v>300</v>
      </c>
      <c r="H109" s="61"/>
      <c r="I109" s="61"/>
      <c r="J109" s="112">
        <v>212020200800</v>
      </c>
      <c r="K109" s="8">
        <f>C109</f>
        <v>5000000</v>
      </c>
      <c r="L109" s="8">
        <f>+D109</f>
        <v>5000000</v>
      </c>
      <c r="M109" s="8">
        <f>E109</f>
        <v>0</v>
      </c>
      <c r="N109" s="50"/>
      <c r="O109" s="50"/>
    </row>
    <row r="110" spans="1:15" s="1" customFormat="1" ht="11.25" customHeight="1" x14ac:dyDescent="0.3">
      <c r="A110" s="62" t="s">
        <v>335</v>
      </c>
      <c r="B110" s="61">
        <v>8</v>
      </c>
      <c r="C110" s="138">
        <v>6000000</v>
      </c>
      <c r="D110" s="140">
        <v>6000000</v>
      </c>
      <c r="E110" s="69">
        <f t="shared" si="28"/>
        <v>0</v>
      </c>
      <c r="F110" s="70">
        <f t="shared" si="27"/>
        <v>0</v>
      </c>
      <c r="G110" s="71" t="s">
        <v>300</v>
      </c>
      <c r="H110" s="61"/>
      <c r="I110" s="61"/>
      <c r="J110" s="112">
        <v>212020200800</v>
      </c>
      <c r="K110" s="8">
        <f>C110</f>
        <v>6000000</v>
      </c>
      <c r="L110" s="8">
        <f>+D110</f>
        <v>6000000</v>
      </c>
      <c r="M110" s="8">
        <f>E110</f>
        <v>0</v>
      </c>
      <c r="N110" s="50"/>
      <c r="O110" s="50"/>
    </row>
    <row r="111" spans="1:15" s="1" customFormat="1" ht="11.25" customHeight="1" x14ac:dyDescent="0.3">
      <c r="A111" s="62" t="s">
        <v>336</v>
      </c>
      <c r="B111" s="61">
        <v>12</v>
      </c>
      <c r="C111" s="138">
        <v>6000000</v>
      </c>
      <c r="D111" s="140">
        <v>6000000</v>
      </c>
      <c r="E111" s="69">
        <f t="shared" si="28"/>
        <v>0</v>
      </c>
      <c r="F111" s="70">
        <f t="shared" si="27"/>
        <v>0</v>
      </c>
      <c r="G111" s="71" t="s">
        <v>300</v>
      </c>
      <c r="H111" s="61"/>
      <c r="I111" s="61"/>
      <c r="J111" s="112">
        <v>212020200800</v>
      </c>
      <c r="K111" s="8">
        <f>C111</f>
        <v>6000000</v>
      </c>
      <c r="L111" s="8">
        <f>+D111</f>
        <v>6000000</v>
      </c>
      <c r="M111" s="8">
        <f>E111</f>
        <v>0</v>
      </c>
      <c r="N111" s="50"/>
      <c r="O111" s="50"/>
    </row>
    <row r="112" spans="1:15" s="1" customFormat="1" ht="11.25" customHeight="1" x14ac:dyDescent="0.3">
      <c r="A112" s="62" t="s">
        <v>337</v>
      </c>
      <c r="B112" s="61">
        <v>5</v>
      </c>
      <c r="C112" s="138">
        <v>5000000</v>
      </c>
      <c r="D112" s="140">
        <v>5000000</v>
      </c>
      <c r="E112" s="69">
        <f t="shared" si="28"/>
        <v>0</v>
      </c>
      <c r="F112" s="70">
        <f t="shared" si="27"/>
        <v>0</v>
      </c>
      <c r="G112" s="71" t="s">
        <v>300</v>
      </c>
      <c r="H112" s="61"/>
      <c r="I112" s="61"/>
      <c r="J112" s="112">
        <v>212020200600</v>
      </c>
      <c r="K112" s="8">
        <f>C112</f>
        <v>5000000</v>
      </c>
      <c r="L112" s="8">
        <f>+D112</f>
        <v>5000000</v>
      </c>
      <c r="M112" s="8">
        <f>E112</f>
        <v>0</v>
      </c>
      <c r="N112" s="50"/>
      <c r="O112" s="50"/>
    </row>
    <row r="113" spans="1:15" s="1" customFormat="1" ht="15" customHeight="1" x14ac:dyDescent="0.3">
      <c r="A113" s="57" t="s">
        <v>1</v>
      </c>
      <c r="B113" s="317" t="s">
        <v>2</v>
      </c>
      <c r="C113" s="317"/>
      <c r="D113" s="317"/>
      <c r="E113" s="317"/>
      <c r="F113" s="317"/>
      <c r="G113" s="317"/>
      <c r="H113" s="317"/>
      <c r="I113" s="317"/>
      <c r="J113" s="312" t="s">
        <v>217</v>
      </c>
      <c r="K113" s="313" t="s">
        <v>275</v>
      </c>
      <c r="L113" s="313" t="s">
        <v>362</v>
      </c>
      <c r="M113" s="313" t="s">
        <v>363</v>
      </c>
      <c r="N113" s="50"/>
      <c r="O113" s="50"/>
    </row>
    <row r="114" spans="1:15" s="1" customFormat="1" ht="15" customHeight="1" x14ac:dyDescent="0.3">
      <c r="A114" s="57" t="s">
        <v>3</v>
      </c>
      <c r="B114" s="317" t="s">
        <v>38</v>
      </c>
      <c r="C114" s="317"/>
      <c r="D114" s="317"/>
      <c r="E114" s="317"/>
      <c r="F114" s="317"/>
      <c r="G114" s="317"/>
      <c r="H114" s="317"/>
      <c r="I114" s="317"/>
      <c r="J114" s="312"/>
      <c r="K114" s="313"/>
      <c r="L114" s="313"/>
      <c r="M114" s="313"/>
      <c r="N114" s="50"/>
      <c r="O114" s="50"/>
    </row>
    <row r="115" spans="1:15" s="1" customFormat="1" ht="15" customHeight="1" x14ac:dyDescent="0.3">
      <c r="A115" s="57" t="s">
        <v>5</v>
      </c>
      <c r="B115" s="317" t="s">
        <v>44</v>
      </c>
      <c r="C115" s="317"/>
      <c r="D115" s="317"/>
      <c r="E115" s="317"/>
      <c r="F115" s="317"/>
      <c r="G115" s="317"/>
      <c r="H115" s="317"/>
      <c r="I115" s="317"/>
      <c r="J115" s="312"/>
      <c r="K115" s="313"/>
      <c r="L115" s="313"/>
      <c r="M115" s="313"/>
      <c r="N115" s="50"/>
      <c r="O115" s="50"/>
    </row>
    <row r="116" spans="1:15" s="1" customFormat="1" ht="15" customHeight="1" x14ac:dyDescent="0.3">
      <c r="A116" s="57" t="s">
        <v>7</v>
      </c>
      <c r="B116" s="317" t="s">
        <v>285</v>
      </c>
      <c r="C116" s="317"/>
      <c r="D116" s="317"/>
      <c r="E116" s="317"/>
      <c r="F116" s="317"/>
      <c r="G116" s="317"/>
      <c r="H116" s="317"/>
      <c r="I116" s="317"/>
      <c r="J116" s="312"/>
      <c r="K116" s="313"/>
      <c r="L116" s="313"/>
      <c r="M116" s="313"/>
      <c r="N116" s="50"/>
      <c r="O116" s="50"/>
    </row>
    <row r="117" spans="1:15" s="1" customFormat="1" ht="15" customHeight="1" x14ac:dyDescent="0.3">
      <c r="A117" s="57" t="s">
        <v>9</v>
      </c>
      <c r="B117" s="317" t="s">
        <v>35</v>
      </c>
      <c r="C117" s="317"/>
      <c r="D117" s="317"/>
      <c r="E117" s="317"/>
      <c r="F117" s="317"/>
      <c r="G117" s="317"/>
      <c r="H117" s="317"/>
      <c r="I117" s="317"/>
      <c r="J117" s="312"/>
      <c r="K117" s="313"/>
      <c r="L117" s="313"/>
      <c r="M117" s="313"/>
      <c r="N117" s="50"/>
      <c r="O117" s="50"/>
    </row>
    <row r="118" spans="1:15" s="7" customFormat="1" ht="22.5" customHeight="1" x14ac:dyDescent="0.3">
      <c r="A118" s="66" t="s">
        <v>10</v>
      </c>
      <c r="B118" s="66" t="s">
        <v>11</v>
      </c>
      <c r="C118" s="33" t="s">
        <v>275</v>
      </c>
      <c r="D118" s="33" t="s">
        <v>362</v>
      </c>
      <c r="E118" s="34" t="s">
        <v>363</v>
      </c>
      <c r="F118" s="66" t="s">
        <v>12</v>
      </c>
      <c r="G118" s="18" t="s">
        <v>13</v>
      </c>
      <c r="H118" s="66" t="s">
        <v>14</v>
      </c>
      <c r="I118" s="66" t="s">
        <v>15</v>
      </c>
      <c r="J118" s="312"/>
      <c r="K118" s="313"/>
      <c r="L118" s="313"/>
      <c r="M118" s="313"/>
      <c r="N118" s="49"/>
      <c r="O118" s="49"/>
    </row>
    <row r="119" spans="1:15" s="1" customFormat="1" ht="38.25" customHeight="1" x14ac:dyDescent="0.3">
      <c r="A119" s="62" t="s">
        <v>45</v>
      </c>
      <c r="B119" s="61">
        <v>6</v>
      </c>
      <c r="C119" s="138">
        <v>20000000</v>
      </c>
      <c r="D119" s="140">
        <v>20000000</v>
      </c>
      <c r="E119" s="69">
        <f>C119-D119</f>
        <v>0</v>
      </c>
      <c r="F119" s="70">
        <f t="shared" ref="F119:F120" si="29">IFERROR(E119/C119,0)</f>
        <v>0</v>
      </c>
      <c r="G119" s="71" t="s">
        <v>300</v>
      </c>
      <c r="H119" s="61"/>
      <c r="I119" s="61"/>
      <c r="J119" s="112">
        <v>212020200800</v>
      </c>
      <c r="K119" s="8">
        <f>C119</f>
        <v>20000000</v>
      </c>
      <c r="L119" s="8">
        <f>+D119</f>
        <v>20000000</v>
      </c>
      <c r="M119" s="8">
        <f>E119</f>
        <v>0</v>
      </c>
      <c r="N119" s="50"/>
      <c r="O119" s="50"/>
    </row>
    <row r="120" spans="1:15" s="1" customFormat="1" ht="38.25" customHeight="1" x14ac:dyDescent="0.3">
      <c r="A120" s="62" t="s">
        <v>339</v>
      </c>
      <c r="B120" s="61">
        <v>2</v>
      </c>
      <c r="C120" s="138">
        <v>15000000</v>
      </c>
      <c r="D120" s="140">
        <v>15000000</v>
      </c>
      <c r="E120" s="69">
        <f>C120-D120</f>
        <v>0</v>
      </c>
      <c r="F120" s="70">
        <f t="shared" si="29"/>
        <v>0</v>
      </c>
      <c r="G120" s="71" t="s">
        <v>300</v>
      </c>
      <c r="H120" s="61"/>
      <c r="I120" s="61"/>
      <c r="J120" s="112">
        <v>212020200800</v>
      </c>
      <c r="K120" s="8">
        <f>C120</f>
        <v>15000000</v>
      </c>
      <c r="L120" s="8">
        <f>+D120</f>
        <v>15000000</v>
      </c>
      <c r="M120" s="8">
        <f>E120</f>
        <v>0</v>
      </c>
      <c r="N120" s="50"/>
      <c r="O120" s="50"/>
    </row>
    <row r="121" spans="1:15" s="1" customFormat="1" ht="15" customHeight="1" x14ac:dyDescent="0.3">
      <c r="A121" s="57" t="s">
        <v>1</v>
      </c>
      <c r="B121" s="317" t="s">
        <v>2</v>
      </c>
      <c r="C121" s="317"/>
      <c r="D121" s="317"/>
      <c r="E121" s="317"/>
      <c r="F121" s="317"/>
      <c r="G121" s="317"/>
      <c r="H121" s="317"/>
      <c r="I121" s="317"/>
      <c r="J121" s="312" t="s">
        <v>217</v>
      </c>
      <c r="K121" s="313" t="s">
        <v>275</v>
      </c>
      <c r="L121" s="313" t="s">
        <v>362</v>
      </c>
      <c r="M121" s="313" t="s">
        <v>363</v>
      </c>
      <c r="N121" s="50"/>
      <c r="O121" s="50"/>
    </row>
    <row r="122" spans="1:15" s="1" customFormat="1" ht="15" customHeight="1" x14ac:dyDescent="0.3">
      <c r="A122" s="57" t="s">
        <v>3</v>
      </c>
      <c r="B122" s="317" t="s">
        <v>46</v>
      </c>
      <c r="C122" s="317"/>
      <c r="D122" s="317"/>
      <c r="E122" s="317"/>
      <c r="F122" s="317"/>
      <c r="G122" s="317"/>
      <c r="H122" s="317"/>
      <c r="I122" s="317"/>
      <c r="J122" s="312"/>
      <c r="K122" s="313"/>
      <c r="L122" s="313"/>
      <c r="M122" s="313"/>
      <c r="N122" s="50"/>
      <c r="O122" s="50"/>
    </row>
    <row r="123" spans="1:15" s="1" customFormat="1" ht="15" customHeight="1" x14ac:dyDescent="0.3">
      <c r="A123" s="57" t="s">
        <v>5</v>
      </c>
      <c r="B123" s="317" t="s">
        <v>47</v>
      </c>
      <c r="C123" s="317"/>
      <c r="D123" s="317"/>
      <c r="E123" s="317"/>
      <c r="F123" s="317"/>
      <c r="G123" s="317"/>
      <c r="H123" s="317"/>
      <c r="I123" s="317"/>
      <c r="J123" s="312"/>
      <c r="K123" s="313"/>
      <c r="L123" s="313"/>
      <c r="M123" s="313"/>
      <c r="N123" s="50"/>
      <c r="O123" s="50"/>
    </row>
    <row r="124" spans="1:15" s="1" customFormat="1" ht="15" customHeight="1" x14ac:dyDescent="0.3">
      <c r="A124" s="57" t="s">
        <v>7</v>
      </c>
      <c r="B124" s="317" t="s">
        <v>285</v>
      </c>
      <c r="C124" s="317"/>
      <c r="D124" s="317"/>
      <c r="E124" s="317"/>
      <c r="F124" s="317"/>
      <c r="G124" s="317"/>
      <c r="H124" s="317"/>
      <c r="I124" s="317"/>
      <c r="J124" s="312"/>
      <c r="K124" s="313"/>
      <c r="L124" s="313"/>
      <c r="M124" s="313"/>
      <c r="N124" s="50"/>
      <c r="O124" s="50"/>
    </row>
    <row r="125" spans="1:15" s="1" customFormat="1" ht="15" customHeight="1" x14ac:dyDescent="0.3">
      <c r="A125" s="57" t="s">
        <v>9</v>
      </c>
      <c r="B125" s="317" t="s">
        <v>35</v>
      </c>
      <c r="C125" s="317"/>
      <c r="D125" s="317"/>
      <c r="E125" s="317"/>
      <c r="F125" s="317"/>
      <c r="G125" s="317"/>
      <c r="H125" s="317"/>
      <c r="I125" s="317"/>
      <c r="J125" s="312"/>
      <c r="K125" s="313"/>
      <c r="L125" s="313"/>
      <c r="M125" s="313"/>
      <c r="N125" s="50"/>
      <c r="O125" s="50"/>
    </row>
    <row r="126" spans="1:15" s="7" customFormat="1" ht="22.5" customHeight="1" x14ac:dyDescent="0.3">
      <c r="A126" s="66" t="s">
        <v>10</v>
      </c>
      <c r="B126" s="66" t="s">
        <v>11</v>
      </c>
      <c r="C126" s="33" t="s">
        <v>275</v>
      </c>
      <c r="D126" s="33" t="s">
        <v>362</v>
      </c>
      <c r="E126" s="34" t="s">
        <v>363</v>
      </c>
      <c r="F126" s="66" t="s">
        <v>12</v>
      </c>
      <c r="G126" s="18" t="s">
        <v>13</v>
      </c>
      <c r="H126" s="66" t="s">
        <v>14</v>
      </c>
      <c r="I126" s="66" t="s">
        <v>15</v>
      </c>
      <c r="J126" s="312"/>
      <c r="K126" s="313"/>
      <c r="L126" s="313"/>
      <c r="M126" s="313"/>
      <c r="N126" s="49"/>
      <c r="O126" s="49"/>
    </row>
    <row r="127" spans="1:15" s="1" customFormat="1" ht="15.75" customHeight="1" x14ac:dyDescent="0.3">
      <c r="A127" s="62" t="s">
        <v>287</v>
      </c>
      <c r="B127" s="61">
        <v>30</v>
      </c>
      <c r="C127" s="138">
        <v>5000000</v>
      </c>
      <c r="D127" s="140">
        <v>5000000</v>
      </c>
      <c r="E127" s="69">
        <f>C127-D127</f>
        <v>0</v>
      </c>
      <c r="F127" s="70">
        <f t="shared" ref="F127:F129" si="30">IFERROR(E127/C127,0)</f>
        <v>0</v>
      </c>
      <c r="G127" s="71" t="s">
        <v>300</v>
      </c>
      <c r="H127" s="61"/>
      <c r="I127" s="61"/>
      <c r="J127" s="112">
        <v>212020200800</v>
      </c>
      <c r="K127" s="8">
        <f>C127</f>
        <v>5000000</v>
      </c>
      <c r="L127" s="8">
        <f>+D127</f>
        <v>5000000</v>
      </c>
      <c r="M127" s="8">
        <f>E127</f>
        <v>0</v>
      </c>
      <c r="N127" s="50"/>
      <c r="O127" s="50"/>
    </row>
    <row r="128" spans="1:15" s="1" customFormat="1" ht="15.75" customHeight="1" x14ac:dyDescent="0.3">
      <c r="A128" s="62" t="s">
        <v>48</v>
      </c>
      <c r="B128" s="61">
        <v>1</v>
      </c>
      <c r="C128" s="138">
        <v>15000000</v>
      </c>
      <c r="D128" s="140">
        <v>15000000</v>
      </c>
      <c r="E128" s="69">
        <f>C128-D128</f>
        <v>0</v>
      </c>
      <c r="F128" s="70">
        <f t="shared" si="30"/>
        <v>0</v>
      </c>
      <c r="G128" s="71" t="s">
        <v>300</v>
      </c>
      <c r="H128" s="61"/>
      <c r="I128" s="61"/>
      <c r="J128" s="112">
        <v>212020200800</v>
      </c>
      <c r="K128" s="8">
        <f>C128</f>
        <v>15000000</v>
      </c>
      <c r="L128" s="8">
        <f>+D128</f>
        <v>15000000</v>
      </c>
      <c r="M128" s="8">
        <f>E128</f>
        <v>0</v>
      </c>
      <c r="N128" s="50"/>
      <c r="O128" s="50"/>
    </row>
    <row r="129" spans="1:15" s="1" customFormat="1" ht="15.75" customHeight="1" x14ac:dyDescent="0.3">
      <c r="A129" s="62" t="s">
        <v>49</v>
      </c>
      <c r="B129" s="61">
        <v>12</v>
      </c>
      <c r="C129" s="138">
        <v>55000000</v>
      </c>
      <c r="D129" s="140">
        <v>55000000</v>
      </c>
      <c r="E129" s="69">
        <f>C129-D129</f>
        <v>0</v>
      </c>
      <c r="F129" s="70">
        <f t="shared" si="30"/>
        <v>0</v>
      </c>
      <c r="G129" s="71" t="s">
        <v>300</v>
      </c>
      <c r="H129" s="61"/>
      <c r="I129" s="61"/>
      <c r="J129" s="112">
        <v>212020200900</v>
      </c>
      <c r="K129" s="8">
        <f>C129</f>
        <v>55000000</v>
      </c>
      <c r="L129" s="8">
        <f>+D129</f>
        <v>55000000</v>
      </c>
      <c r="M129" s="8">
        <f>E129</f>
        <v>0</v>
      </c>
      <c r="N129" s="50"/>
      <c r="O129" s="50"/>
    </row>
    <row r="130" spans="1:15" s="1" customFormat="1" ht="15" customHeight="1" x14ac:dyDescent="0.3">
      <c r="A130" s="57" t="s">
        <v>1</v>
      </c>
      <c r="B130" s="317" t="s">
        <v>2</v>
      </c>
      <c r="C130" s="317"/>
      <c r="D130" s="317"/>
      <c r="E130" s="317"/>
      <c r="F130" s="317"/>
      <c r="G130" s="317"/>
      <c r="H130" s="317"/>
      <c r="I130" s="317"/>
      <c r="J130" s="312" t="s">
        <v>217</v>
      </c>
      <c r="K130" s="313" t="s">
        <v>275</v>
      </c>
      <c r="L130" s="313" t="s">
        <v>362</v>
      </c>
      <c r="M130" s="313" t="s">
        <v>363</v>
      </c>
      <c r="N130" s="50"/>
      <c r="O130" s="50"/>
    </row>
    <row r="131" spans="1:15" s="1" customFormat="1" ht="15" customHeight="1" x14ac:dyDescent="0.3">
      <c r="A131" s="57" t="s">
        <v>3</v>
      </c>
      <c r="B131" s="317" t="s">
        <v>46</v>
      </c>
      <c r="C131" s="317"/>
      <c r="D131" s="317"/>
      <c r="E131" s="317"/>
      <c r="F131" s="317"/>
      <c r="G131" s="317"/>
      <c r="H131" s="317"/>
      <c r="I131" s="317"/>
      <c r="J131" s="312"/>
      <c r="K131" s="313"/>
      <c r="L131" s="313"/>
      <c r="M131" s="313"/>
      <c r="N131" s="50"/>
      <c r="O131" s="50"/>
    </row>
    <row r="132" spans="1:15" s="1" customFormat="1" ht="15" customHeight="1" x14ac:dyDescent="0.3">
      <c r="A132" s="57" t="s">
        <v>5</v>
      </c>
      <c r="B132" s="317" t="s">
        <v>50</v>
      </c>
      <c r="C132" s="317"/>
      <c r="D132" s="317"/>
      <c r="E132" s="317"/>
      <c r="F132" s="317"/>
      <c r="G132" s="317"/>
      <c r="H132" s="317"/>
      <c r="I132" s="317"/>
      <c r="J132" s="312"/>
      <c r="K132" s="313"/>
      <c r="L132" s="313"/>
      <c r="M132" s="313"/>
      <c r="N132" s="50"/>
      <c r="O132" s="50"/>
    </row>
    <row r="133" spans="1:15" s="1" customFormat="1" ht="15" customHeight="1" x14ac:dyDescent="0.3">
      <c r="A133" s="57" t="s">
        <v>7</v>
      </c>
      <c r="B133" s="317" t="s">
        <v>285</v>
      </c>
      <c r="C133" s="317"/>
      <c r="D133" s="317"/>
      <c r="E133" s="317"/>
      <c r="F133" s="317"/>
      <c r="G133" s="317"/>
      <c r="H133" s="317"/>
      <c r="I133" s="317"/>
      <c r="J133" s="312"/>
      <c r="K133" s="313"/>
      <c r="L133" s="313"/>
      <c r="M133" s="313"/>
      <c r="N133" s="50"/>
      <c r="O133" s="50"/>
    </row>
    <row r="134" spans="1:15" s="1" customFormat="1" ht="15" customHeight="1" x14ac:dyDescent="0.3">
      <c r="A134" s="57" t="s">
        <v>9</v>
      </c>
      <c r="B134" s="317" t="s">
        <v>35</v>
      </c>
      <c r="C134" s="317"/>
      <c r="D134" s="317"/>
      <c r="E134" s="317"/>
      <c r="F134" s="317"/>
      <c r="G134" s="317"/>
      <c r="H134" s="317"/>
      <c r="I134" s="317"/>
      <c r="J134" s="312"/>
      <c r="K134" s="313"/>
      <c r="L134" s="313"/>
      <c r="M134" s="313"/>
      <c r="N134" s="50"/>
      <c r="O134" s="50"/>
    </row>
    <row r="135" spans="1:15" s="7" customFormat="1" ht="22.5" customHeight="1" x14ac:dyDescent="0.3">
      <c r="A135" s="66" t="s">
        <v>10</v>
      </c>
      <c r="B135" s="66" t="s">
        <v>11</v>
      </c>
      <c r="C135" s="33" t="s">
        <v>275</v>
      </c>
      <c r="D135" s="33" t="s">
        <v>362</v>
      </c>
      <c r="E135" s="34" t="s">
        <v>363</v>
      </c>
      <c r="F135" s="66" t="s">
        <v>12</v>
      </c>
      <c r="G135" s="18" t="s">
        <v>13</v>
      </c>
      <c r="H135" s="66" t="s">
        <v>14</v>
      </c>
      <c r="I135" s="66" t="s">
        <v>15</v>
      </c>
      <c r="J135" s="312"/>
      <c r="K135" s="313"/>
      <c r="L135" s="313"/>
      <c r="M135" s="313"/>
      <c r="N135" s="49"/>
      <c r="O135" s="49"/>
    </row>
    <row r="136" spans="1:15" s="1" customFormat="1" ht="25.5" customHeight="1" x14ac:dyDescent="0.3">
      <c r="A136" s="62" t="s">
        <v>51</v>
      </c>
      <c r="B136" s="61" t="s">
        <v>366</v>
      </c>
      <c r="C136" s="138">
        <v>50000000</v>
      </c>
      <c r="D136" s="140">
        <v>50000000</v>
      </c>
      <c r="E136" s="69">
        <f>C136-D136</f>
        <v>0</v>
      </c>
      <c r="F136" s="70">
        <f t="shared" ref="F136" si="31">IFERROR(E136/C136,0)</f>
        <v>0</v>
      </c>
      <c r="G136" s="71" t="s">
        <v>300</v>
      </c>
      <c r="H136" s="61"/>
      <c r="I136" s="61"/>
      <c r="J136" s="112">
        <v>212020200900</v>
      </c>
      <c r="K136" s="8">
        <f>C136</f>
        <v>50000000</v>
      </c>
      <c r="L136" s="8">
        <f>+D136</f>
        <v>50000000</v>
      </c>
      <c r="M136" s="8">
        <f>E136</f>
        <v>0</v>
      </c>
      <c r="N136" s="50"/>
      <c r="O136" s="50"/>
    </row>
    <row r="137" spans="1:15" s="1" customFormat="1" ht="15" customHeight="1" x14ac:dyDescent="0.3">
      <c r="A137" s="57" t="s">
        <v>1</v>
      </c>
      <c r="B137" s="317" t="s">
        <v>2</v>
      </c>
      <c r="C137" s="317"/>
      <c r="D137" s="317"/>
      <c r="E137" s="317"/>
      <c r="F137" s="317"/>
      <c r="G137" s="317"/>
      <c r="H137" s="317"/>
      <c r="I137" s="317"/>
      <c r="J137" s="312" t="s">
        <v>217</v>
      </c>
      <c r="K137" s="313" t="s">
        <v>275</v>
      </c>
      <c r="L137" s="313" t="s">
        <v>362</v>
      </c>
      <c r="M137" s="313" t="s">
        <v>363</v>
      </c>
      <c r="N137" s="50"/>
      <c r="O137" s="50"/>
    </row>
    <row r="138" spans="1:15" s="1" customFormat="1" ht="15" customHeight="1" x14ac:dyDescent="0.3">
      <c r="A138" s="57" t="s">
        <v>3</v>
      </c>
      <c r="B138" s="317" t="s">
        <v>52</v>
      </c>
      <c r="C138" s="317"/>
      <c r="D138" s="317"/>
      <c r="E138" s="317"/>
      <c r="F138" s="317"/>
      <c r="G138" s="317"/>
      <c r="H138" s="317"/>
      <c r="I138" s="317"/>
      <c r="J138" s="312"/>
      <c r="K138" s="313"/>
      <c r="L138" s="313"/>
      <c r="M138" s="313"/>
      <c r="N138" s="50"/>
      <c r="O138" s="50"/>
    </row>
    <row r="139" spans="1:15" s="1" customFormat="1" ht="15" customHeight="1" x14ac:dyDescent="0.3">
      <c r="A139" s="57" t="s">
        <v>5</v>
      </c>
      <c r="B139" s="317" t="s">
        <v>53</v>
      </c>
      <c r="C139" s="317"/>
      <c r="D139" s="317"/>
      <c r="E139" s="317"/>
      <c r="F139" s="317"/>
      <c r="G139" s="317"/>
      <c r="H139" s="317"/>
      <c r="I139" s="317"/>
      <c r="J139" s="312"/>
      <c r="K139" s="313"/>
      <c r="L139" s="313"/>
      <c r="M139" s="313"/>
      <c r="N139" s="50"/>
      <c r="O139" s="50"/>
    </row>
    <row r="140" spans="1:15" s="1" customFormat="1" ht="15" customHeight="1" x14ac:dyDescent="0.3">
      <c r="A140" s="57" t="s">
        <v>7</v>
      </c>
      <c r="B140" s="317" t="s">
        <v>285</v>
      </c>
      <c r="C140" s="317"/>
      <c r="D140" s="317"/>
      <c r="E140" s="317"/>
      <c r="F140" s="317"/>
      <c r="G140" s="317"/>
      <c r="H140" s="317"/>
      <c r="I140" s="317"/>
      <c r="J140" s="312"/>
      <c r="K140" s="313"/>
      <c r="L140" s="313"/>
      <c r="M140" s="313"/>
      <c r="N140" s="50"/>
      <c r="O140" s="50"/>
    </row>
    <row r="141" spans="1:15" s="1" customFormat="1" ht="15" customHeight="1" x14ac:dyDescent="0.3">
      <c r="A141" s="57" t="s">
        <v>9</v>
      </c>
      <c r="B141" s="317" t="s">
        <v>35</v>
      </c>
      <c r="C141" s="317"/>
      <c r="D141" s="317"/>
      <c r="E141" s="317"/>
      <c r="F141" s="317"/>
      <c r="G141" s="317"/>
      <c r="H141" s="317"/>
      <c r="I141" s="317"/>
      <c r="J141" s="312"/>
      <c r="K141" s="313"/>
      <c r="L141" s="313"/>
      <c r="M141" s="313"/>
      <c r="N141" s="50"/>
      <c r="O141" s="50"/>
    </row>
    <row r="142" spans="1:15" s="7" customFormat="1" ht="22.5" customHeight="1" x14ac:dyDescent="0.3">
      <c r="A142" s="66" t="s">
        <v>10</v>
      </c>
      <c r="B142" s="66" t="s">
        <v>11</v>
      </c>
      <c r="C142" s="33" t="s">
        <v>275</v>
      </c>
      <c r="D142" s="33" t="s">
        <v>362</v>
      </c>
      <c r="E142" s="34" t="s">
        <v>363</v>
      </c>
      <c r="F142" s="66" t="s">
        <v>12</v>
      </c>
      <c r="G142" s="18" t="s">
        <v>13</v>
      </c>
      <c r="H142" s="66" t="s">
        <v>14</v>
      </c>
      <c r="I142" s="66" t="s">
        <v>15</v>
      </c>
      <c r="J142" s="312"/>
      <c r="K142" s="313"/>
      <c r="L142" s="313"/>
      <c r="M142" s="313"/>
      <c r="N142" s="49"/>
      <c r="O142" s="49"/>
    </row>
    <row r="143" spans="1:15" s="1" customFormat="1" ht="23.25" customHeight="1" x14ac:dyDescent="0.3">
      <c r="A143" s="62" t="s">
        <v>171</v>
      </c>
      <c r="B143" s="61" t="s">
        <v>366</v>
      </c>
      <c r="C143" s="138">
        <v>600000</v>
      </c>
      <c r="D143" s="140">
        <v>600000</v>
      </c>
      <c r="E143" s="69">
        <f>C143-D143</f>
        <v>0</v>
      </c>
      <c r="F143" s="70">
        <f t="shared" ref="F143" si="32">IFERROR(E143/C143,0)</f>
        <v>0</v>
      </c>
      <c r="G143" s="71" t="s">
        <v>300</v>
      </c>
      <c r="H143" s="61"/>
      <c r="I143" s="61"/>
      <c r="J143" s="112">
        <v>212020200600</v>
      </c>
      <c r="K143" s="8">
        <f>C143</f>
        <v>600000</v>
      </c>
      <c r="L143" s="8">
        <f>+D143</f>
        <v>600000</v>
      </c>
      <c r="M143" s="8">
        <f>E143</f>
        <v>0</v>
      </c>
      <c r="N143" s="50"/>
      <c r="O143" s="50"/>
    </row>
    <row r="144" spans="1:15" s="1" customFormat="1" ht="15" customHeight="1" x14ac:dyDescent="0.3">
      <c r="A144" s="57" t="s">
        <v>32</v>
      </c>
      <c r="B144" s="321" t="s">
        <v>33</v>
      </c>
      <c r="C144" s="321"/>
      <c r="D144" s="321"/>
      <c r="E144" s="321"/>
      <c r="F144" s="321"/>
      <c r="G144" s="321"/>
      <c r="H144" s="321"/>
      <c r="I144" s="321"/>
      <c r="J144" s="312" t="s">
        <v>217</v>
      </c>
      <c r="K144" s="313" t="s">
        <v>275</v>
      </c>
      <c r="L144" s="313" t="s">
        <v>362</v>
      </c>
      <c r="M144" s="313" t="s">
        <v>363</v>
      </c>
      <c r="N144" s="50"/>
      <c r="O144" s="50"/>
    </row>
    <row r="145" spans="1:15" s="1" customFormat="1" ht="15" customHeight="1" x14ac:dyDescent="0.3">
      <c r="A145" s="57" t="s">
        <v>3</v>
      </c>
      <c r="B145" s="317" t="s">
        <v>54</v>
      </c>
      <c r="C145" s="317"/>
      <c r="D145" s="317"/>
      <c r="E145" s="317"/>
      <c r="F145" s="317"/>
      <c r="G145" s="317"/>
      <c r="H145" s="317"/>
      <c r="I145" s="317"/>
      <c r="J145" s="312"/>
      <c r="K145" s="313"/>
      <c r="L145" s="313"/>
      <c r="M145" s="313"/>
      <c r="N145" s="50"/>
      <c r="O145" s="50"/>
    </row>
    <row r="146" spans="1:15" s="1" customFormat="1" ht="15" customHeight="1" x14ac:dyDescent="0.3">
      <c r="A146" s="57" t="s">
        <v>5</v>
      </c>
      <c r="B146" s="317" t="s">
        <v>55</v>
      </c>
      <c r="C146" s="317"/>
      <c r="D146" s="317"/>
      <c r="E146" s="317"/>
      <c r="F146" s="317"/>
      <c r="G146" s="317"/>
      <c r="H146" s="317"/>
      <c r="I146" s="317"/>
      <c r="J146" s="312"/>
      <c r="K146" s="313"/>
      <c r="L146" s="313"/>
      <c r="M146" s="313"/>
      <c r="N146" s="50"/>
      <c r="O146" s="50"/>
    </row>
    <row r="147" spans="1:15" s="1" customFormat="1" ht="15" customHeight="1" x14ac:dyDescent="0.3">
      <c r="A147" s="57" t="s">
        <v>7</v>
      </c>
      <c r="B147" s="317" t="s">
        <v>285</v>
      </c>
      <c r="C147" s="317"/>
      <c r="D147" s="317"/>
      <c r="E147" s="317"/>
      <c r="F147" s="317"/>
      <c r="G147" s="317"/>
      <c r="H147" s="317"/>
      <c r="I147" s="317"/>
      <c r="J147" s="312"/>
      <c r="K147" s="313"/>
      <c r="L147" s="313"/>
      <c r="M147" s="313"/>
      <c r="N147" s="50"/>
      <c r="O147" s="50"/>
    </row>
    <row r="148" spans="1:15" s="1" customFormat="1" ht="15" customHeight="1" x14ac:dyDescent="0.3">
      <c r="A148" s="57" t="s">
        <v>9</v>
      </c>
      <c r="B148" s="317" t="s">
        <v>35</v>
      </c>
      <c r="C148" s="317"/>
      <c r="D148" s="317"/>
      <c r="E148" s="317"/>
      <c r="F148" s="317"/>
      <c r="G148" s="317"/>
      <c r="H148" s="317"/>
      <c r="I148" s="317"/>
      <c r="J148" s="312"/>
      <c r="K148" s="313"/>
      <c r="L148" s="313"/>
      <c r="M148" s="313"/>
      <c r="N148" s="50"/>
      <c r="O148" s="50"/>
    </row>
    <row r="149" spans="1:15" s="7" customFormat="1" ht="22.5" customHeight="1" x14ac:dyDescent="0.3">
      <c r="A149" s="66" t="s">
        <v>10</v>
      </c>
      <c r="B149" s="66" t="s">
        <v>11</v>
      </c>
      <c r="C149" s="33" t="s">
        <v>275</v>
      </c>
      <c r="D149" s="33" t="s">
        <v>362</v>
      </c>
      <c r="E149" s="34" t="s">
        <v>363</v>
      </c>
      <c r="F149" s="66" t="s">
        <v>12</v>
      </c>
      <c r="G149" s="18" t="s">
        <v>13</v>
      </c>
      <c r="H149" s="66" t="s">
        <v>14</v>
      </c>
      <c r="I149" s="66" t="s">
        <v>15</v>
      </c>
      <c r="J149" s="312"/>
      <c r="K149" s="313"/>
      <c r="L149" s="313"/>
      <c r="M149" s="313"/>
      <c r="N149" s="49"/>
      <c r="O149" s="49"/>
    </row>
    <row r="150" spans="1:15" s="1" customFormat="1" ht="22.5" customHeight="1" x14ac:dyDescent="0.3">
      <c r="A150" s="62" t="s">
        <v>340</v>
      </c>
      <c r="B150" s="61">
        <v>50</v>
      </c>
      <c r="C150" s="138">
        <v>5000000</v>
      </c>
      <c r="D150" s="140">
        <v>5000000</v>
      </c>
      <c r="E150" s="69">
        <f t="shared" ref="E150" si="33">C150-D150</f>
        <v>0</v>
      </c>
      <c r="F150" s="70">
        <f t="shared" ref="F150:F152" si="34">IFERROR(E150/C150,0)</f>
        <v>0</v>
      </c>
      <c r="G150" s="71" t="s">
        <v>300</v>
      </c>
      <c r="H150" s="61"/>
      <c r="I150" s="61"/>
      <c r="J150" s="112">
        <v>212020200800</v>
      </c>
      <c r="K150" s="8">
        <f t="shared" ref="K150" si="35">C150</f>
        <v>5000000</v>
      </c>
      <c r="L150" s="8">
        <f t="shared" ref="L150" si="36">+D150</f>
        <v>5000000</v>
      </c>
      <c r="M150" s="8">
        <f t="shared" ref="M150" si="37">E150</f>
        <v>0</v>
      </c>
      <c r="N150" s="50"/>
      <c r="O150" s="50"/>
    </row>
    <row r="151" spans="1:15" s="1" customFormat="1" ht="18" customHeight="1" x14ac:dyDescent="0.3">
      <c r="A151" s="62" t="s">
        <v>56</v>
      </c>
      <c r="B151" s="61">
        <v>6</v>
      </c>
      <c r="C151" s="138">
        <v>5000000</v>
      </c>
      <c r="D151" s="140">
        <v>5000000</v>
      </c>
      <c r="E151" s="69">
        <f>C151-D151</f>
        <v>0</v>
      </c>
      <c r="F151" s="70">
        <f t="shared" si="34"/>
        <v>0</v>
      </c>
      <c r="G151" s="71" t="s">
        <v>300</v>
      </c>
      <c r="H151" s="61"/>
      <c r="I151" s="61"/>
      <c r="J151" s="112">
        <v>212020200800</v>
      </c>
      <c r="K151" s="8">
        <f>C151</f>
        <v>5000000</v>
      </c>
      <c r="L151" s="8">
        <f>+D151</f>
        <v>5000000</v>
      </c>
      <c r="M151" s="8">
        <f>E151</f>
        <v>0</v>
      </c>
      <c r="N151" s="50"/>
      <c r="O151" s="50"/>
    </row>
    <row r="152" spans="1:15" s="1" customFormat="1" ht="24.75" customHeight="1" x14ac:dyDescent="0.3">
      <c r="A152" s="328" t="s">
        <v>386</v>
      </c>
      <c r="B152" s="328"/>
      <c r="C152" s="35">
        <f>SUM(C86:C151)</f>
        <v>1097680000</v>
      </c>
      <c r="D152" s="35">
        <f>+D86+D93+D94+D95+D96+D97+D98+D99+D100+D107+D108+D109+D110+D111+D112+D119+D120+D127+D128+D129+D136+D143+D150+D151</f>
        <v>1077680000</v>
      </c>
      <c r="E152" s="35">
        <f>SUM(E86:E151)</f>
        <v>20000000</v>
      </c>
      <c r="F152" s="31">
        <f t="shared" si="34"/>
        <v>1.8220246337730485E-2</v>
      </c>
      <c r="G152" s="24"/>
      <c r="H152" s="25"/>
      <c r="I152" s="25"/>
      <c r="J152" s="111"/>
      <c r="K152" s="28"/>
      <c r="L152" s="29">
        <f>+D152</f>
        <v>1077680000</v>
      </c>
      <c r="M152" s="29">
        <f>E152</f>
        <v>20000000</v>
      </c>
      <c r="N152" s="50"/>
      <c r="O152" s="50"/>
    </row>
    <row r="153" spans="1:15" s="1" customFormat="1" ht="24.75" customHeight="1" x14ac:dyDescent="0.3">
      <c r="A153" s="314" t="s">
        <v>57</v>
      </c>
      <c r="B153" s="314"/>
      <c r="C153" s="314"/>
      <c r="D153" s="314"/>
      <c r="E153" s="314"/>
      <c r="F153" s="314"/>
      <c r="G153" s="314"/>
      <c r="H153" s="314"/>
      <c r="I153" s="314"/>
      <c r="J153" s="314"/>
      <c r="K153" s="314"/>
      <c r="L153" s="314"/>
      <c r="M153" s="314"/>
      <c r="N153" s="50"/>
      <c r="O153" s="50"/>
    </row>
    <row r="154" spans="1:15" s="1" customFormat="1" ht="15" customHeight="1" x14ac:dyDescent="0.3">
      <c r="A154" s="57" t="s">
        <v>58</v>
      </c>
      <c r="B154" s="321" t="s">
        <v>59</v>
      </c>
      <c r="C154" s="321"/>
      <c r="D154" s="321"/>
      <c r="E154" s="321"/>
      <c r="F154" s="321"/>
      <c r="G154" s="321"/>
      <c r="H154" s="321"/>
      <c r="I154" s="321"/>
      <c r="J154" s="312" t="s">
        <v>217</v>
      </c>
      <c r="K154" s="313" t="s">
        <v>275</v>
      </c>
      <c r="L154" s="313" t="s">
        <v>362</v>
      </c>
      <c r="M154" s="313" t="s">
        <v>363</v>
      </c>
      <c r="N154" s="50"/>
      <c r="O154" s="50"/>
    </row>
    <row r="155" spans="1:15" s="1" customFormat="1" ht="15" customHeight="1" x14ac:dyDescent="0.3">
      <c r="A155" s="57" t="s">
        <v>3</v>
      </c>
      <c r="B155" s="321" t="s">
        <v>60</v>
      </c>
      <c r="C155" s="321"/>
      <c r="D155" s="321"/>
      <c r="E155" s="321"/>
      <c r="F155" s="321"/>
      <c r="G155" s="321"/>
      <c r="H155" s="321"/>
      <c r="I155" s="321"/>
      <c r="J155" s="312"/>
      <c r="K155" s="313"/>
      <c r="L155" s="313"/>
      <c r="M155" s="313"/>
      <c r="N155" s="50"/>
      <c r="O155" s="50"/>
    </row>
    <row r="156" spans="1:15" s="1" customFormat="1" ht="15" customHeight="1" x14ac:dyDescent="0.3">
      <c r="A156" s="57" t="s">
        <v>5</v>
      </c>
      <c r="B156" s="317" t="s">
        <v>61</v>
      </c>
      <c r="C156" s="317"/>
      <c r="D156" s="317"/>
      <c r="E156" s="317"/>
      <c r="F156" s="317"/>
      <c r="G156" s="317"/>
      <c r="H156" s="317"/>
      <c r="I156" s="317"/>
      <c r="J156" s="312"/>
      <c r="K156" s="313"/>
      <c r="L156" s="313"/>
      <c r="M156" s="313"/>
      <c r="N156" s="50"/>
      <c r="O156" s="50"/>
    </row>
    <row r="157" spans="1:15" s="1" customFormat="1" ht="15" customHeight="1" x14ac:dyDescent="0.3">
      <c r="A157" s="57" t="s">
        <v>7</v>
      </c>
      <c r="B157" s="317" t="s">
        <v>62</v>
      </c>
      <c r="C157" s="317"/>
      <c r="D157" s="317"/>
      <c r="E157" s="317"/>
      <c r="F157" s="317"/>
      <c r="G157" s="317"/>
      <c r="H157" s="317"/>
      <c r="I157" s="317"/>
      <c r="J157" s="312"/>
      <c r="K157" s="313"/>
      <c r="L157" s="313"/>
      <c r="M157" s="313"/>
      <c r="N157" s="50"/>
      <c r="O157" s="50"/>
    </row>
    <row r="158" spans="1:15" s="1" customFormat="1" ht="15" customHeight="1" x14ac:dyDescent="0.3">
      <c r="A158" s="57" t="s">
        <v>9</v>
      </c>
      <c r="B158" s="317" t="s">
        <v>63</v>
      </c>
      <c r="C158" s="317"/>
      <c r="D158" s="317"/>
      <c r="E158" s="317"/>
      <c r="F158" s="317"/>
      <c r="G158" s="317"/>
      <c r="H158" s="317"/>
      <c r="I158" s="317"/>
      <c r="J158" s="312"/>
      <c r="K158" s="313"/>
      <c r="L158" s="313"/>
      <c r="M158" s="313"/>
      <c r="N158" s="50"/>
      <c r="O158" s="50"/>
    </row>
    <row r="159" spans="1:15" s="7" customFormat="1" ht="22.5" customHeight="1" x14ac:dyDescent="0.3">
      <c r="A159" s="66" t="s">
        <v>10</v>
      </c>
      <c r="B159" s="66" t="s">
        <v>11</v>
      </c>
      <c r="C159" s="33" t="s">
        <v>275</v>
      </c>
      <c r="D159" s="33" t="s">
        <v>362</v>
      </c>
      <c r="E159" s="34" t="s">
        <v>363</v>
      </c>
      <c r="F159" s="66" t="s">
        <v>12</v>
      </c>
      <c r="G159" s="18" t="s">
        <v>13</v>
      </c>
      <c r="H159" s="66" t="s">
        <v>14</v>
      </c>
      <c r="I159" s="66" t="s">
        <v>15</v>
      </c>
      <c r="J159" s="312"/>
      <c r="K159" s="313"/>
      <c r="L159" s="313"/>
      <c r="M159" s="313"/>
      <c r="N159" s="49"/>
      <c r="O159" s="49"/>
    </row>
    <row r="160" spans="1:15" s="5" customFormat="1" ht="18.75" customHeight="1" x14ac:dyDescent="0.3">
      <c r="A160" s="62" t="s">
        <v>358</v>
      </c>
      <c r="B160" s="61" t="s">
        <v>366</v>
      </c>
      <c r="C160" s="41">
        <v>5000000</v>
      </c>
      <c r="D160" s="139">
        <v>5000000</v>
      </c>
      <c r="E160" s="69">
        <f t="shared" ref="E160:E166" si="38">C160-D160</f>
        <v>0</v>
      </c>
      <c r="F160" s="70">
        <f t="shared" ref="F160:F167" si="39">IFERROR(E160/C160,0)</f>
        <v>0</v>
      </c>
      <c r="G160" s="92" t="s">
        <v>300</v>
      </c>
      <c r="H160" s="61"/>
      <c r="I160" s="61"/>
      <c r="J160" s="112">
        <v>212020200600</v>
      </c>
      <c r="K160" s="61"/>
      <c r="L160" s="61"/>
      <c r="M160" s="61"/>
      <c r="N160" s="15"/>
      <c r="O160" s="15"/>
    </row>
    <row r="161" spans="1:15" s="1" customFormat="1" ht="61.5" customHeight="1" x14ac:dyDescent="0.3">
      <c r="A161" s="62" t="s">
        <v>288</v>
      </c>
      <c r="B161" s="61" t="s">
        <v>366</v>
      </c>
      <c r="C161" s="68">
        <v>12744000</v>
      </c>
      <c r="D161" s="41">
        <v>12744000</v>
      </c>
      <c r="E161" s="69">
        <f t="shared" si="38"/>
        <v>0</v>
      </c>
      <c r="F161" s="70">
        <f t="shared" si="39"/>
        <v>0</v>
      </c>
      <c r="G161" s="142" t="s">
        <v>409</v>
      </c>
      <c r="H161" s="61"/>
      <c r="I161" s="61"/>
      <c r="J161" s="112">
        <v>212020200800</v>
      </c>
      <c r="K161" s="8">
        <f t="shared" ref="K161:K167" si="40">C161</f>
        <v>12744000</v>
      </c>
      <c r="L161" s="8">
        <f t="shared" ref="L161:L164" si="41">+D161</f>
        <v>12744000</v>
      </c>
      <c r="M161" s="8">
        <f t="shared" ref="M161:M167" si="42">E161</f>
        <v>0</v>
      </c>
      <c r="N161" s="50"/>
      <c r="O161" s="50"/>
    </row>
    <row r="162" spans="1:15" s="1" customFormat="1" ht="63.75" customHeight="1" x14ac:dyDescent="0.3">
      <c r="A162" s="62" t="s">
        <v>344</v>
      </c>
      <c r="B162" s="61">
        <v>1</v>
      </c>
      <c r="C162" s="68">
        <v>310000000</v>
      </c>
      <c r="D162" s="41">
        <f>+C162</f>
        <v>310000000</v>
      </c>
      <c r="E162" s="69">
        <f t="shared" si="38"/>
        <v>0</v>
      </c>
      <c r="F162" s="70">
        <f t="shared" si="39"/>
        <v>0</v>
      </c>
      <c r="G162" s="141" t="s">
        <v>410</v>
      </c>
      <c r="H162" s="61"/>
      <c r="I162" s="61"/>
      <c r="J162" s="112">
        <v>212020200800</v>
      </c>
      <c r="K162" s="8">
        <f t="shared" si="40"/>
        <v>310000000</v>
      </c>
      <c r="L162" s="8">
        <f t="shared" si="41"/>
        <v>310000000</v>
      </c>
      <c r="M162" s="8">
        <f t="shared" si="42"/>
        <v>0</v>
      </c>
      <c r="N162" s="50"/>
      <c r="O162" s="50"/>
    </row>
    <row r="163" spans="1:15" s="1" customFormat="1" ht="27" customHeight="1" x14ac:dyDescent="0.3">
      <c r="A163" s="90" t="s">
        <v>222</v>
      </c>
      <c r="B163" s="61">
        <v>1</v>
      </c>
      <c r="C163" s="138">
        <v>10000000</v>
      </c>
      <c r="D163" s="139">
        <v>10000000</v>
      </c>
      <c r="E163" s="69">
        <f t="shared" si="38"/>
        <v>0</v>
      </c>
      <c r="F163" s="70">
        <f t="shared" si="39"/>
        <v>0</v>
      </c>
      <c r="G163" s="92" t="s">
        <v>300</v>
      </c>
      <c r="H163" s="61"/>
      <c r="I163" s="61"/>
      <c r="J163" s="112">
        <v>212020200800</v>
      </c>
      <c r="K163" s="8">
        <f t="shared" si="40"/>
        <v>10000000</v>
      </c>
      <c r="L163" s="8">
        <f t="shared" si="41"/>
        <v>10000000</v>
      </c>
      <c r="M163" s="8">
        <f t="shared" si="42"/>
        <v>0</v>
      </c>
      <c r="N163" s="50"/>
      <c r="O163" s="50"/>
    </row>
    <row r="164" spans="1:15" s="1" customFormat="1" ht="30" customHeight="1" x14ac:dyDescent="0.3">
      <c r="A164" s="62" t="s">
        <v>274</v>
      </c>
      <c r="B164" s="61">
        <v>1</v>
      </c>
      <c r="C164" s="68">
        <v>978900</v>
      </c>
      <c r="D164" s="41">
        <v>978900</v>
      </c>
      <c r="E164" s="69">
        <f>C164-D164</f>
        <v>0</v>
      </c>
      <c r="F164" s="70">
        <f t="shared" si="39"/>
        <v>0</v>
      </c>
      <c r="G164" s="71"/>
      <c r="H164" s="61"/>
      <c r="I164" s="61" t="s">
        <v>733</v>
      </c>
      <c r="J164" s="112">
        <v>212020200800</v>
      </c>
      <c r="K164" s="8">
        <f t="shared" si="40"/>
        <v>978900</v>
      </c>
      <c r="L164" s="8">
        <f t="shared" si="41"/>
        <v>978900</v>
      </c>
      <c r="M164" s="8">
        <f t="shared" si="42"/>
        <v>0</v>
      </c>
      <c r="N164" s="50"/>
      <c r="O164" s="50"/>
    </row>
    <row r="165" spans="1:15" s="1" customFormat="1" ht="81.75" customHeight="1" x14ac:dyDescent="0.3">
      <c r="A165" s="62" t="s">
        <v>784</v>
      </c>
      <c r="B165" s="61">
        <v>1600</v>
      </c>
      <c r="C165" s="68">
        <f>70000000+5000000</f>
        <v>75000000</v>
      </c>
      <c r="D165" s="41">
        <v>35000000</v>
      </c>
      <c r="E165" s="69">
        <f t="shared" si="38"/>
        <v>40000000</v>
      </c>
      <c r="F165" s="70">
        <f t="shared" si="39"/>
        <v>0.53333333333333333</v>
      </c>
      <c r="G165" s="71"/>
      <c r="H165" s="61"/>
      <c r="I165" s="61" t="s">
        <v>760</v>
      </c>
      <c r="J165" s="114">
        <v>212020200800</v>
      </c>
      <c r="K165" s="8">
        <f t="shared" si="40"/>
        <v>75000000</v>
      </c>
      <c r="L165" s="8" t="s">
        <v>229</v>
      </c>
      <c r="M165" s="8">
        <f t="shared" si="42"/>
        <v>40000000</v>
      </c>
      <c r="N165" s="50"/>
      <c r="O165" s="50"/>
    </row>
    <row r="166" spans="1:15" s="1" customFormat="1" ht="44.25" customHeight="1" x14ac:dyDescent="0.3">
      <c r="A166" s="62" t="s">
        <v>382</v>
      </c>
      <c r="B166" s="61">
        <v>1</v>
      </c>
      <c r="C166" s="138">
        <v>2000000</v>
      </c>
      <c r="D166" s="139">
        <v>2000000</v>
      </c>
      <c r="E166" s="69">
        <f t="shared" si="38"/>
        <v>0</v>
      </c>
      <c r="F166" s="70">
        <f t="shared" si="39"/>
        <v>0</v>
      </c>
      <c r="G166" s="92" t="s">
        <v>300</v>
      </c>
      <c r="H166" s="61"/>
      <c r="I166" s="61"/>
      <c r="J166" s="112">
        <v>212020200800</v>
      </c>
      <c r="K166" s="8">
        <f t="shared" si="40"/>
        <v>2000000</v>
      </c>
      <c r="L166" s="8">
        <f>+D166</f>
        <v>2000000</v>
      </c>
      <c r="M166" s="8">
        <f t="shared" si="42"/>
        <v>0</v>
      </c>
      <c r="N166" s="50"/>
      <c r="O166" s="50"/>
    </row>
    <row r="167" spans="1:15" s="1" customFormat="1" ht="30" customHeight="1" x14ac:dyDescent="0.3">
      <c r="A167" s="62" t="s">
        <v>223</v>
      </c>
      <c r="B167" s="61">
        <v>1</v>
      </c>
      <c r="C167" s="138">
        <v>20000000</v>
      </c>
      <c r="D167" s="139">
        <v>20000000</v>
      </c>
      <c r="E167" s="69">
        <f>C167-D167</f>
        <v>0</v>
      </c>
      <c r="F167" s="70">
        <f t="shared" si="39"/>
        <v>0</v>
      </c>
      <c r="G167" s="92" t="s">
        <v>300</v>
      </c>
      <c r="H167" s="61"/>
      <c r="I167" s="61"/>
      <c r="J167" s="112">
        <v>212020200800</v>
      </c>
      <c r="K167" s="8">
        <f t="shared" si="40"/>
        <v>20000000</v>
      </c>
      <c r="L167" s="8">
        <f>+D167</f>
        <v>20000000</v>
      </c>
      <c r="M167" s="8">
        <f t="shared" si="42"/>
        <v>0</v>
      </c>
      <c r="N167" s="50"/>
      <c r="O167" s="50"/>
    </row>
    <row r="168" spans="1:15" s="1" customFormat="1" ht="15" customHeight="1" x14ac:dyDescent="0.3">
      <c r="A168" s="57" t="s">
        <v>58</v>
      </c>
      <c r="B168" s="321" t="s">
        <v>59</v>
      </c>
      <c r="C168" s="321"/>
      <c r="D168" s="321"/>
      <c r="E168" s="321"/>
      <c r="F168" s="321"/>
      <c r="G168" s="321"/>
      <c r="H168" s="321"/>
      <c r="I168" s="321"/>
      <c r="J168" s="312" t="s">
        <v>217</v>
      </c>
      <c r="K168" s="313" t="s">
        <v>275</v>
      </c>
      <c r="L168" s="313" t="s">
        <v>362</v>
      </c>
      <c r="M168" s="313" t="s">
        <v>363</v>
      </c>
      <c r="N168" s="50"/>
      <c r="O168" s="50"/>
    </row>
    <row r="169" spans="1:15" s="1" customFormat="1" ht="15" customHeight="1" x14ac:dyDescent="0.3">
      <c r="A169" s="57" t="s">
        <v>3</v>
      </c>
      <c r="B169" s="321" t="s">
        <v>60</v>
      </c>
      <c r="C169" s="321"/>
      <c r="D169" s="321"/>
      <c r="E169" s="321"/>
      <c r="F169" s="321"/>
      <c r="G169" s="321"/>
      <c r="H169" s="321"/>
      <c r="I169" s="321"/>
      <c r="J169" s="312"/>
      <c r="K169" s="313"/>
      <c r="L169" s="313"/>
      <c r="M169" s="313"/>
      <c r="N169" s="50"/>
      <c r="O169" s="50"/>
    </row>
    <row r="170" spans="1:15" s="1" customFormat="1" ht="15" customHeight="1" x14ac:dyDescent="0.3">
      <c r="A170" s="57" t="s">
        <v>5</v>
      </c>
      <c r="B170" s="317" t="s">
        <v>64</v>
      </c>
      <c r="C170" s="317"/>
      <c r="D170" s="317"/>
      <c r="E170" s="317"/>
      <c r="F170" s="317"/>
      <c r="G170" s="317"/>
      <c r="H170" s="317"/>
      <c r="I170" s="317"/>
      <c r="J170" s="312"/>
      <c r="K170" s="313"/>
      <c r="L170" s="313"/>
      <c r="M170" s="313"/>
      <c r="N170" s="50"/>
      <c r="O170" s="50"/>
    </row>
    <row r="171" spans="1:15" s="1" customFormat="1" ht="15" customHeight="1" x14ac:dyDescent="0.3">
      <c r="A171" s="57" t="s">
        <v>7</v>
      </c>
      <c r="B171" s="317" t="s">
        <v>62</v>
      </c>
      <c r="C171" s="317"/>
      <c r="D171" s="317"/>
      <c r="E171" s="317"/>
      <c r="F171" s="317"/>
      <c r="G171" s="317"/>
      <c r="H171" s="317"/>
      <c r="I171" s="317"/>
      <c r="J171" s="312"/>
      <c r="K171" s="313"/>
      <c r="L171" s="313"/>
      <c r="M171" s="313"/>
      <c r="N171" s="50"/>
      <c r="O171" s="50"/>
    </row>
    <row r="172" spans="1:15" s="1" customFormat="1" ht="15" customHeight="1" x14ac:dyDescent="0.3">
      <c r="A172" s="57" t="s">
        <v>9</v>
      </c>
      <c r="B172" s="317" t="s">
        <v>63</v>
      </c>
      <c r="C172" s="317"/>
      <c r="D172" s="317"/>
      <c r="E172" s="317"/>
      <c r="F172" s="317"/>
      <c r="G172" s="317"/>
      <c r="H172" s="317"/>
      <c r="I172" s="317"/>
      <c r="J172" s="312"/>
      <c r="K172" s="313"/>
      <c r="L172" s="313"/>
      <c r="M172" s="313"/>
      <c r="N172" s="50"/>
      <c r="O172" s="50"/>
    </row>
    <row r="173" spans="1:15" s="7" customFormat="1" ht="22.5" customHeight="1" x14ac:dyDescent="0.3">
      <c r="A173" s="66" t="s">
        <v>10</v>
      </c>
      <c r="B173" s="66" t="s">
        <v>11</v>
      </c>
      <c r="C173" s="33" t="s">
        <v>275</v>
      </c>
      <c r="D173" s="33" t="s">
        <v>362</v>
      </c>
      <c r="E173" s="34" t="s">
        <v>363</v>
      </c>
      <c r="F173" s="66" t="s">
        <v>12</v>
      </c>
      <c r="G173" s="18" t="s">
        <v>13</v>
      </c>
      <c r="H173" s="66" t="s">
        <v>14</v>
      </c>
      <c r="I173" s="66" t="s">
        <v>15</v>
      </c>
      <c r="J173" s="312"/>
      <c r="K173" s="313"/>
      <c r="L173" s="313"/>
      <c r="M173" s="313"/>
      <c r="N173" s="49"/>
      <c r="O173" s="49"/>
    </row>
    <row r="174" spans="1:15" s="1" customFormat="1" ht="54" customHeight="1" x14ac:dyDescent="0.3">
      <c r="A174" s="62" t="s">
        <v>273</v>
      </c>
      <c r="B174" s="61">
        <v>1</v>
      </c>
      <c r="C174" s="68">
        <v>1500000</v>
      </c>
      <c r="D174" s="68">
        <v>0</v>
      </c>
      <c r="E174" s="69">
        <f>C174-D174</f>
        <v>1500000</v>
      </c>
      <c r="F174" s="70">
        <f t="shared" ref="F174" si="43">IFERROR(E174/C174,0)</f>
        <v>1</v>
      </c>
      <c r="G174" s="71"/>
      <c r="H174" s="61"/>
      <c r="I174" s="61"/>
      <c r="J174" s="112">
        <v>212020100400</v>
      </c>
      <c r="K174" s="8">
        <f t="shared" ref="K174" si="44">C174</f>
        <v>1500000</v>
      </c>
      <c r="L174" s="8">
        <f t="shared" ref="L174" si="45">+D174</f>
        <v>0</v>
      </c>
      <c r="M174" s="8">
        <f t="shared" ref="M174" si="46">E174</f>
        <v>1500000</v>
      </c>
      <c r="N174" s="50"/>
      <c r="O174" s="50"/>
    </row>
    <row r="175" spans="1:15" s="5" customFormat="1" ht="11.25" customHeight="1" x14ac:dyDescent="0.3">
      <c r="A175" s="65" t="s">
        <v>58</v>
      </c>
      <c r="B175" s="326" t="s">
        <v>59</v>
      </c>
      <c r="C175" s="326"/>
      <c r="D175" s="326"/>
      <c r="E175" s="326"/>
      <c r="F175" s="326"/>
      <c r="G175" s="326"/>
      <c r="H175" s="326"/>
      <c r="I175" s="326"/>
      <c r="J175" s="312" t="s">
        <v>217</v>
      </c>
      <c r="K175" s="313" t="s">
        <v>275</v>
      </c>
      <c r="L175" s="313" t="s">
        <v>362</v>
      </c>
      <c r="M175" s="313" t="s">
        <v>363</v>
      </c>
      <c r="N175" s="15"/>
      <c r="O175" s="15"/>
    </row>
    <row r="176" spans="1:15" s="5" customFormat="1" ht="11.25" customHeight="1" x14ac:dyDescent="0.3">
      <c r="A176" s="65" t="s">
        <v>3</v>
      </c>
      <c r="B176" s="326" t="s">
        <v>60</v>
      </c>
      <c r="C176" s="326"/>
      <c r="D176" s="326"/>
      <c r="E176" s="326"/>
      <c r="F176" s="326"/>
      <c r="G176" s="326"/>
      <c r="H176" s="326"/>
      <c r="I176" s="326"/>
      <c r="J176" s="312"/>
      <c r="K176" s="313"/>
      <c r="L176" s="313"/>
      <c r="M176" s="313"/>
      <c r="N176" s="15"/>
      <c r="O176" s="15"/>
    </row>
    <row r="177" spans="1:15" s="5" customFormat="1" ht="11.25" customHeight="1" x14ac:dyDescent="0.3">
      <c r="A177" s="65" t="s">
        <v>5</v>
      </c>
      <c r="B177" s="327" t="s">
        <v>65</v>
      </c>
      <c r="C177" s="327"/>
      <c r="D177" s="327"/>
      <c r="E177" s="327"/>
      <c r="F177" s="327"/>
      <c r="G177" s="327"/>
      <c r="H177" s="327"/>
      <c r="I177" s="327"/>
      <c r="J177" s="312"/>
      <c r="K177" s="313"/>
      <c r="L177" s="313"/>
      <c r="M177" s="313"/>
      <c r="N177" s="15"/>
      <c r="O177" s="15"/>
    </row>
    <row r="178" spans="1:15" s="5" customFormat="1" ht="11.25" customHeight="1" x14ac:dyDescent="0.3">
      <c r="A178" s="65" t="s">
        <v>7</v>
      </c>
      <c r="B178" s="327" t="s">
        <v>62</v>
      </c>
      <c r="C178" s="327"/>
      <c r="D178" s="327"/>
      <c r="E178" s="327"/>
      <c r="F178" s="327"/>
      <c r="G178" s="327"/>
      <c r="H178" s="327"/>
      <c r="I178" s="327"/>
      <c r="J178" s="312"/>
      <c r="K178" s="313"/>
      <c r="L178" s="313"/>
      <c r="M178" s="313"/>
      <c r="N178" s="15"/>
      <c r="O178" s="15"/>
    </row>
    <row r="179" spans="1:15" s="5" customFormat="1" ht="11.25" customHeight="1" x14ac:dyDescent="0.3">
      <c r="A179" s="65" t="s">
        <v>9</v>
      </c>
      <c r="B179" s="327" t="s">
        <v>63</v>
      </c>
      <c r="C179" s="327"/>
      <c r="D179" s="327"/>
      <c r="E179" s="327"/>
      <c r="F179" s="327"/>
      <c r="G179" s="327"/>
      <c r="H179" s="327"/>
      <c r="I179" s="327"/>
      <c r="J179" s="312"/>
      <c r="K179" s="313"/>
      <c r="L179" s="313"/>
      <c r="M179" s="313"/>
      <c r="N179" s="15"/>
      <c r="O179" s="15"/>
    </row>
    <row r="180" spans="1:15" s="5" customFormat="1" ht="22.5" customHeight="1" x14ac:dyDescent="0.3">
      <c r="A180" s="66" t="s">
        <v>10</v>
      </c>
      <c r="B180" s="66" t="s">
        <v>11</v>
      </c>
      <c r="C180" s="40" t="s">
        <v>275</v>
      </c>
      <c r="D180" s="40" t="s">
        <v>362</v>
      </c>
      <c r="E180" s="34" t="s">
        <v>363</v>
      </c>
      <c r="F180" s="66" t="s">
        <v>12</v>
      </c>
      <c r="G180" s="18" t="s">
        <v>13</v>
      </c>
      <c r="H180" s="66" t="s">
        <v>14</v>
      </c>
      <c r="I180" s="66" t="s">
        <v>15</v>
      </c>
      <c r="J180" s="312"/>
      <c r="K180" s="313"/>
      <c r="L180" s="313"/>
      <c r="M180" s="313"/>
      <c r="N180" s="15"/>
      <c r="O180" s="15"/>
    </row>
    <row r="181" spans="1:15" s="1" customFormat="1" ht="56.25" customHeight="1" x14ac:dyDescent="0.3">
      <c r="A181" s="62" t="s">
        <v>360</v>
      </c>
      <c r="B181" s="61">
        <v>12</v>
      </c>
      <c r="C181" s="138">
        <v>50000000</v>
      </c>
      <c r="D181" s="140">
        <v>50000000</v>
      </c>
      <c r="E181" s="69">
        <f>C181-D181</f>
        <v>0</v>
      </c>
      <c r="F181" s="70">
        <f t="shared" ref="F181:F185" si="47">IFERROR(E181/C181,0)</f>
        <v>0</v>
      </c>
      <c r="G181" s="92" t="s">
        <v>300</v>
      </c>
      <c r="H181" s="61"/>
      <c r="I181" s="61"/>
      <c r="J181" s="112">
        <v>212020200900</v>
      </c>
      <c r="K181" s="8">
        <f>C181</f>
        <v>50000000</v>
      </c>
      <c r="L181" s="8">
        <f>+D181</f>
        <v>50000000</v>
      </c>
      <c r="M181" s="8">
        <f>E181</f>
        <v>0</v>
      </c>
      <c r="N181" s="50"/>
      <c r="O181" s="50"/>
    </row>
    <row r="182" spans="1:15" s="1" customFormat="1" ht="33.75" customHeight="1" x14ac:dyDescent="0.3">
      <c r="A182" s="62" t="s">
        <v>224</v>
      </c>
      <c r="B182" s="61">
        <v>50</v>
      </c>
      <c r="C182" s="138">
        <v>10000000</v>
      </c>
      <c r="D182" s="140">
        <v>10000000</v>
      </c>
      <c r="E182" s="69">
        <f>C182-D182</f>
        <v>0</v>
      </c>
      <c r="F182" s="70">
        <f t="shared" si="47"/>
        <v>0</v>
      </c>
      <c r="G182" s="92" t="s">
        <v>300</v>
      </c>
      <c r="H182" s="61"/>
      <c r="I182" s="61"/>
      <c r="J182" s="112">
        <v>212020200600</v>
      </c>
      <c r="K182" s="8">
        <f>C182</f>
        <v>10000000</v>
      </c>
      <c r="L182" s="8">
        <f>+D182</f>
        <v>10000000</v>
      </c>
      <c r="M182" s="8">
        <f>E182</f>
        <v>0</v>
      </c>
      <c r="N182" s="50"/>
      <c r="O182" s="50"/>
    </row>
    <row r="183" spans="1:15" s="1" customFormat="1" ht="33.75" customHeight="1" x14ac:dyDescent="0.3">
      <c r="A183" s="62" t="s">
        <v>225</v>
      </c>
      <c r="B183" s="61">
        <v>1600</v>
      </c>
      <c r="C183" s="138">
        <v>10000000</v>
      </c>
      <c r="D183" s="140">
        <v>10000000</v>
      </c>
      <c r="E183" s="69">
        <f>C183-D183</f>
        <v>0</v>
      </c>
      <c r="F183" s="70">
        <f t="shared" si="47"/>
        <v>0</v>
      </c>
      <c r="G183" s="92" t="s">
        <v>300</v>
      </c>
      <c r="H183" s="61"/>
      <c r="I183" s="61"/>
      <c r="J183" s="112">
        <v>212020200900</v>
      </c>
      <c r="K183" s="8">
        <f>C183</f>
        <v>10000000</v>
      </c>
      <c r="L183" s="8">
        <f>+D183</f>
        <v>10000000</v>
      </c>
      <c r="M183" s="8">
        <f>E183</f>
        <v>0</v>
      </c>
      <c r="N183" s="50"/>
      <c r="O183" s="50"/>
    </row>
    <row r="184" spans="1:15" s="1" customFormat="1" ht="45" customHeight="1" x14ac:dyDescent="0.3">
      <c r="A184" s="62" t="s">
        <v>345</v>
      </c>
      <c r="B184" s="61" t="s">
        <v>366</v>
      </c>
      <c r="C184" s="138">
        <v>5000000</v>
      </c>
      <c r="D184" s="140">
        <v>5000000</v>
      </c>
      <c r="E184" s="69">
        <f>C184-D184</f>
        <v>0</v>
      </c>
      <c r="F184" s="70">
        <f t="shared" si="47"/>
        <v>0</v>
      </c>
      <c r="G184" s="92" t="s">
        <v>300</v>
      </c>
      <c r="H184" s="61"/>
      <c r="I184" s="61"/>
      <c r="J184" s="112">
        <v>212020200600</v>
      </c>
      <c r="K184" s="8">
        <f>C184</f>
        <v>5000000</v>
      </c>
      <c r="L184" s="8">
        <f>+D184</f>
        <v>5000000</v>
      </c>
      <c r="M184" s="8">
        <f>E184</f>
        <v>0</v>
      </c>
      <c r="N184" s="50"/>
      <c r="O184" s="50"/>
    </row>
    <row r="185" spans="1:15" s="1" customFormat="1" ht="22.5" customHeight="1" x14ac:dyDescent="0.3">
      <c r="A185" s="91" t="s">
        <v>380</v>
      </c>
      <c r="B185" s="61">
        <v>1</v>
      </c>
      <c r="C185" s="138">
        <v>50000000</v>
      </c>
      <c r="D185" s="140">
        <v>50000000</v>
      </c>
      <c r="E185" s="69">
        <f>C185-D185</f>
        <v>0</v>
      </c>
      <c r="F185" s="70">
        <f t="shared" si="47"/>
        <v>0</v>
      </c>
      <c r="G185" s="92" t="s">
        <v>300</v>
      </c>
      <c r="H185" s="61"/>
      <c r="I185" s="61"/>
      <c r="J185" s="112">
        <v>212020200800</v>
      </c>
      <c r="K185" s="8">
        <f>C185</f>
        <v>50000000</v>
      </c>
      <c r="L185" s="8">
        <f>+D185</f>
        <v>50000000</v>
      </c>
      <c r="M185" s="8">
        <f>E185</f>
        <v>0</v>
      </c>
      <c r="N185" s="50"/>
      <c r="O185" s="50"/>
    </row>
    <row r="186" spans="1:15" s="1" customFormat="1" ht="15" customHeight="1" x14ac:dyDescent="0.3">
      <c r="A186" s="57" t="s">
        <v>58</v>
      </c>
      <c r="B186" s="321" t="s">
        <v>59</v>
      </c>
      <c r="C186" s="321"/>
      <c r="D186" s="321"/>
      <c r="E186" s="321"/>
      <c r="F186" s="321"/>
      <c r="G186" s="321"/>
      <c r="H186" s="321"/>
      <c r="I186" s="321"/>
      <c r="J186" s="312" t="s">
        <v>217</v>
      </c>
      <c r="K186" s="313" t="s">
        <v>275</v>
      </c>
      <c r="L186" s="313" t="s">
        <v>362</v>
      </c>
      <c r="M186" s="313" t="s">
        <v>363</v>
      </c>
      <c r="N186" s="50"/>
      <c r="O186" s="50"/>
    </row>
    <row r="187" spans="1:15" s="1" customFormat="1" ht="15" customHeight="1" x14ac:dyDescent="0.3">
      <c r="A187" s="57" t="s">
        <v>3</v>
      </c>
      <c r="B187" s="321" t="s">
        <v>60</v>
      </c>
      <c r="C187" s="321"/>
      <c r="D187" s="321"/>
      <c r="E187" s="321"/>
      <c r="F187" s="321"/>
      <c r="G187" s="321"/>
      <c r="H187" s="321"/>
      <c r="I187" s="321"/>
      <c r="J187" s="312"/>
      <c r="K187" s="313"/>
      <c r="L187" s="313"/>
      <c r="M187" s="313"/>
      <c r="N187" s="50"/>
      <c r="O187" s="50"/>
    </row>
    <row r="188" spans="1:15" s="1" customFormat="1" ht="15" customHeight="1" x14ac:dyDescent="0.3">
      <c r="A188" s="57" t="s">
        <v>5</v>
      </c>
      <c r="B188" s="321" t="s">
        <v>384</v>
      </c>
      <c r="C188" s="317"/>
      <c r="D188" s="317"/>
      <c r="E188" s="317"/>
      <c r="F188" s="317"/>
      <c r="G188" s="317"/>
      <c r="H188" s="317"/>
      <c r="I188" s="317"/>
      <c r="J188" s="312"/>
      <c r="K188" s="313"/>
      <c r="L188" s="313"/>
      <c r="M188" s="313"/>
      <c r="N188" s="50"/>
      <c r="O188" s="50"/>
    </row>
    <row r="189" spans="1:15" s="1" customFormat="1" ht="15" customHeight="1" x14ac:dyDescent="0.3">
      <c r="A189" s="57" t="s">
        <v>7</v>
      </c>
      <c r="B189" s="317" t="s">
        <v>62</v>
      </c>
      <c r="C189" s="317"/>
      <c r="D189" s="317"/>
      <c r="E189" s="317"/>
      <c r="F189" s="317"/>
      <c r="G189" s="317"/>
      <c r="H189" s="317"/>
      <c r="I189" s="317"/>
      <c r="J189" s="312"/>
      <c r="K189" s="313"/>
      <c r="L189" s="313"/>
      <c r="M189" s="313"/>
      <c r="N189" s="50"/>
      <c r="O189" s="50"/>
    </row>
    <row r="190" spans="1:15" s="1" customFormat="1" ht="15" customHeight="1" x14ac:dyDescent="0.3">
      <c r="A190" s="57" t="s">
        <v>9</v>
      </c>
      <c r="B190" s="317" t="s">
        <v>63</v>
      </c>
      <c r="C190" s="317"/>
      <c r="D190" s="317"/>
      <c r="E190" s="317"/>
      <c r="F190" s="317"/>
      <c r="G190" s="317"/>
      <c r="H190" s="317"/>
      <c r="I190" s="317"/>
      <c r="J190" s="312"/>
      <c r="K190" s="313"/>
      <c r="L190" s="313"/>
      <c r="M190" s="313"/>
      <c r="N190" s="50"/>
      <c r="O190" s="50"/>
    </row>
    <row r="191" spans="1:15" s="7" customFormat="1" ht="22.5" customHeight="1" x14ac:dyDescent="0.3">
      <c r="A191" s="93" t="s">
        <v>10</v>
      </c>
      <c r="B191" s="93" t="s">
        <v>11</v>
      </c>
      <c r="C191" s="33" t="s">
        <v>275</v>
      </c>
      <c r="D191" s="33" t="s">
        <v>362</v>
      </c>
      <c r="E191" s="34" t="s">
        <v>363</v>
      </c>
      <c r="F191" s="93" t="s">
        <v>12</v>
      </c>
      <c r="G191" s="18" t="s">
        <v>13</v>
      </c>
      <c r="H191" s="93" t="s">
        <v>14</v>
      </c>
      <c r="I191" s="93" t="s">
        <v>15</v>
      </c>
      <c r="J191" s="312"/>
      <c r="K191" s="313"/>
      <c r="L191" s="313"/>
      <c r="M191" s="313"/>
      <c r="N191" s="49"/>
      <c r="O191" s="49"/>
    </row>
    <row r="192" spans="1:15" s="1" customFormat="1" ht="63.75" customHeight="1" x14ac:dyDescent="0.3">
      <c r="A192" s="94" t="s">
        <v>383</v>
      </c>
      <c r="B192" s="97">
        <v>22</v>
      </c>
      <c r="C192" s="138">
        <f>50000000+30000000</f>
        <v>80000000</v>
      </c>
      <c r="D192" s="139">
        <v>80000000</v>
      </c>
      <c r="E192" s="95">
        <f>+C192-D192</f>
        <v>0</v>
      </c>
      <c r="F192" s="96">
        <f>IFERROR(E192/C192,0)</f>
        <v>0</v>
      </c>
      <c r="G192" s="123" t="s">
        <v>300</v>
      </c>
      <c r="H192" s="97"/>
      <c r="I192" s="208" t="s">
        <v>688</v>
      </c>
      <c r="J192" s="113">
        <v>212020200800</v>
      </c>
      <c r="K192" s="8"/>
      <c r="L192" s="8"/>
      <c r="M192" s="8"/>
      <c r="N192" s="50"/>
      <c r="O192" s="50"/>
    </row>
    <row r="193" spans="1:15" s="5" customFormat="1" ht="11.25" customHeight="1" x14ac:dyDescent="0.3">
      <c r="A193" s="57" t="s">
        <v>58</v>
      </c>
      <c r="B193" s="326" t="s">
        <v>59</v>
      </c>
      <c r="C193" s="326"/>
      <c r="D193" s="326"/>
      <c r="E193" s="326"/>
      <c r="F193" s="326"/>
      <c r="G193" s="326"/>
      <c r="H193" s="326"/>
      <c r="I193" s="326"/>
      <c r="J193" s="312" t="s">
        <v>217</v>
      </c>
      <c r="K193" s="313" t="s">
        <v>275</v>
      </c>
      <c r="L193" s="313" t="s">
        <v>362</v>
      </c>
      <c r="M193" s="313" t="s">
        <v>363</v>
      </c>
      <c r="N193" s="15"/>
      <c r="O193" s="15"/>
    </row>
    <row r="194" spans="1:15" s="5" customFormat="1" ht="11.25" customHeight="1" x14ac:dyDescent="0.3">
      <c r="A194" s="57" t="s">
        <v>3</v>
      </c>
      <c r="B194" s="326" t="s">
        <v>60</v>
      </c>
      <c r="C194" s="326"/>
      <c r="D194" s="326"/>
      <c r="E194" s="326"/>
      <c r="F194" s="326"/>
      <c r="G194" s="326"/>
      <c r="H194" s="326"/>
      <c r="I194" s="326"/>
      <c r="J194" s="312"/>
      <c r="K194" s="313"/>
      <c r="L194" s="313"/>
      <c r="M194" s="313"/>
      <c r="N194" s="15"/>
      <c r="O194" s="15"/>
    </row>
    <row r="195" spans="1:15" s="5" customFormat="1" ht="11.25" customHeight="1" x14ac:dyDescent="0.3">
      <c r="A195" s="57" t="s">
        <v>5</v>
      </c>
      <c r="B195" s="327" t="s">
        <v>66</v>
      </c>
      <c r="C195" s="327"/>
      <c r="D195" s="327"/>
      <c r="E195" s="327"/>
      <c r="F195" s="327"/>
      <c r="G195" s="327"/>
      <c r="H195" s="327"/>
      <c r="I195" s="327"/>
      <c r="J195" s="312"/>
      <c r="K195" s="313"/>
      <c r="L195" s="313"/>
      <c r="M195" s="313"/>
      <c r="N195" s="15"/>
      <c r="O195" s="15"/>
    </row>
    <row r="196" spans="1:15" s="5" customFormat="1" ht="11.25" customHeight="1" x14ac:dyDescent="0.3">
      <c r="A196" s="57" t="s">
        <v>7</v>
      </c>
      <c r="B196" s="327" t="s">
        <v>62</v>
      </c>
      <c r="C196" s="327"/>
      <c r="D196" s="327"/>
      <c r="E196" s="327"/>
      <c r="F196" s="327"/>
      <c r="G196" s="327"/>
      <c r="H196" s="327"/>
      <c r="I196" s="327"/>
      <c r="J196" s="312"/>
      <c r="K196" s="313"/>
      <c r="L196" s="313"/>
      <c r="M196" s="313"/>
      <c r="N196" s="15"/>
      <c r="O196" s="15"/>
    </row>
    <row r="197" spans="1:15" s="5" customFormat="1" ht="11.25" customHeight="1" x14ac:dyDescent="0.3">
      <c r="A197" s="57" t="s">
        <v>9</v>
      </c>
      <c r="B197" s="327" t="s">
        <v>63</v>
      </c>
      <c r="C197" s="327"/>
      <c r="D197" s="327"/>
      <c r="E197" s="327"/>
      <c r="F197" s="327"/>
      <c r="G197" s="327"/>
      <c r="H197" s="327"/>
      <c r="I197" s="327"/>
      <c r="J197" s="312"/>
      <c r="K197" s="313"/>
      <c r="L197" s="313"/>
      <c r="M197" s="313"/>
      <c r="N197" s="15"/>
      <c r="O197" s="15"/>
    </row>
    <row r="198" spans="1:15" s="56" customFormat="1" ht="22.5" customHeight="1" x14ac:dyDescent="0.3">
      <c r="A198" s="60" t="s">
        <v>10</v>
      </c>
      <c r="B198" s="66" t="s">
        <v>11</v>
      </c>
      <c r="C198" s="33" t="s">
        <v>275</v>
      </c>
      <c r="D198" s="33" t="s">
        <v>362</v>
      </c>
      <c r="E198" s="34" t="s">
        <v>363</v>
      </c>
      <c r="F198" s="66" t="s">
        <v>12</v>
      </c>
      <c r="G198" s="18" t="s">
        <v>13</v>
      </c>
      <c r="H198" s="66" t="s">
        <v>14</v>
      </c>
      <c r="I198" s="66" t="s">
        <v>15</v>
      </c>
      <c r="J198" s="312"/>
      <c r="K198" s="313"/>
      <c r="L198" s="313"/>
      <c r="M198" s="313"/>
      <c r="N198" s="55"/>
      <c r="O198" s="55"/>
    </row>
    <row r="199" spans="1:15" s="1" customFormat="1" ht="27" customHeight="1" x14ac:dyDescent="0.3">
      <c r="A199" s="62" t="s">
        <v>172</v>
      </c>
      <c r="B199" s="61">
        <v>5</v>
      </c>
      <c r="C199" s="138">
        <v>5000000</v>
      </c>
      <c r="D199" s="140">
        <v>5000000</v>
      </c>
      <c r="E199" s="69">
        <f>C199-D199</f>
        <v>0</v>
      </c>
      <c r="F199" s="70">
        <f t="shared" ref="F199:F201" si="48">IFERROR(E199/C199,0)</f>
        <v>0</v>
      </c>
      <c r="G199" s="92" t="s">
        <v>300</v>
      </c>
      <c r="H199" s="61"/>
      <c r="I199" s="61"/>
      <c r="J199" s="112">
        <v>212020200600</v>
      </c>
      <c r="K199" s="8">
        <f>C199</f>
        <v>5000000</v>
      </c>
      <c r="L199" s="8">
        <f>+D199</f>
        <v>5000000</v>
      </c>
      <c r="M199" s="8">
        <f>E199</f>
        <v>0</v>
      </c>
      <c r="N199" s="50"/>
      <c r="O199" s="50"/>
    </row>
    <row r="200" spans="1:15" s="1" customFormat="1" ht="23.25" customHeight="1" x14ac:dyDescent="0.3">
      <c r="A200" s="276" t="s">
        <v>162</v>
      </c>
      <c r="B200" s="277">
        <v>16</v>
      </c>
      <c r="C200" s="278">
        <f>+'PAA 2023'!T70</f>
        <v>557040600</v>
      </c>
      <c r="D200" s="278">
        <f>+C200</f>
        <v>557040600</v>
      </c>
      <c r="E200" s="69">
        <f>C200-D200</f>
        <v>0</v>
      </c>
      <c r="F200" s="70">
        <f t="shared" si="48"/>
        <v>0</v>
      </c>
      <c r="G200" s="71"/>
      <c r="H200" s="61"/>
      <c r="I200" s="61"/>
      <c r="J200" s="112">
        <v>212020200800</v>
      </c>
      <c r="K200" s="8">
        <f>C200</f>
        <v>557040600</v>
      </c>
      <c r="L200" s="8">
        <f>+D200</f>
        <v>557040600</v>
      </c>
      <c r="M200" s="8">
        <f>E200</f>
        <v>0</v>
      </c>
      <c r="N200" s="50"/>
      <c r="O200" s="50"/>
    </row>
    <row r="201" spans="1:15" s="1" customFormat="1" ht="24.75" customHeight="1" x14ac:dyDescent="0.3">
      <c r="A201" s="328" t="s">
        <v>67</v>
      </c>
      <c r="B201" s="328"/>
      <c r="C201" s="35">
        <f>SUM(C160:C200)</f>
        <v>1204263500</v>
      </c>
      <c r="D201" s="35">
        <f>+D160+D161+D162+D163+D164+D165+D166+D167+D181+D182+D183+D184+D185+D192+D199+D200</f>
        <v>1162763500</v>
      </c>
      <c r="E201" s="35">
        <f>SUM(E160:E200)</f>
        <v>41500000</v>
      </c>
      <c r="F201" s="31">
        <f t="shared" si="48"/>
        <v>3.4460896639315231E-2</v>
      </c>
      <c r="G201" s="24"/>
      <c r="H201" s="25"/>
      <c r="I201" s="25"/>
      <c r="J201" s="111"/>
      <c r="K201" s="28"/>
      <c r="L201" s="29">
        <f>+D201</f>
        <v>1162763500</v>
      </c>
      <c r="M201" s="29">
        <f>E201</f>
        <v>41500000</v>
      </c>
      <c r="N201" s="50"/>
      <c r="O201" s="50"/>
    </row>
    <row r="202" spans="1:15" s="1" customFormat="1" ht="24.75" customHeight="1" x14ac:dyDescent="0.3">
      <c r="A202" s="314" t="s">
        <v>68</v>
      </c>
      <c r="B202" s="314"/>
      <c r="C202" s="314"/>
      <c r="D202" s="314"/>
      <c r="E202" s="314"/>
      <c r="F202" s="314"/>
      <c r="G202" s="314"/>
      <c r="H202" s="314"/>
      <c r="I202" s="314"/>
      <c r="J202" s="314"/>
      <c r="K202" s="314"/>
      <c r="L202" s="314"/>
      <c r="M202" s="314"/>
      <c r="N202" s="50"/>
      <c r="O202" s="50"/>
    </row>
    <row r="203" spans="1:15" s="1" customFormat="1" ht="15" customHeight="1" x14ac:dyDescent="0.3">
      <c r="A203" s="57" t="s">
        <v>32</v>
      </c>
      <c r="B203" s="321" t="s">
        <v>33</v>
      </c>
      <c r="C203" s="321"/>
      <c r="D203" s="321"/>
      <c r="E203" s="321"/>
      <c r="F203" s="321"/>
      <c r="G203" s="321"/>
      <c r="H203" s="321"/>
      <c r="I203" s="321"/>
      <c r="J203" s="312" t="s">
        <v>217</v>
      </c>
      <c r="K203" s="313" t="s">
        <v>275</v>
      </c>
      <c r="L203" s="313" t="s">
        <v>362</v>
      </c>
      <c r="M203" s="313" t="s">
        <v>363</v>
      </c>
      <c r="N203" s="50"/>
      <c r="O203" s="50"/>
    </row>
    <row r="204" spans="1:15" s="1" customFormat="1" ht="15" customHeight="1" x14ac:dyDescent="0.3">
      <c r="A204" s="57" t="s">
        <v>3</v>
      </c>
      <c r="B204" s="321" t="s">
        <v>69</v>
      </c>
      <c r="C204" s="321"/>
      <c r="D204" s="321"/>
      <c r="E204" s="321"/>
      <c r="F204" s="321"/>
      <c r="G204" s="321"/>
      <c r="H204" s="321"/>
      <c r="I204" s="321"/>
      <c r="J204" s="312"/>
      <c r="K204" s="313"/>
      <c r="L204" s="313"/>
      <c r="M204" s="313"/>
      <c r="N204" s="50"/>
      <c r="O204" s="50"/>
    </row>
    <row r="205" spans="1:15" s="1" customFormat="1" ht="15" customHeight="1" x14ac:dyDescent="0.3">
      <c r="A205" s="57" t="s">
        <v>5</v>
      </c>
      <c r="B205" s="317" t="s">
        <v>70</v>
      </c>
      <c r="C205" s="317"/>
      <c r="D205" s="317"/>
      <c r="E205" s="317"/>
      <c r="F205" s="317"/>
      <c r="G205" s="317"/>
      <c r="H205" s="317"/>
      <c r="I205" s="317"/>
      <c r="J205" s="312"/>
      <c r="K205" s="313"/>
      <c r="L205" s="313"/>
      <c r="M205" s="313"/>
      <c r="N205" s="50"/>
      <c r="O205" s="50"/>
    </row>
    <row r="206" spans="1:15" s="1" customFormat="1" ht="15" customHeight="1" x14ac:dyDescent="0.3">
      <c r="A206" s="57" t="s">
        <v>7</v>
      </c>
      <c r="B206" s="317" t="s">
        <v>71</v>
      </c>
      <c r="C206" s="317"/>
      <c r="D206" s="317"/>
      <c r="E206" s="317"/>
      <c r="F206" s="317"/>
      <c r="G206" s="317"/>
      <c r="H206" s="317"/>
      <c r="I206" s="317"/>
      <c r="J206" s="312"/>
      <c r="K206" s="313"/>
      <c r="L206" s="313"/>
      <c r="M206" s="313"/>
      <c r="N206" s="50"/>
      <c r="O206" s="50"/>
    </row>
    <row r="207" spans="1:15" s="5" customFormat="1" ht="15" customHeight="1" x14ac:dyDescent="0.3">
      <c r="A207" s="57" t="s">
        <v>9</v>
      </c>
      <c r="B207" s="316" t="s">
        <v>289</v>
      </c>
      <c r="C207" s="316"/>
      <c r="D207" s="316"/>
      <c r="E207" s="316"/>
      <c r="F207" s="316"/>
      <c r="G207" s="316"/>
      <c r="H207" s="316"/>
      <c r="I207" s="316"/>
      <c r="J207" s="312"/>
      <c r="K207" s="313"/>
      <c r="L207" s="313"/>
      <c r="M207" s="313"/>
      <c r="N207" s="15"/>
      <c r="O207" s="15"/>
    </row>
    <row r="208" spans="1:15" s="7" customFormat="1" ht="22.5" customHeight="1" x14ac:dyDescent="0.3">
      <c r="A208" s="66" t="s">
        <v>10</v>
      </c>
      <c r="B208" s="66" t="s">
        <v>11</v>
      </c>
      <c r="C208" s="33" t="s">
        <v>275</v>
      </c>
      <c r="D208" s="33" t="s">
        <v>362</v>
      </c>
      <c r="E208" s="34" t="s">
        <v>363</v>
      </c>
      <c r="F208" s="66" t="s">
        <v>12</v>
      </c>
      <c r="G208" s="18" t="s">
        <v>13</v>
      </c>
      <c r="H208" s="66" t="s">
        <v>14</v>
      </c>
      <c r="I208" s="66" t="s">
        <v>15</v>
      </c>
      <c r="J208" s="312"/>
      <c r="K208" s="313"/>
      <c r="L208" s="313"/>
      <c r="M208" s="313"/>
      <c r="N208" s="49"/>
      <c r="O208" s="49"/>
    </row>
    <row r="209" spans="1:15" s="1" customFormat="1" ht="15.75" customHeight="1" x14ac:dyDescent="0.3">
      <c r="A209" s="62" t="s">
        <v>72</v>
      </c>
      <c r="B209" s="61">
        <v>4</v>
      </c>
      <c r="C209" s="138">
        <v>11150000</v>
      </c>
      <c r="D209" s="140">
        <v>11150000</v>
      </c>
      <c r="E209" s="69">
        <f>C209-D209</f>
        <v>0</v>
      </c>
      <c r="F209" s="70">
        <f t="shared" ref="F209:F214" si="49">IFERROR(E209/C209,0)</f>
        <v>0</v>
      </c>
      <c r="G209" s="71" t="s">
        <v>300</v>
      </c>
      <c r="H209" s="61"/>
      <c r="I209" s="61"/>
      <c r="J209" s="112">
        <v>212020200900</v>
      </c>
      <c r="K209" s="8">
        <f>C209</f>
        <v>11150000</v>
      </c>
      <c r="L209" s="8">
        <f>+D209</f>
        <v>11150000</v>
      </c>
      <c r="M209" s="8">
        <f>E209</f>
        <v>0</v>
      </c>
      <c r="N209" s="50"/>
      <c r="O209" s="50"/>
    </row>
    <row r="210" spans="1:15" s="1" customFormat="1" ht="15.75" customHeight="1" x14ac:dyDescent="0.3">
      <c r="A210" s="62" t="s">
        <v>210</v>
      </c>
      <c r="B210" s="61">
        <v>1</v>
      </c>
      <c r="C210" s="138">
        <v>15000000</v>
      </c>
      <c r="D210" s="140">
        <v>15000000</v>
      </c>
      <c r="E210" s="69">
        <f>C210-D210</f>
        <v>0</v>
      </c>
      <c r="F210" s="70">
        <f t="shared" si="49"/>
        <v>0</v>
      </c>
      <c r="G210" s="71" t="s">
        <v>300</v>
      </c>
      <c r="H210" s="61"/>
      <c r="I210" s="61"/>
      <c r="J210" s="112">
        <v>212020200800</v>
      </c>
      <c r="K210" s="8">
        <f>C210</f>
        <v>15000000</v>
      </c>
      <c r="L210" s="8">
        <f>+D210</f>
        <v>15000000</v>
      </c>
      <c r="M210" s="8">
        <f>E210</f>
        <v>0</v>
      </c>
      <c r="N210" s="50"/>
      <c r="O210" s="50"/>
    </row>
    <row r="211" spans="1:15" s="1" customFormat="1" ht="15.75" customHeight="1" x14ac:dyDescent="0.3">
      <c r="A211" s="62" t="s">
        <v>406</v>
      </c>
      <c r="B211" s="61">
        <v>1</v>
      </c>
      <c r="C211" s="138">
        <v>20000000</v>
      </c>
      <c r="D211" s="140">
        <v>20000000</v>
      </c>
      <c r="E211" s="69">
        <f>C211-D211</f>
        <v>0</v>
      </c>
      <c r="F211" s="70">
        <f t="shared" si="49"/>
        <v>0</v>
      </c>
      <c r="G211" s="71" t="s">
        <v>300</v>
      </c>
      <c r="H211" s="61"/>
      <c r="I211" s="61"/>
      <c r="J211" s="112">
        <v>212020200900</v>
      </c>
      <c r="K211" s="8">
        <f>C211</f>
        <v>20000000</v>
      </c>
      <c r="L211" s="8">
        <f>+D211</f>
        <v>20000000</v>
      </c>
      <c r="M211" s="8">
        <f>E211</f>
        <v>0</v>
      </c>
      <c r="N211" s="50"/>
      <c r="O211" s="50"/>
    </row>
    <row r="212" spans="1:15" s="1" customFormat="1" ht="15.75" customHeight="1" x14ac:dyDescent="0.3">
      <c r="A212" s="62" t="s">
        <v>276</v>
      </c>
      <c r="B212" s="61">
        <v>1</v>
      </c>
      <c r="C212" s="138">
        <v>7000000</v>
      </c>
      <c r="D212" s="140">
        <v>7000000</v>
      </c>
      <c r="E212" s="69">
        <f>C212-D212</f>
        <v>0</v>
      </c>
      <c r="F212" s="70">
        <f t="shared" si="49"/>
        <v>0</v>
      </c>
      <c r="G212" s="71" t="s">
        <v>300</v>
      </c>
      <c r="H212" s="61"/>
      <c r="I212" s="61"/>
      <c r="J212" s="112">
        <v>212020200600</v>
      </c>
      <c r="K212" s="8"/>
      <c r="L212" s="8"/>
      <c r="M212" s="8"/>
      <c r="N212" s="50"/>
      <c r="O212" s="50"/>
    </row>
    <row r="213" spans="1:15" s="1" customFormat="1" ht="40.5" customHeight="1" x14ac:dyDescent="0.3">
      <c r="A213" s="276" t="s">
        <v>162</v>
      </c>
      <c r="B213" s="277">
        <v>9</v>
      </c>
      <c r="C213" s="278">
        <f>+'PAA 2023'!T90</f>
        <v>327366000</v>
      </c>
      <c r="D213" s="278">
        <f>+C213</f>
        <v>327366000</v>
      </c>
      <c r="E213" s="69">
        <f>C213-D213</f>
        <v>0</v>
      </c>
      <c r="F213" s="70">
        <f t="shared" si="49"/>
        <v>0</v>
      </c>
      <c r="G213" s="19"/>
      <c r="H213" s="61"/>
      <c r="I213" s="61" t="s">
        <v>407</v>
      </c>
      <c r="J213" s="112">
        <v>212020200800</v>
      </c>
      <c r="K213" s="8">
        <f>C213</f>
        <v>327366000</v>
      </c>
      <c r="L213" s="8">
        <f>+D213</f>
        <v>327366000</v>
      </c>
      <c r="M213" s="8">
        <f>E213</f>
        <v>0</v>
      </c>
      <c r="N213" s="50"/>
      <c r="O213" s="50"/>
    </row>
    <row r="214" spans="1:15" s="52" customFormat="1" ht="24.75" customHeight="1" x14ac:dyDescent="0.3">
      <c r="A214" s="328" t="s">
        <v>73</v>
      </c>
      <c r="B214" s="328"/>
      <c r="C214" s="35">
        <f>SUM(C209:C213)</f>
        <v>380516000</v>
      </c>
      <c r="D214" s="35">
        <f>+D209+D210+D211+D212+D213</f>
        <v>380516000</v>
      </c>
      <c r="E214" s="35">
        <f>SUM(E209:E213)</f>
        <v>0</v>
      </c>
      <c r="F214" s="31">
        <f t="shared" si="49"/>
        <v>0</v>
      </c>
      <c r="G214" s="24"/>
      <c r="H214" s="25"/>
      <c r="I214" s="25"/>
      <c r="J214" s="111"/>
      <c r="K214" s="28"/>
      <c r="L214" s="29">
        <f>+D214</f>
        <v>380516000</v>
      </c>
      <c r="M214" s="29">
        <f>E214</f>
        <v>0</v>
      </c>
      <c r="N214" s="51"/>
      <c r="O214" s="51"/>
    </row>
    <row r="215" spans="1:15" s="1" customFormat="1" ht="15" customHeight="1" x14ac:dyDescent="0.3">
      <c r="A215" s="57" t="s">
        <v>32</v>
      </c>
      <c r="B215" s="321" t="s">
        <v>33</v>
      </c>
      <c r="C215" s="321"/>
      <c r="D215" s="321"/>
      <c r="E215" s="321"/>
      <c r="F215" s="321"/>
      <c r="G215" s="321"/>
      <c r="H215" s="321"/>
      <c r="I215" s="321"/>
      <c r="J215" s="312" t="s">
        <v>217</v>
      </c>
      <c r="K215" s="313" t="s">
        <v>275</v>
      </c>
      <c r="L215" s="313" t="s">
        <v>362</v>
      </c>
      <c r="M215" s="313" t="s">
        <v>363</v>
      </c>
      <c r="N215" s="50"/>
      <c r="O215" s="50"/>
    </row>
    <row r="216" spans="1:15" s="1" customFormat="1" ht="15" customHeight="1" x14ac:dyDescent="0.3">
      <c r="A216" s="57" t="s">
        <v>3</v>
      </c>
      <c r="B216" s="321" t="s">
        <v>69</v>
      </c>
      <c r="C216" s="321"/>
      <c r="D216" s="321"/>
      <c r="E216" s="321"/>
      <c r="F216" s="321"/>
      <c r="G216" s="321"/>
      <c r="H216" s="321"/>
      <c r="I216" s="321"/>
      <c r="J216" s="312"/>
      <c r="K216" s="313"/>
      <c r="L216" s="313"/>
      <c r="M216" s="313"/>
      <c r="N216" s="50"/>
      <c r="O216" s="50"/>
    </row>
    <row r="217" spans="1:15" s="1" customFormat="1" ht="15" customHeight="1" x14ac:dyDescent="0.3">
      <c r="A217" s="57" t="s">
        <v>5</v>
      </c>
      <c r="B217" s="317" t="s">
        <v>74</v>
      </c>
      <c r="C217" s="317"/>
      <c r="D217" s="317"/>
      <c r="E217" s="317"/>
      <c r="F217" s="317"/>
      <c r="G217" s="317"/>
      <c r="H217" s="317"/>
      <c r="I217" s="317"/>
      <c r="J217" s="312"/>
      <c r="K217" s="313"/>
      <c r="L217" s="313"/>
      <c r="M217" s="313"/>
      <c r="N217" s="50"/>
      <c r="O217" s="50"/>
    </row>
    <row r="218" spans="1:15" s="1" customFormat="1" ht="15" customHeight="1" x14ac:dyDescent="0.3">
      <c r="A218" s="57" t="s">
        <v>7</v>
      </c>
      <c r="B218" s="317" t="s">
        <v>71</v>
      </c>
      <c r="C218" s="317"/>
      <c r="D218" s="317"/>
      <c r="E218" s="317"/>
      <c r="F218" s="317"/>
      <c r="G218" s="317"/>
      <c r="H218" s="317"/>
      <c r="I218" s="317"/>
      <c r="J218" s="312"/>
      <c r="K218" s="313"/>
      <c r="L218" s="313"/>
      <c r="M218" s="313"/>
      <c r="N218" s="50"/>
      <c r="O218" s="50"/>
    </row>
    <row r="219" spans="1:15" s="1" customFormat="1" ht="15" customHeight="1" x14ac:dyDescent="0.3">
      <c r="A219" s="57" t="s">
        <v>9</v>
      </c>
      <c r="B219" s="317" t="s">
        <v>75</v>
      </c>
      <c r="C219" s="317"/>
      <c r="D219" s="317"/>
      <c r="E219" s="317"/>
      <c r="F219" s="317"/>
      <c r="G219" s="317"/>
      <c r="H219" s="317"/>
      <c r="I219" s="317"/>
      <c r="J219" s="312"/>
      <c r="K219" s="313"/>
      <c r="L219" s="313"/>
      <c r="M219" s="313"/>
      <c r="N219" s="50"/>
      <c r="O219" s="50"/>
    </row>
    <row r="220" spans="1:15" s="7" customFormat="1" ht="22.5" customHeight="1" x14ac:dyDescent="0.3">
      <c r="A220" s="66" t="s">
        <v>10</v>
      </c>
      <c r="B220" s="66" t="s">
        <v>11</v>
      </c>
      <c r="C220" s="33" t="s">
        <v>275</v>
      </c>
      <c r="D220" s="33" t="s">
        <v>362</v>
      </c>
      <c r="E220" s="34" t="s">
        <v>363</v>
      </c>
      <c r="F220" s="66" t="s">
        <v>12</v>
      </c>
      <c r="G220" s="18" t="s">
        <v>13</v>
      </c>
      <c r="H220" s="66" t="s">
        <v>14</v>
      </c>
      <c r="I220" s="66" t="s">
        <v>15</v>
      </c>
      <c r="J220" s="312"/>
      <c r="K220" s="313"/>
      <c r="L220" s="313"/>
      <c r="M220" s="313"/>
      <c r="N220" s="49"/>
      <c r="O220" s="49"/>
    </row>
    <row r="221" spans="1:15" s="1" customFormat="1" ht="16.5" customHeight="1" x14ac:dyDescent="0.3">
      <c r="A221" s="62" t="s">
        <v>173</v>
      </c>
      <c r="B221" s="61">
        <v>9</v>
      </c>
      <c r="C221" s="138">
        <v>20000000</v>
      </c>
      <c r="D221" s="140">
        <v>20000000</v>
      </c>
      <c r="E221" s="69">
        <f t="shared" ref="E221:E225" si="50">C221-D221</f>
        <v>0</v>
      </c>
      <c r="F221" s="70">
        <f t="shared" ref="F221:F226" si="51">IFERROR(E221/C221,0)</f>
        <v>0</v>
      </c>
      <c r="G221" s="71" t="s">
        <v>300</v>
      </c>
      <c r="H221" s="61"/>
      <c r="I221" s="61"/>
      <c r="J221" s="112">
        <v>212020200900</v>
      </c>
      <c r="K221" s="8">
        <f t="shared" ref="K221:K225" si="52">C221</f>
        <v>20000000</v>
      </c>
      <c r="L221" s="8">
        <f t="shared" ref="L221:L226" si="53">+D221</f>
        <v>20000000</v>
      </c>
      <c r="M221" s="8">
        <f>E221</f>
        <v>0</v>
      </c>
      <c r="N221" s="50"/>
      <c r="O221" s="50"/>
    </row>
    <row r="222" spans="1:15" s="1" customFormat="1" ht="33" customHeight="1" x14ac:dyDescent="0.3">
      <c r="A222" s="62" t="s">
        <v>174</v>
      </c>
      <c r="B222" s="61">
        <v>3</v>
      </c>
      <c r="C222" s="138">
        <v>10000000</v>
      </c>
      <c r="D222" s="140">
        <v>10000000</v>
      </c>
      <c r="E222" s="69">
        <f t="shared" si="50"/>
        <v>0</v>
      </c>
      <c r="F222" s="70">
        <f t="shared" si="51"/>
        <v>0</v>
      </c>
      <c r="G222" s="71" t="s">
        <v>300</v>
      </c>
      <c r="H222" s="61"/>
      <c r="I222" s="61"/>
      <c r="J222" s="112">
        <v>212020200600</v>
      </c>
      <c r="K222" s="8">
        <f t="shared" si="52"/>
        <v>10000000</v>
      </c>
      <c r="L222" s="8">
        <f t="shared" si="53"/>
        <v>10000000</v>
      </c>
      <c r="M222" s="8">
        <f>E222</f>
        <v>0</v>
      </c>
      <c r="N222" s="50"/>
      <c r="O222" s="50"/>
    </row>
    <row r="223" spans="1:15" s="1" customFormat="1" ht="27.75" customHeight="1" x14ac:dyDescent="0.3">
      <c r="A223" s="62" t="s">
        <v>175</v>
      </c>
      <c r="B223" s="61">
        <v>5</v>
      </c>
      <c r="C223" s="138">
        <v>5000000</v>
      </c>
      <c r="D223" s="140">
        <v>5000000</v>
      </c>
      <c r="E223" s="69">
        <f t="shared" si="50"/>
        <v>0</v>
      </c>
      <c r="F223" s="70">
        <f t="shared" si="51"/>
        <v>0</v>
      </c>
      <c r="G223" s="71" t="s">
        <v>300</v>
      </c>
      <c r="H223" s="61"/>
      <c r="I223" s="61"/>
      <c r="J223" s="112">
        <v>212020200600</v>
      </c>
      <c r="K223" s="8">
        <f t="shared" si="52"/>
        <v>5000000</v>
      </c>
      <c r="L223" s="8">
        <f t="shared" si="53"/>
        <v>5000000</v>
      </c>
      <c r="M223" s="8">
        <f t="shared" ref="M223:M285" si="54">E223</f>
        <v>0</v>
      </c>
      <c r="N223" s="50"/>
      <c r="O223" s="50"/>
    </row>
    <row r="224" spans="1:15" s="1" customFormat="1" ht="31.5" customHeight="1" x14ac:dyDescent="0.3">
      <c r="A224" s="62" t="s">
        <v>290</v>
      </c>
      <c r="B224" s="61">
        <v>3</v>
      </c>
      <c r="C224" s="138">
        <v>20000000</v>
      </c>
      <c r="D224" s="140">
        <v>20000000</v>
      </c>
      <c r="E224" s="69">
        <f t="shared" si="50"/>
        <v>0</v>
      </c>
      <c r="F224" s="70">
        <f t="shared" si="51"/>
        <v>0</v>
      </c>
      <c r="G224" s="71" t="s">
        <v>381</v>
      </c>
      <c r="H224" s="61"/>
      <c r="I224" s="61"/>
      <c r="J224" s="109">
        <v>212020200800</v>
      </c>
      <c r="K224" s="8">
        <f t="shared" si="52"/>
        <v>20000000</v>
      </c>
      <c r="L224" s="8">
        <f t="shared" si="53"/>
        <v>20000000</v>
      </c>
      <c r="M224" s="8">
        <f t="shared" si="54"/>
        <v>0</v>
      </c>
      <c r="N224" s="50"/>
      <c r="O224" s="50"/>
    </row>
    <row r="225" spans="1:15" s="1" customFormat="1" ht="37.5" customHeight="1" x14ac:dyDescent="0.3">
      <c r="A225" s="276" t="s">
        <v>162</v>
      </c>
      <c r="B225" s="277">
        <v>5</v>
      </c>
      <c r="C225" s="278">
        <f>+'PAA 2023'!T100</f>
        <v>200410000</v>
      </c>
      <c r="D225" s="278">
        <f>+C225</f>
        <v>200410000</v>
      </c>
      <c r="E225" s="69">
        <f t="shared" si="50"/>
        <v>0</v>
      </c>
      <c r="F225" s="70">
        <f t="shared" si="51"/>
        <v>0</v>
      </c>
      <c r="G225" s="71"/>
      <c r="H225" s="61"/>
      <c r="I225" s="61"/>
      <c r="J225" s="112">
        <v>212020200800</v>
      </c>
      <c r="K225" s="8">
        <f t="shared" si="52"/>
        <v>200410000</v>
      </c>
      <c r="L225" s="8">
        <f t="shared" si="53"/>
        <v>200410000</v>
      </c>
      <c r="M225" s="8">
        <f t="shared" si="54"/>
        <v>0</v>
      </c>
      <c r="N225" s="50"/>
      <c r="O225" s="50"/>
    </row>
    <row r="226" spans="1:15" s="5" customFormat="1" ht="24.75" customHeight="1" x14ac:dyDescent="0.3">
      <c r="A226" s="328" t="s">
        <v>76</v>
      </c>
      <c r="B226" s="328"/>
      <c r="C226" s="35">
        <f>SUM(C221:C225)</f>
        <v>255410000</v>
      </c>
      <c r="D226" s="35">
        <f>+D221+D222+D223+D224+D225</f>
        <v>255410000</v>
      </c>
      <c r="E226" s="35">
        <f>SUM(E221:E225)</f>
        <v>0</v>
      </c>
      <c r="F226" s="31">
        <f t="shared" si="51"/>
        <v>0</v>
      </c>
      <c r="G226" s="24"/>
      <c r="H226" s="25"/>
      <c r="I226" s="25"/>
      <c r="J226" s="111"/>
      <c r="K226" s="28"/>
      <c r="L226" s="29">
        <f t="shared" si="53"/>
        <v>255410000</v>
      </c>
      <c r="M226" s="29">
        <f t="shared" si="54"/>
        <v>0</v>
      </c>
      <c r="N226" s="15"/>
      <c r="O226" s="15"/>
    </row>
    <row r="227" spans="1:15" s="1" customFormat="1" ht="15" customHeight="1" x14ac:dyDescent="0.3">
      <c r="A227" s="57" t="s">
        <v>32</v>
      </c>
      <c r="B227" s="321" t="s">
        <v>33</v>
      </c>
      <c r="C227" s="321"/>
      <c r="D227" s="321"/>
      <c r="E227" s="321"/>
      <c r="F227" s="321"/>
      <c r="G227" s="321"/>
      <c r="H227" s="321"/>
      <c r="I227" s="321"/>
      <c r="J227" s="312" t="s">
        <v>217</v>
      </c>
      <c r="K227" s="313" t="s">
        <v>275</v>
      </c>
      <c r="L227" s="313" t="s">
        <v>362</v>
      </c>
      <c r="M227" s="313" t="s">
        <v>363</v>
      </c>
      <c r="N227" s="50"/>
      <c r="O227" s="50"/>
    </row>
    <row r="228" spans="1:15" s="1" customFormat="1" ht="15" customHeight="1" x14ac:dyDescent="0.3">
      <c r="A228" s="57" t="s">
        <v>3</v>
      </c>
      <c r="B228" s="321" t="s">
        <v>69</v>
      </c>
      <c r="C228" s="321"/>
      <c r="D228" s="321"/>
      <c r="E228" s="321"/>
      <c r="F228" s="321"/>
      <c r="G228" s="321"/>
      <c r="H228" s="321"/>
      <c r="I228" s="321"/>
      <c r="J228" s="312"/>
      <c r="K228" s="313"/>
      <c r="L228" s="313"/>
      <c r="M228" s="313"/>
      <c r="N228" s="50"/>
      <c r="O228" s="50"/>
    </row>
    <row r="229" spans="1:15" s="1" customFormat="1" ht="15" customHeight="1" x14ac:dyDescent="0.3">
      <c r="A229" s="57" t="s">
        <v>5</v>
      </c>
      <c r="B229" s="317" t="s">
        <v>77</v>
      </c>
      <c r="C229" s="317"/>
      <c r="D229" s="317"/>
      <c r="E229" s="317"/>
      <c r="F229" s="317"/>
      <c r="G229" s="317"/>
      <c r="H229" s="317"/>
      <c r="I229" s="317"/>
      <c r="J229" s="312"/>
      <c r="K229" s="313"/>
      <c r="L229" s="313"/>
      <c r="M229" s="313"/>
      <c r="N229" s="50"/>
      <c r="O229" s="50"/>
    </row>
    <row r="230" spans="1:15" s="1" customFormat="1" ht="15" customHeight="1" x14ac:dyDescent="0.3">
      <c r="A230" s="57" t="s">
        <v>7</v>
      </c>
      <c r="B230" s="317" t="s">
        <v>71</v>
      </c>
      <c r="C230" s="317"/>
      <c r="D230" s="317"/>
      <c r="E230" s="317"/>
      <c r="F230" s="317"/>
      <c r="G230" s="317"/>
      <c r="H230" s="317"/>
      <c r="I230" s="317"/>
      <c r="J230" s="312"/>
      <c r="K230" s="313"/>
      <c r="L230" s="313"/>
      <c r="M230" s="313"/>
      <c r="N230" s="50"/>
      <c r="O230" s="50"/>
    </row>
    <row r="231" spans="1:15" s="5" customFormat="1" ht="15" customHeight="1" x14ac:dyDescent="0.3">
      <c r="A231" s="57" t="s">
        <v>9</v>
      </c>
      <c r="B231" s="316" t="s">
        <v>78</v>
      </c>
      <c r="C231" s="316"/>
      <c r="D231" s="316"/>
      <c r="E231" s="316"/>
      <c r="F231" s="316"/>
      <c r="G231" s="316"/>
      <c r="H231" s="316"/>
      <c r="I231" s="316"/>
      <c r="J231" s="312"/>
      <c r="K231" s="313"/>
      <c r="L231" s="313"/>
      <c r="M231" s="313"/>
      <c r="N231" s="15"/>
      <c r="O231" s="15"/>
    </row>
    <row r="232" spans="1:15" s="7" customFormat="1" ht="22.5" customHeight="1" x14ac:dyDescent="0.3">
      <c r="A232" s="66" t="s">
        <v>10</v>
      </c>
      <c r="B232" s="66" t="s">
        <v>11</v>
      </c>
      <c r="C232" s="33" t="s">
        <v>275</v>
      </c>
      <c r="D232" s="33" t="s">
        <v>362</v>
      </c>
      <c r="E232" s="34" t="s">
        <v>363</v>
      </c>
      <c r="F232" s="66" t="s">
        <v>12</v>
      </c>
      <c r="G232" s="18" t="s">
        <v>13</v>
      </c>
      <c r="H232" s="66" t="s">
        <v>14</v>
      </c>
      <c r="I232" s="66" t="s">
        <v>15</v>
      </c>
      <c r="J232" s="312"/>
      <c r="K232" s="313"/>
      <c r="L232" s="313"/>
      <c r="M232" s="313"/>
      <c r="N232" s="49"/>
      <c r="O232" s="49"/>
    </row>
    <row r="233" spans="1:15" s="1" customFormat="1" ht="20.25" customHeight="1" x14ac:dyDescent="0.3">
      <c r="A233" s="318" t="s">
        <v>238</v>
      </c>
      <c r="B233" s="319"/>
      <c r="C233" s="319"/>
      <c r="D233" s="319"/>
      <c r="E233" s="319"/>
      <c r="F233" s="319"/>
      <c r="G233" s="319"/>
      <c r="H233" s="319"/>
      <c r="I233" s="319"/>
      <c r="J233" s="319"/>
      <c r="K233" s="319"/>
      <c r="L233" s="319"/>
      <c r="M233" s="320"/>
      <c r="N233" s="50"/>
      <c r="O233" s="50"/>
    </row>
    <row r="234" spans="1:15" s="1" customFormat="1" ht="11.25" customHeight="1" x14ac:dyDescent="0.3">
      <c r="A234" s="62" t="s">
        <v>176</v>
      </c>
      <c r="B234" s="61">
        <v>1</v>
      </c>
      <c r="C234" s="68">
        <v>787292</v>
      </c>
      <c r="D234" s="68">
        <f>+C234</f>
        <v>787292</v>
      </c>
      <c r="E234" s="69">
        <f>C234-D234</f>
        <v>0</v>
      </c>
      <c r="F234" s="70">
        <f t="shared" ref="F234:F238" si="55">IFERROR(E234/C234,0)</f>
        <v>0</v>
      </c>
      <c r="G234" s="71"/>
      <c r="H234" s="61"/>
      <c r="I234" s="61"/>
      <c r="J234" s="112">
        <v>212020200800</v>
      </c>
      <c r="K234" s="8">
        <f t="shared" ref="K234:K244" si="56">C234</f>
        <v>787292</v>
      </c>
      <c r="L234" s="8">
        <f>+D234</f>
        <v>787292</v>
      </c>
      <c r="M234" s="8">
        <f t="shared" si="54"/>
        <v>0</v>
      </c>
      <c r="N234" s="50"/>
      <c r="O234" s="50"/>
    </row>
    <row r="235" spans="1:15" s="1" customFormat="1" ht="11.25" customHeight="1" x14ac:dyDescent="0.3">
      <c r="A235" s="62" t="s">
        <v>177</v>
      </c>
      <c r="B235" s="61">
        <v>3</v>
      </c>
      <c r="C235" s="68">
        <v>2399031</v>
      </c>
      <c r="D235" s="211">
        <f t="shared" ref="D235:D238" si="57">+C235</f>
        <v>2399031</v>
      </c>
      <c r="E235" s="69">
        <f t="shared" ref="E235:E238" si="58">C235-D235</f>
        <v>0</v>
      </c>
      <c r="F235" s="70">
        <f t="shared" si="55"/>
        <v>0</v>
      </c>
      <c r="G235" s="71"/>
      <c r="H235" s="61"/>
      <c r="I235" s="61"/>
      <c r="J235" s="112">
        <v>212020200800</v>
      </c>
      <c r="K235" s="8">
        <f t="shared" si="56"/>
        <v>2399031</v>
      </c>
      <c r="L235" s="8">
        <f>+D235</f>
        <v>2399031</v>
      </c>
      <c r="M235" s="8">
        <f t="shared" si="54"/>
        <v>0</v>
      </c>
      <c r="N235" s="50"/>
      <c r="O235" s="50"/>
    </row>
    <row r="236" spans="1:15" s="1" customFormat="1" ht="11.25" customHeight="1" x14ac:dyDescent="0.3">
      <c r="A236" s="62" t="s">
        <v>178</v>
      </c>
      <c r="B236" s="61">
        <v>1</v>
      </c>
      <c r="C236" s="68">
        <v>13460150</v>
      </c>
      <c r="D236" s="211">
        <f t="shared" si="57"/>
        <v>13460150</v>
      </c>
      <c r="E236" s="69">
        <f t="shared" si="58"/>
        <v>0</v>
      </c>
      <c r="F236" s="70">
        <f t="shared" si="55"/>
        <v>0</v>
      </c>
      <c r="G236" s="71"/>
      <c r="H236" s="61"/>
      <c r="I236" s="61"/>
      <c r="J236" s="112">
        <v>212020200800</v>
      </c>
      <c r="K236" s="8">
        <f t="shared" si="56"/>
        <v>13460150</v>
      </c>
      <c r="L236" s="8">
        <f>+D236</f>
        <v>13460150</v>
      </c>
      <c r="M236" s="8">
        <f t="shared" si="54"/>
        <v>0</v>
      </c>
      <c r="N236" s="50"/>
      <c r="O236" s="50"/>
    </row>
    <row r="237" spans="1:15" s="1" customFormat="1" ht="11.25" customHeight="1" x14ac:dyDescent="0.3">
      <c r="A237" s="62" t="s">
        <v>291</v>
      </c>
      <c r="B237" s="61">
        <v>1</v>
      </c>
      <c r="C237" s="68">
        <v>9032540</v>
      </c>
      <c r="D237" s="211">
        <f t="shared" si="57"/>
        <v>9032540</v>
      </c>
      <c r="E237" s="69">
        <f t="shared" si="58"/>
        <v>0</v>
      </c>
      <c r="F237" s="70">
        <f t="shared" si="55"/>
        <v>0</v>
      </c>
      <c r="G237" s="71"/>
      <c r="H237" s="61"/>
      <c r="I237" s="61"/>
      <c r="J237" s="112">
        <v>212020200800</v>
      </c>
      <c r="K237" s="8">
        <f t="shared" si="56"/>
        <v>9032540</v>
      </c>
      <c r="L237" s="8">
        <f t="shared" ref="L237:L296" si="59">+D237</f>
        <v>9032540</v>
      </c>
      <c r="M237" s="8">
        <f t="shared" si="54"/>
        <v>0</v>
      </c>
      <c r="N237" s="50"/>
      <c r="O237" s="50"/>
    </row>
    <row r="238" spans="1:15" s="1" customFormat="1" ht="11.25" customHeight="1" x14ac:dyDescent="0.3">
      <c r="A238" s="62" t="s">
        <v>179</v>
      </c>
      <c r="B238" s="61">
        <v>1</v>
      </c>
      <c r="C238" s="68">
        <v>9099752</v>
      </c>
      <c r="D238" s="211">
        <f t="shared" si="57"/>
        <v>9099752</v>
      </c>
      <c r="E238" s="69">
        <f t="shared" si="58"/>
        <v>0</v>
      </c>
      <c r="F238" s="70">
        <f t="shared" si="55"/>
        <v>0</v>
      </c>
      <c r="G238" s="71"/>
      <c r="H238" s="61"/>
      <c r="I238" s="61"/>
      <c r="J238" s="112">
        <v>212020200800</v>
      </c>
      <c r="K238" s="8">
        <f t="shared" si="56"/>
        <v>9099752</v>
      </c>
      <c r="L238" s="8">
        <f t="shared" si="59"/>
        <v>9099752</v>
      </c>
      <c r="M238" s="8">
        <f t="shared" si="54"/>
        <v>0</v>
      </c>
      <c r="N238" s="50"/>
      <c r="O238" s="50"/>
    </row>
    <row r="239" spans="1:15" s="1" customFormat="1" ht="20.25" customHeight="1" x14ac:dyDescent="0.3">
      <c r="A239" s="313" t="s">
        <v>180</v>
      </c>
      <c r="B239" s="313"/>
      <c r="C239" s="313"/>
      <c r="D239" s="313"/>
      <c r="E239" s="313"/>
      <c r="F239" s="313"/>
      <c r="G239" s="313"/>
      <c r="H239" s="313"/>
      <c r="I239" s="313"/>
      <c r="J239" s="313"/>
      <c r="K239" s="313"/>
      <c r="L239" s="313"/>
      <c r="M239" s="313"/>
      <c r="N239" s="50"/>
      <c r="O239" s="50"/>
    </row>
    <row r="240" spans="1:15" s="1" customFormat="1" ht="11.25" customHeight="1" x14ac:dyDescent="0.3">
      <c r="A240" s="62" t="s">
        <v>176</v>
      </c>
      <c r="B240" s="61">
        <v>1</v>
      </c>
      <c r="C240" s="68">
        <v>782980</v>
      </c>
      <c r="D240" s="68">
        <f>+C240</f>
        <v>782980</v>
      </c>
      <c r="E240" s="69">
        <f t="shared" ref="E240:E254" si="60">C240-D240</f>
        <v>0</v>
      </c>
      <c r="F240" s="70">
        <f t="shared" ref="F240:F244" si="61">IFERROR(E240/C240,0)</f>
        <v>0</v>
      </c>
      <c r="G240" s="71"/>
      <c r="H240" s="61"/>
      <c r="I240" s="61"/>
      <c r="J240" s="112">
        <v>212020200800</v>
      </c>
      <c r="K240" s="8">
        <f t="shared" si="56"/>
        <v>782980</v>
      </c>
      <c r="L240" s="8">
        <f t="shared" si="59"/>
        <v>782980</v>
      </c>
      <c r="M240" s="8">
        <f t="shared" si="54"/>
        <v>0</v>
      </c>
      <c r="N240" s="50"/>
      <c r="O240" s="50"/>
    </row>
    <row r="241" spans="1:15" s="1" customFormat="1" ht="11.25" customHeight="1" x14ac:dyDescent="0.3">
      <c r="A241" s="62" t="s">
        <v>177</v>
      </c>
      <c r="B241" s="61">
        <v>3</v>
      </c>
      <c r="C241" s="68">
        <v>782980</v>
      </c>
      <c r="D241" s="211">
        <f t="shared" ref="D241:D244" si="62">+C241</f>
        <v>782980</v>
      </c>
      <c r="E241" s="69">
        <f t="shared" si="60"/>
        <v>0</v>
      </c>
      <c r="F241" s="70">
        <f t="shared" si="61"/>
        <v>0</v>
      </c>
      <c r="G241" s="71"/>
      <c r="H241" s="61"/>
      <c r="I241" s="61"/>
      <c r="J241" s="112">
        <v>212020200800</v>
      </c>
      <c r="K241" s="8">
        <f t="shared" si="56"/>
        <v>782980</v>
      </c>
      <c r="L241" s="8">
        <f t="shared" si="59"/>
        <v>782980</v>
      </c>
      <c r="M241" s="8">
        <f t="shared" si="54"/>
        <v>0</v>
      </c>
      <c r="N241" s="50"/>
      <c r="O241" s="50"/>
    </row>
    <row r="242" spans="1:15" s="1" customFormat="1" ht="11.25" customHeight="1" x14ac:dyDescent="0.3">
      <c r="A242" s="62" t="s">
        <v>178</v>
      </c>
      <c r="B242" s="61">
        <v>1</v>
      </c>
      <c r="C242" s="68">
        <v>3639900</v>
      </c>
      <c r="D242" s="211">
        <f t="shared" si="62"/>
        <v>3639900</v>
      </c>
      <c r="E242" s="69">
        <f t="shared" si="60"/>
        <v>0</v>
      </c>
      <c r="F242" s="70">
        <f t="shared" si="61"/>
        <v>0</v>
      </c>
      <c r="G242" s="71"/>
      <c r="H242" s="61"/>
      <c r="I242" s="61"/>
      <c r="J242" s="112">
        <v>212020200800</v>
      </c>
      <c r="K242" s="8">
        <f t="shared" si="56"/>
        <v>3639900</v>
      </c>
      <c r="L242" s="8">
        <f t="shared" si="59"/>
        <v>3639900</v>
      </c>
      <c r="M242" s="8">
        <f t="shared" si="54"/>
        <v>0</v>
      </c>
      <c r="N242" s="50"/>
      <c r="O242" s="50"/>
    </row>
    <row r="243" spans="1:15" s="1" customFormat="1" ht="11.25" customHeight="1" x14ac:dyDescent="0.3">
      <c r="A243" s="62" t="s">
        <v>291</v>
      </c>
      <c r="B243" s="61">
        <v>1</v>
      </c>
      <c r="C243" s="68">
        <v>6496820</v>
      </c>
      <c r="D243" s="211">
        <f t="shared" si="62"/>
        <v>6496820</v>
      </c>
      <c r="E243" s="69">
        <f t="shared" si="60"/>
        <v>0</v>
      </c>
      <c r="F243" s="70">
        <f t="shared" si="61"/>
        <v>0</v>
      </c>
      <c r="G243" s="71"/>
      <c r="H243" s="61"/>
      <c r="I243" s="61"/>
      <c r="J243" s="112">
        <v>212020200800</v>
      </c>
      <c r="K243" s="8">
        <f t="shared" si="56"/>
        <v>6496820</v>
      </c>
      <c r="L243" s="8">
        <f t="shared" si="59"/>
        <v>6496820</v>
      </c>
      <c r="M243" s="8">
        <f t="shared" si="54"/>
        <v>0</v>
      </c>
      <c r="N243" s="50"/>
      <c r="O243" s="50"/>
    </row>
    <row r="244" spans="1:15" s="1" customFormat="1" ht="11.25" customHeight="1" x14ac:dyDescent="0.3">
      <c r="A244" s="62" t="s">
        <v>179</v>
      </c>
      <c r="B244" s="61">
        <v>1</v>
      </c>
      <c r="C244" s="68">
        <v>3867688</v>
      </c>
      <c r="D244" s="211">
        <f t="shared" si="62"/>
        <v>3867688</v>
      </c>
      <c r="E244" s="69">
        <f t="shared" si="60"/>
        <v>0</v>
      </c>
      <c r="F244" s="70">
        <f t="shared" si="61"/>
        <v>0</v>
      </c>
      <c r="G244" s="71"/>
      <c r="H244" s="61"/>
      <c r="I244" s="61"/>
      <c r="J244" s="112">
        <v>212020200800</v>
      </c>
      <c r="K244" s="8">
        <f t="shared" si="56"/>
        <v>3867688</v>
      </c>
      <c r="L244" s="8">
        <f t="shared" si="59"/>
        <v>3867688</v>
      </c>
      <c r="M244" s="8">
        <f t="shared" si="54"/>
        <v>0</v>
      </c>
      <c r="N244" s="50"/>
      <c r="O244" s="50"/>
    </row>
    <row r="245" spans="1:15" s="1" customFormat="1" ht="20.25" customHeight="1" x14ac:dyDescent="0.3">
      <c r="A245" s="313" t="s">
        <v>79</v>
      </c>
      <c r="B245" s="313"/>
      <c r="C245" s="313"/>
      <c r="D245" s="313"/>
      <c r="E245" s="313"/>
      <c r="F245" s="313"/>
      <c r="G245" s="313"/>
      <c r="H245" s="313"/>
      <c r="I245" s="313"/>
      <c r="J245" s="313"/>
      <c r="K245" s="313"/>
      <c r="L245" s="313"/>
      <c r="M245" s="313"/>
      <c r="N245" s="50"/>
      <c r="O245" s="50"/>
    </row>
    <row r="246" spans="1:15" s="1" customFormat="1" ht="22.5" customHeight="1" x14ac:dyDescent="0.3">
      <c r="A246" s="62" t="s">
        <v>292</v>
      </c>
      <c r="B246" s="61" t="s">
        <v>366</v>
      </c>
      <c r="C246" s="322">
        <v>24178000</v>
      </c>
      <c r="D246" s="323">
        <v>24178000</v>
      </c>
      <c r="E246" s="324">
        <f t="shared" si="60"/>
        <v>0</v>
      </c>
      <c r="F246" s="334">
        <f>+IFERROR(E246/C246,0)</f>
        <v>0</v>
      </c>
      <c r="G246" s="337" t="s">
        <v>300</v>
      </c>
      <c r="H246" s="337"/>
      <c r="I246" s="337"/>
      <c r="J246" s="349">
        <v>212020200800</v>
      </c>
      <c r="K246" s="347">
        <f>C246</f>
        <v>24178000</v>
      </c>
      <c r="L246" s="8">
        <f t="shared" si="59"/>
        <v>24178000</v>
      </c>
      <c r="M246" s="8">
        <f t="shared" si="54"/>
        <v>0</v>
      </c>
      <c r="N246" s="50"/>
      <c r="O246" s="50"/>
    </row>
    <row r="247" spans="1:15" s="1" customFormat="1" ht="33.75" customHeight="1" x14ac:dyDescent="0.3">
      <c r="A247" s="62" t="s">
        <v>181</v>
      </c>
      <c r="B247" s="61">
        <v>45</v>
      </c>
      <c r="C247" s="322"/>
      <c r="D247" s="323"/>
      <c r="E247" s="324"/>
      <c r="F247" s="335"/>
      <c r="G247" s="337"/>
      <c r="H247" s="337"/>
      <c r="I247" s="337"/>
      <c r="J247" s="349"/>
      <c r="K247" s="348"/>
      <c r="L247" s="8">
        <f t="shared" si="59"/>
        <v>0</v>
      </c>
      <c r="M247" s="8">
        <f t="shared" si="54"/>
        <v>0</v>
      </c>
      <c r="N247" s="50"/>
      <c r="O247" s="50"/>
    </row>
    <row r="248" spans="1:15" s="1" customFormat="1" ht="11.25" customHeight="1" x14ac:dyDescent="0.3">
      <c r="A248" s="62" t="s">
        <v>182</v>
      </c>
      <c r="B248" s="61">
        <v>45</v>
      </c>
      <c r="C248" s="322"/>
      <c r="D248" s="323"/>
      <c r="E248" s="324"/>
      <c r="F248" s="335"/>
      <c r="G248" s="337"/>
      <c r="H248" s="337"/>
      <c r="I248" s="337"/>
      <c r="J248" s="349"/>
      <c r="K248" s="348"/>
      <c r="L248" s="8">
        <f t="shared" si="59"/>
        <v>0</v>
      </c>
      <c r="M248" s="8">
        <f t="shared" si="54"/>
        <v>0</v>
      </c>
      <c r="N248" s="50"/>
      <c r="O248" s="50"/>
    </row>
    <row r="249" spans="1:15" s="1" customFormat="1" ht="11.25" customHeight="1" x14ac:dyDescent="0.3">
      <c r="A249" s="62" t="s">
        <v>183</v>
      </c>
      <c r="B249" s="61">
        <v>3</v>
      </c>
      <c r="C249" s="322"/>
      <c r="D249" s="323"/>
      <c r="E249" s="324"/>
      <c r="F249" s="335"/>
      <c r="G249" s="337"/>
      <c r="H249" s="337"/>
      <c r="I249" s="337"/>
      <c r="J249" s="349"/>
      <c r="K249" s="348"/>
      <c r="L249" s="8">
        <f t="shared" si="59"/>
        <v>0</v>
      </c>
      <c r="M249" s="8">
        <f t="shared" si="54"/>
        <v>0</v>
      </c>
      <c r="N249" s="50"/>
      <c r="O249" s="50"/>
    </row>
    <row r="250" spans="1:15" s="1" customFormat="1" ht="11.25" customHeight="1" x14ac:dyDescent="0.3">
      <c r="A250" s="62" t="s">
        <v>184</v>
      </c>
      <c r="B250" s="61">
        <v>4</v>
      </c>
      <c r="C250" s="322"/>
      <c r="D250" s="323"/>
      <c r="E250" s="324"/>
      <c r="F250" s="335"/>
      <c r="G250" s="337"/>
      <c r="H250" s="337"/>
      <c r="I250" s="337"/>
      <c r="J250" s="349"/>
      <c r="K250" s="348"/>
      <c r="L250" s="8">
        <f t="shared" si="59"/>
        <v>0</v>
      </c>
      <c r="M250" s="8">
        <f t="shared" si="54"/>
        <v>0</v>
      </c>
      <c r="N250" s="50"/>
      <c r="O250" s="50"/>
    </row>
    <row r="251" spans="1:15" s="1" customFormat="1" ht="11.25" customHeight="1" x14ac:dyDescent="0.3">
      <c r="A251" s="62" t="s">
        <v>185</v>
      </c>
      <c r="B251" s="61">
        <v>9</v>
      </c>
      <c r="C251" s="322"/>
      <c r="D251" s="323"/>
      <c r="E251" s="324"/>
      <c r="F251" s="335"/>
      <c r="G251" s="337"/>
      <c r="H251" s="337"/>
      <c r="I251" s="337"/>
      <c r="J251" s="349"/>
      <c r="K251" s="348"/>
      <c r="L251" s="8">
        <f t="shared" si="59"/>
        <v>0</v>
      </c>
      <c r="M251" s="8">
        <f t="shared" si="54"/>
        <v>0</v>
      </c>
      <c r="N251" s="50"/>
      <c r="O251" s="50"/>
    </row>
    <row r="252" spans="1:15" s="1" customFormat="1" ht="11.25" customHeight="1" x14ac:dyDescent="0.3">
      <c r="A252" s="62" t="s">
        <v>186</v>
      </c>
      <c r="B252" s="61">
        <v>12</v>
      </c>
      <c r="C252" s="322"/>
      <c r="D252" s="323"/>
      <c r="E252" s="324"/>
      <c r="F252" s="336"/>
      <c r="G252" s="337"/>
      <c r="H252" s="337"/>
      <c r="I252" s="337"/>
      <c r="J252" s="349"/>
      <c r="K252" s="348"/>
      <c r="L252" s="8">
        <f t="shared" si="59"/>
        <v>0</v>
      </c>
      <c r="M252" s="8">
        <f t="shared" si="54"/>
        <v>0</v>
      </c>
      <c r="N252" s="50"/>
      <c r="O252" s="50"/>
    </row>
    <row r="253" spans="1:15" s="1" customFormat="1" ht="20.25" customHeight="1" x14ac:dyDescent="0.3">
      <c r="A253" s="313" t="s">
        <v>80</v>
      </c>
      <c r="B253" s="313"/>
      <c r="C253" s="313"/>
      <c r="D253" s="313"/>
      <c r="E253" s="313"/>
      <c r="F253" s="313"/>
      <c r="G253" s="313"/>
      <c r="H253" s="313"/>
      <c r="I253" s="313"/>
      <c r="J253" s="313"/>
      <c r="K253" s="313"/>
      <c r="L253" s="313"/>
      <c r="M253" s="313"/>
      <c r="N253" s="50"/>
      <c r="O253" s="50"/>
    </row>
    <row r="254" spans="1:15" s="1" customFormat="1" ht="22.5" customHeight="1" x14ac:dyDescent="0.3">
      <c r="A254" s="62" t="s">
        <v>293</v>
      </c>
      <c r="B254" s="61" t="s">
        <v>366</v>
      </c>
      <c r="C254" s="322">
        <v>40000000</v>
      </c>
      <c r="D254" s="323">
        <v>40000000</v>
      </c>
      <c r="E254" s="324">
        <f t="shared" si="60"/>
        <v>0</v>
      </c>
      <c r="F254" s="325">
        <f t="shared" ref="F254:F273" si="63">IFERROR(E254/C254,0)</f>
        <v>0</v>
      </c>
      <c r="G254" s="337" t="s">
        <v>300</v>
      </c>
      <c r="H254" s="333"/>
      <c r="I254" s="333"/>
      <c r="J254" s="349">
        <v>212020200900</v>
      </c>
      <c r="K254" s="350">
        <f>C254</f>
        <v>40000000</v>
      </c>
      <c r="L254" s="8">
        <f t="shared" si="59"/>
        <v>40000000</v>
      </c>
      <c r="M254" s="8">
        <f t="shared" si="54"/>
        <v>0</v>
      </c>
      <c r="N254" s="50"/>
      <c r="O254" s="50"/>
    </row>
    <row r="255" spans="1:15" s="1" customFormat="1" ht="11.25" customHeight="1" x14ac:dyDescent="0.3">
      <c r="A255" s="62" t="s">
        <v>187</v>
      </c>
      <c r="B255" s="61">
        <v>3</v>
      </c>
      <c r="C255" s="322"/>
      <c r="D255" s="323"/>
      <c r="E255" s="324"/>
      <c r="F255" s="325"/>
      <c r="G255" s="337"/>
      <c r="H255" s="333"/>
      <c r="I255" s="333"/>
      <c r="J255" s="349"/>
      <c r="K255" s="350"/>
      <c r="L255" s="8">
        <f t="shared" si="59"/>
        <v>0</v>
      </c>
      <c r="M255" s="8">
        <f t="shared" si="54"/>
        <v>0</v>
      </c>
      <c r="N255" s="50"/>
      <c r="O255" s="50"/>
    </row>
    <row r="256" spans="1:15" s="1" customFormat="1" ht="11.25" customHeight="1" x14ac:dyDescent="0.3">
      <c r="A256" s="62" t="s">
        <v>188</v>
      </c>
      <c r="B256" s="61">
        <v>10</v>
      </c>
      <c r="C256" s="322"/>
      <c r="D256" s="323"/>
      <c r="E256" s="324"/>
      <c r="F256" s="325"/>
      <c r="G256" s="337"/>
      <c r="H256" s="333"/>
      <c r="I256" s="333"/>
      <c r="J256" s="349"/>
      <c r="K256" s="350"/>
      <c r="L256" s="8">
        <f t="shared" si="59"/>
        <v>0</v>
      </c>
      <c r="M256" s="8">
        <f t="shared" si="54"/>
        <v>0</v>
      </c>
      <c r="N256" s="50"/>
      <c r="O256" s="50"/>
    </row>
    <row r="257" spans="1:15" s="1" customFormat="1" ht="33.75" customHeight="1" x14ac:dyDescent="0.3">
      <c r="A257" s="62" t="s">
        <v>294</v>
      </c>
      <c r="B257" s="61">
        <v>9</v>
      </c>
      <c r="C257" s="322"/>
      <c r="D257" s="323"/>
      <c r="E257" s="324"/>
      <c r="F257" s="325"/>
      <c r="G257" s="337"/>
      <c r="H257" s="333"/>
      <c r="I257" s="333"/>
      <c r="J257" s="349"/>
      <c r="K257" s="350"/>
      <c r="L257" s="8">
        <f t="shared" si="59"/>
        <v>0</v>
      </c>
      <c r="M257" s="8">
        <f t="shared" si="54"/>
        <v>0</v>
      </c>
      <c r="N257" s="50"/>
      <c r="O257" s="50"/>
    </row>
    <row r="258" spans="1:15" s="1" customFormat="1" ht="11.25" customHeight="1" x14ac:dyDescent="0.3">
      <c r="A258" s="62" t="s">
        <v>189</v>
      </c>
      <c r="B258" s="61">
        <v>10</v>
      </c>
      <c r="C258" s="322"/>
      <c r="D258" s="323"/>
      <c r="E258" s="324"/>
      <c r="F258" s="325"/>
      <c r="G258" s="337"/>
      <c r="H258" s="333"/>
      <c r="I258" s="333"/>
      <c r="J258" s="349"/>
      <c r="K258" s="350"/>
      <c r="L258" s="8">
        <f t="shared" si="59"/>
        <v>0</v>
      </c>
      <c r="M258" s="8">
        <f t="shared" si="54"/>
        <v>0</v>
      </c>
      <c r="N258" s="50"/>
      <c r="O258" s="50"/>
    </row>
    <row r="259" spans="1:15" s="1" customFormat="1" ht="11.25" customHeight="1" x14ac:dyDescent="0.3">
      <c r="A259" s="62" t="s">
        <v>271</v>
      </c>
      <c r="B259" s="61">
        <v>46</v>
      </c>
      <c r="C259" s="322"/>
      <c r="D259" s="323"/>
      <c r="E259" s="324"/>
      <c r="F259" s="325"/>
      <c r="G259" s="337"/>
      <c r="H259" s="333"/>
      <c r="I259" s="333"/>
      <c r="J259" s="349"/>
      <c r="K259" s="350"/>
      <c r="L259" s="8">
        <f t="shared" si="59"/>
        <v>0</v>
      </c>
      <c r="M259" s="8">
        <f t="shared" si="54"/>
        <v>0</v>
      </c>
      <c r="N259" s="50"/>
      <c r="O259" s="50"/>
    </row>
    <row r="260" spans="1:15" s="1" customFormat="1" ht="11.25" customHeight="1" x14ac:dyDescent="0.3">
      <c r="A260" s="62" t="s">
        <v>190</v>
      </c>
      <c r="B260" s="61">
        <v>20</v>
      </c>
      <c r="C260" s="322"/>
      <c r="D260" s="323"/>
      <c r="E260" s="324"/>
      <c r="F260" s="325"/>
      <c r="G260" s="337"/>
      <c r="H260" s="333"/>
      <c r="I260" s="333"/>
      <c r="J260" s="349"/>
      <c r="K260" s="350"/>
      <c r="L260" s="8">
        <f t="shared" si="59"/>
        <v>0</v>
      </c>
      <c r="M260" s="8">
        <f t="shared" si="54"/>
        <v>0</v>
      </c>
      <c r="N260" s="50"/>
      <c r="O260" s="50"/>
    </row>
    <row r="261" spans="1:15" s="1" customFormat="1" ht="22.5" customHeight="1" x14ac:dyDescent="0.3">
      <c r="A261" s="62" t="s">
        <v>191</v>
      </c>
      <c r="B261" s="61">
        <v>1</v>
      </c>
      <c r="C261" s="322"/>
      <c r="D261" s="323"/>
      <c r="E261" s="324"/>
      <c r="F261" s="325"/>
      <c r="G261" s="337"/>
      <c r="H261" s="333"/>
      <c r="I261" s="333"/>
      <c r="J261" s="349"/>
      <c r="K261" s="350"/>
      <c r="L261" s="8">
        <f t="shared" si="59"/>
        <v>0</v>
      </c>
      <c r="M261" s="8">
        <f t="shared" si="54"/>
        <v>0</v>
      </c>
      <c r="N261" s="50"/>
      <c r="O261" s="50"/>
    </row>
    <row r="262" spans="1:15" s="1" customFormat="1" ht="11.25" customHeight="1" x14ac:dyDescent="0.3">
      <c r="A262" s="62" t="s">
        <v>192</v>
      </c>
      <c r="B262" s="61">
        <v>6</v>
      </c>
      <c r="C262" s="322"/>
      <c r="D262" s="323"/>
      <c r="E262" s="324"/>
      <c r="F262" s="325"/>
      <c r="G262" s="337"/>
      <c r="H262" s="333"/>
      <c r="I262" s="333"/>
      <c r="J262" s="349"/>
      <c r="K262" s="350"/>
      <c r="L262" s="8">
        <f t="shared" si="59"/>
        <v>0</v>
      </c>
      <c r="M262" s="8">
        <f t="shared" si="54"/>
        <v>0</v>
      </c>
      <c r="N262" s="50"/>
      <c r="O262" s="50"/>
    </row>
    <row r="263" spans="1:15" s="1" customFormat="1" ht="33.75" customHeight="1" x14ac:dyDescent="0.3">
      <c r="A263" s="62" t="s">
        <v>193</v>
      </c>
      <c r="B263" s="61" t="s">
        <v>366</v>
      </c>
      <c r="C263" s="322"/>
      <c r="D263" s="323"/>
      <c r="E263" s="324"/>
      <c r="F263" s="325"/>
      <c r="G263" s="337"/>
      <c r="H263" s="333"/>
      <c r="I263" s="333"/>
      <c r="J263" s="349"/>
      <c r="K263" s="350"/>
      <c r="L263" s="8">
        <f t="shared" si="59"/>
        <v>0</v>
      </c>
      <c r="M263" s="8">
        <f t="shared" si="54"/>
        <v>0</v>
      </c>
      <c r="N263" s="50"/>
      <c r="O263" s="50"/>
    </row>
    <row r="264" spans="1:15" s="1" customFormat="1" ht="22.5" customHeight="1" x14ac:dyDescent="0.3">
      <c r="A264" s="62" t="s">
        <v>194</v>
      </c>
      <c r="B264" s="61" t="s">
        <v>366</v>
      </c>
      <c r="C264" s="322"/>
      <c r="D264" s="323"/>
      <c r="E264" s="324"/>
      <c r="F264" s="325"/>
      <c r="G264" s="337"/>
      <c r="H264" s="333"/>
      <c r="I264" s="333"/>
      <c r="J264" s="349"/>
      <c r="K264" s="350"/>
      <c r="L264" s="8">
        <f t="shared" si="59"/>
        <v>0</v>
      </c>
      <c r="M264" s="8">
        <f t="shared" si="54"/>
        <v>0</v>
      </c>
      <c r="N264" s="50"/>
      <c r="O264" s="50"/>
    </row>
    <row r="265" spans="1:15" s="1" customFormat="1" ht="22.5" customHeight="1" x14ac:dyDescent="0.3">
      <c r="A265" s="62" t="s">
        <v>195</v>
      </c>
      <c r="B265" s="61">
        <v>10</v>
      </c>
      <c r="C265" s="322"/>
      <c r="D265" s="323"/>
      <c r="E265" s="324"/>
      <c r="F265" s="325"/>
      <c r="G265" s="337"/>
      <c r="H265" s="333"/>
      <c r="I265" s="333"/>
      <c r="J265" s="349"/>
      <c r="K265" s="350"/>
      <c r="L265" s="8">
        <f t="shared" si="59"/>
        <v>0</v>
      </c>
      <c r="M265" s="8">
        <f t="shared" si="54"/>
        <v>0</v>
      </c>
      <c r="N265" s="50"/>
      <c r="O265" s="50"/>
    </row>
    <row r="266" spans="1:15" s="1" customFormat="1" ht="22.5" customHeight="1" x14ac:dyDescent="0.3">
      <c r="A266" s="62" t="s">
        <v>196</v>
      </c>
      <c r="B266" s="61">
        <v>11</v>
      </c>
      <c r="C266" s="322"/>
      <c r="D266" s="323"/>
      <c r="E266" s="324"/>
      <c r="F266" s="325"/>
      <c r="G266" s="337"/>
      <c r="H266" s="333"/>
      <c r="I266" s="333"/>
      <c r="J266" s="349"/>
      <c r="K266" s="350"/>
      <c r="L266" s="8">
        <f t="shared" si="59"/>
        <v>0</v>
      </c>
      <c r="M266" s="8">
        <f t="shared" si="54"/>
        <v>0</v>
      </c>
      <c r="N266" s="50"/>
      <c r="O266" s="50"/>
    </row>
    <row r="267" spans="1:15" s="1" customFormat="1" ht="11.25" customHeight="1" x14ac:dyDescent="0.3">
      <c r="A267" s="62" t="s">
        <v>295</v>
      </c>
      <c r="B267" s="61">
        <v>10</v>
      </c>
      <c r="C267" s="322"/>
      <c r="D267" s="323"/>
      <c r="E267" s="324"/>
      <c r="F267" s="325"/>
      <c r="G267" s="337"/>
      <c r="H267" s="333"/>
      <c r="I267" s="333"/>
      <c r="J267" s="349"/>
      <c r="K267" s="350"/>
      <c r="L267" s="8">
        <f t="shared" si="59"/>
        <v>0</v>
      </c>
      <c r="M267" s="8">
        <f t="shared" si="54"/>
        <v>0</v>
      </c>
      <c r="N267" s="50"/>
      <c r="O267" s="50"/>
    </row>
    <row r="268" spans="1:15" s="1" customFormat="1" ht="22.5" customHeight="1" x14ac:dyDescent="0.3">
      <c r="A268" s="62" t="s">
        <v>296</v>
      </c>
      <c r="B268" s="61">
        <v>10</v>
      </c>
      <c r="C268" s="322"/>
      <c r="D268" s="323"/>
      <c r="E268" s="324"/>
      <c r="F268" s="325"/>
      <c r="G268" s="337"/>
      <c r="H268" s="333"/>
      <c r="I268" s="333"/>
      <c r="J268" s="349"/>
      <c r="K268" s="350"/>
      <c r="L268" s="8">
        <f t="shared" si="59"/>
        <v>0</v>
      </c>
      <c r="M268" s="8">
        <f t="shared" si="54"/>
        <v>0</v>
      </c>
      <c r="N268" s="50"/>
      <c r="O268" s="50"/>
    </row>
    <row r="269" spans="1:15" s="1" customFormat="1" ht="22.5" customHeight="1" x14ac:dyDescent="0.3">
      <c r="A269" s="62" t="s">
        <v>197</v>
      </c>
      <c r="B269" s="61" t="s">
        <v>366</v>
      </c>
      <c r="C269" s="322"/>
      <c r="D269" s="323"/>
      <c r="E269" s="324"/>
      <c r="F269" s="325"/>
      <c r="G269" s="337"/>
      <c r="H269" s="333"/>
      <c r="I269" s="333"/>
      <c r="J269" s="349"/>
      <c r="K269" s="350"/>
      <c r="L269" s="8">
        <f t="shared" si="59"/>
        <v>0</v>
      </c>
      <c r="M269" s="8">
        <f t="shared" si="54"/>
        <v>0</v>
      </c>
      <c r="N269" s="50"/>
      <c r="O269" s="50"/>
    </row>
    <row r="270" spans="1:15" s="1" customFormat="1" ht="11.25" customHeight="1" x14ac:dyDescent="0.3">
      <c r="A270" s="62" t="s">
        <v>297</v>
      </c>
      <c r="B270" s="61">
        <v>1</v>
      </c>
      <c r="C270" s="322"/>
      <c r="D270" s="323"/>
      <c r="E270" s="324"/>
      <c r="F270" s="325"/>
      <c r="G270" s="337"/>
      <c r="H270" s="333"/>
      <c r="I270" s="333"/>
      <c r="J270" s="349"/>
      <c r="K270" s="350"/>
      <c r="L270" s="8">
        <f t="shared" si="59"/>
        <v>0</v>
      </c>
      <c r="M270" s="8">
        <f t="shared" si="54"/>
        <v>0</v>
      </c>
      <c r="N270" s="50"/>
      <c r="O270" s="50"/>
    </row>
    <row r="271" spans="1:15" s="52" customFormat="1" ht="22.5" customHeight="1" x14ac:dyDescent="0.3">
      <c r="A271" s="62" t="s">
        <v>298</v>
      </c>
      <c r="B271" s="61" t="s">
        <v>366</v>
      </c>
      <c r="C271" s="322"/>
      <c r="D271" s="323"/>
      <c r="E271" s="324"/>
      <c r="F271" s="325"/>
      <c r="G271" s="337"/>
      <c r="H271" s="333"/>
      <c r="I271" s="333"/>
      <c r="J271" s="349"/>
      <c r="K271" s="350"/>
      <c r="L271" s="8">
        <f t="shared" si="59"/>
        <v>0</v>
      </c>
      <c r="M271" s="8">
        <f t="shared" si="54"/>
        <v>0</v>
      </c>
      <c r="N271" s="51"/>
      <c r="O271" s="51"/>
    </row>
    <row r="272" spans="1:15" s="1" customFormat="1" ht="28.5" customHeight="1" x14ac:dyDescent="0.3">
      <c r="A272" s="276" t="s">
        <v>299</v>
      </c>
      <c r="B272" s="277">
        <v>6</v>
      </c>
      <c r="C272" s="278">
        <f>+'PAA 2023'!T105</f>
        <v>274244200</v>
      </c>
      <c r="D272" s="278">
        <f>+C272</f>
        <v>274244200</v>
      </c>
      <c r="E272" s="69">
        <f>C272-D272</f>
        <v>0</v>
      </c>
      <c r="F272" s="70">
        <f t="shared" si="63"/>
        <v>0</v>
      </c>
      <c r="G272" s="71"/>
      <c r="H272" s="61"/>
      <c r="I272" s="61"/>
      <c r="J272" s="112">
        <v>212020200800</v>
      </c>
      <c r="K272" s="8">
        <f>C272</f>
        <v>274244200</v>
      </c>
      <c r="L272" s="8">
        <f t="shared" si="59"/>
        <v>274244200</v>
      </c>
      <c r="M272" s="8">
        <f t="shared" si="54"/>
        <v>0</v>
      </c>
      <c r="N272" s="50"/>
      <c r="O272" s="50"/>
    </row>
    <row r="273" spans="1:15" s="1" customFormat="1" ht="24.75" customHeight="1" x14ac:dyDescent="0.3">
      <c r="A273" s="328" t="s">
        <v>81</v>
      </c>
      <c r="B273" s="328"/>
      <c r="C273" s="35">
        <f>SUM(C234:C272)</f>
        <v>388771333</v>
      </c>
      <c r="D273" s="35">
        <f>+D234+D235+D236+D237+D238+D240+D241+D242+D243+D244+D246+D254+D272</f>
        <v>388771333</v>
      </c>
      <c r="E273" s="35">
        <f>SUM(E234:E272)</f>
        <v>0</v>
      </c>
      <c r="F273" s="31">
        <f t="shared" si="63"/>
        <v>0</v>
      </c>
      <c r="G273" s="24"/>
      <c r="H273" s="25"/>
      <c r="I273" s="25"/>
      <c r="J273" s="111"/>
      <c r="K273" s="28"/>
      <c r="L273" s="29">
        <f t="shared" si="59"/>
        <v>388771333</v>
      </c>
      <c r="M273" s="29">
        <f t="shared" si="54"/>
        <v>0</v>
      </c>
      <c r="N273" s="50"/>
      <c r="O273" s="50"/>
    </row>
    <row r="274" spans="1:15" s="5" customFormat="1" ht="15" customHeight="1" x14ac:dyDescent="0.3">
      <c r="A274" s="57" t="s">
        <v>32</v>
      </c>
      <c r="B274" s="315" t="s">
        <v>33</v>
      </c>
      <c r="C274" s="315"/>
      <c r="D274" s="315"/>
      <c r="E274" s="315"/>
      <c r="F274" s="315"/>
      <c r="G274" s="315"/>
      <c r="H274" s="315"/>
      <c r="I274" s="315"/>
      <c r="J274" s="312" t="s">
        <v>217</v>
      </c>
      <c r="K274" s="313" t="s">
        <v>275</v>
      </c>
      <c r="L274" s="313" t="s">
        <v>362</v>
      </c>
      <c r="M274" s="313" t="s">
        <v>363</v>
      </c>
      <c r="N274" s="15"/>
      <c r="O274" s="15"/>
    </row>
    <row r="275" spans="1:15" s="5" customFormat="1" ht="15" customHeight="1" x14ac:dyDescent="0.3">
      <c r="A275" s="57" t="s">
        <v>3</v>
      </c>
      <c r="B275" s="315" t="s">
        <v>69</v>
      </c>
      <c r="C275" s="315"/>
      <c r="D275" s="315"/>
      <c r="E275" s="315"/>
      <c r="F275" s="315"/>
      <c r="G275" s="315"/>
      <c r="H275" s="315"/>
      <c r="I275" s="315"/>
      <c r="J275" s="312"/>
      <c r="K275" s="313"/>
      <c r="L275" s="313"/>
      <c r="M275" s="313"/>
      <c r="N275" s="15"/>
      <c r="O275" s="15"/>
    </row>
    <row r="276" spans="1:15" s="5" customFormat="1" ht="15" customHeight="1" x14ac:dyDescent="0.3">
      <c r="A276" s="57" t="s">
        <v>5</v>
      </c>
      <c r="B276" s="316" t="s">
        <v>82</v>
      </c>
      <c r="C276" s="316"/>
      <c r="D276" s="316"/>
      <c r="E276" s="316"/>
      <c r="F276" s="316"/>
      <c r="G276" s="316"/>
      <c r="H276" s="316"/>
      <c r="I276" s="316"/>
      <c r="J276" s="312"/>
      <c r="K276" s="313"/>
      <c r="L276" s="313"/>
      <c r="M276" s="313"/>
      <c r="N276" s="15"/>
      <c r="O276" s="15"/>
    </row>
    <row r="277" spans="1:15" s="5" customFormat="1" ht="15" customHeight="1" x14ac:dyDescent="0.3">
      <c r="A277" s="57" t="s">
        <v>7</v>
      </c>
      <c r="B277" s="316" t="s">
        <v>71</v>
      </c>
      <c r="C277" s="316"/>
      <c r="D277" s="316"/>
      <c r="E277" s="316"/>
      <c r="F277" s="316"/>
      <c r="G277" s="316"/>
      <c r="H277" s="316"/>
      <c r="I277" s="316"/>
      <c r="J277" s="312"/>
      <c r="K277" s="313"/>
      <c r="L277" s="313"/>
      <c r="M277" s="313"/>
      <c r="N277" s="15"/>
      <c r="O277" s="15"/>
    </row>
    <row r="278" spans="1:15" s="5" customFormat="1" ht="15" customHeight="1" x14ac:dyDescent="0.3">
      <c r="A278" s="57" t="s">
        <v>9</v>
      </c>
      <c r="B278" s="316" t="s">
        <v>83</v>
      </c>
      <c r="C278" s="316"/>
      <c r="D278" s="316"/>
      <c r="E278" s="316"/>
      <c r="F278" s="316"/>
      <c r="G278" s="316"/>
      <c r="H278" s="316"/>
      <c r="I278" s="316"/>
      <c r="J278" s="312"/>
      <c r="K278" s="313"/>
      <c r="L278" s="313"/>
      <c r="M278" s="313"/>
      <c r="N278" s="15"/>
      <c r="O278" s="15"/>
    </row>
    <row r="279" spans="1:15" s="7" customFormat="1" ht="22.5" customHeight="1" x14ac:dyDescent="0.3">
      <c r="A279" s="66" t="s">
        <v>10</v>
      </c>
      <c r="B279" s="66" t="s">
        <v>11</v>
      </c>
      <c r="C279" s="33" t="s">
        <v>275</v>
      </c>
      <c r="D279" s="33" t="s">
        <v>362</v>
      </c>
      <c r="E279" s="34" t="s">
        <v>363</v>
      </c>
      <c r="F279" s="66" t="s">
        <v>12</v>
      </c>
      <c r="G279" s="18" t="s">
        <v>13</v>
      </c>
      <c r="H279" s="66" t="s">
        <v>14</v>
      </c>
      <c r="I279" s="66" t="s">
        <v>15</v>
      </c>
      <c r="J279" s="312"/>
      <c r="K279" s="313"/>
      <c r="L279" s="313"/>
      <c r="M279" s="313"/>
      <c r="N279" s="49"/>
      <c r="O279" s="49"/>
    </row>
    <row r="280" spans="1:15" s="1" customFormat="1" ht="20.25" customHeight="1" x14ac:dyDescent="0.3">
      <c r="A280" s="332" t="s">
        <v>198</v>
      </c>
      <c r="B280" s="332"/>
      <c r="C280" s="332"/>
      <c r="D280" s="332"/>
      <c r="E280" s="332"/>
      <c r="F280" s="332"/>
      <c r="G280" s="332"/>
      <c r="H280" s="332"/>
      <c r="I280" s="332"/>
      <c r="J280" s="332"/>
      <c r="K280" s="332"/>
      <c r="L280" s="332"/>
      <c r="M280" s="332"/>
      <c r="N280" s="50"/>
      <c r="O280" s="50"/>
    </row>
    <row r="281" spans="1:15" s="1" customFormat="1" ht="22.5" customHeight="1" x14ac:dyDescent="0.3">
      <c r="A281" s="62" t="s">
        <v>389</v>
      </c>
      <c r="B281" s="61">
        <v>1</v>
      </c>
      <c r="C281" s="68">
        <v>45000000</v>
      </c>
      <c r="D281" s="138">
        <f>+C281</f>
        <v>45000000</v>
      </c>
      <c r="E281" s="69">
        <f>C281-D281</f>
        <v>0</v>
      </c>
      <c r="F281" s="70">
        <f t="shared" ref="F281" si="64">IFERROR(E281/C281,0)</f>
        <v>0</v>
      </c>
      <c r="G281" s="71"/>
      <c r="H281" s="61"/>
      <c r="I281" s="61"/>
      <c r="J281" s="109">
        <v>212020200800</v>
      </c>
      <c r="K281" s="8">
        <f>C281</f>
        <v>45000000</v>
      </c>
      <c r="L281" s="8">
        <f t="shared" si="59"/>
        <v>45000000</v>
      </c>
      <c r="M281" s="8">
        <f t="shared" si="54"/>
        <v>0</v>
      </c>
      <c r="N281" s="50"/>
      <c r="O281" s="50"/>
    </row>
    <row r="282" spans="1:15" s="1" customFormat="1" ht="20.25" customHeight="1" x14ac:dyDescent="0.3">
      <c r="A282" s="332" t="s">
        <v>199</v>
      </c>
      <c r="B282" s="332"/>
      <c r="C282" s="332"/>
      <c r="D282" s="332"/>
      <c r="E282" s="332"/>
      <c r="F282" s="332"/>
      <c r="G282" s="332"/>
      <c r="H282" s="332"/>
      <c r="I282" s="332"/>
      <c r="J282" s="332"/>
      <c r="K282" s="332"/>
      <c r="L282" s="332"/>
      <c r="M282" s="332"/>
      <c r="N282" s="50"/>
      <c r="O282" s="50"/>
    </row>
    <row r="283" spans="1:15" s="1" customFormat="1" ht="22.5" customHeight="1" x14ac:dyDescent="0.3">
      <c r="A283" s="62" t="s">
        <v>244</v>
      </c>
      <c r="B283" s="61">
        <v>3</v>
      </c>
      <c r="C283" s="42">
        <v>5575000</v>
      </c>
      <c r="D283" s="140">
        <v>5575000</v>
      </c>
      <c r="E283" s="69">
        <f>C283-D283</f>
        <v>0</v>
      </c>
      <c r="F283" s="70">
        <f t="shared" ref="F283" si="65">IFERROR(E283/C283,0)</f>
        <v>0</v>
      </c>
      <c r="G283" s="71" t="s">
        <v>300</v>
      </c>
      <c r="H283" s="61"/>
      <c r="I283" s="61"/>
      <c r="J283" s="112">
        <v>212020200600</v>
      </c>
      <c r="K283" s="8">
        <f>C283</f>
        <v>5575000</v>
      </c>
      <c r="L283" s="8">
        <f t="shared" si="59"/>
        <v>5575000</v>
      </c>
      <c r="M283" s="8">
        <f t="shared" si="54"/>
        <v>0</v>
      </c>
      <c r="N283" s="50"/>
      <c r="O283" s="50"/>
    </row>
    <row r="284" spans="1:15" s="1" customFormat="1" ht="20.25" customHeight="1" x14ac:dyDescent="0.3">
      <c r="A284" s="332" t="s">
        <v>200</v>
      </c>
      <c r="B284" s="332"/>
      <c r="C284" s="332"/>
      <c r="D284" s="332"/>
      <c r="E284" s="332"/>
      <c r="F284" s="332"/>
      <c r="G284" s="332"/>
      <c r="H284" s="332"/>
      <c r="I284" s="332"/>
      <c r="J284" s="332"/>
      <c r="K284" s="332"/>
      <c r="L284" s="332"/>
      <c r="M284" s="332"/>
      <c r="N284" s="50"/>
      <c r="O284" s="50"/>
    </row>
    <row r="285" spans="1:15" s="1" customFormat="1" ht="19.5" customHeight="1" x14ac:dyDescent="0.3">
      <c r="A285" s="62" t="s">
        <v>201</v>
      </c>
      <c r="B285" s="61">
        <v>1</v>
      </c>
      <c r="C285" s="138">
        <v>11150000</v>
      </c>
      <c r="D285" s="140">
        <v>11150000</v>
      </c>
      <c r="E285" s="69">
        <f>C285-D285</f>
        <v>0</v>
      </c>
      <c r="F285" s="70">
        <f t="shared" ref="F285:F288" si="66">IFERROR(E285/C285,0)</f>
        <v>0</v>
      </c>
      <c r="G285" s="71" t="s">
        <v>300</v>
      </c>
      <c r="H285" s="20"/>
      <c r="I285" s="20"/>
      <c r="J285" s="112">
        <v>212020200900</v>
      </c>
      <c r="K285" s="8">
        <f>C285</f>
        <v>11150000</v>
      </c>
      <c r="L285" s="8">
        <f t="shared" si="59"/>
        <v>11150000</v>
      </c>
      <c r="M285" s="8">
        <f t="shared" si="54"/>
        <v>0</v>
      </c>
      <c r="N285" s="50"/>
      <c r="O285" s="50"/>
    </row>
    <row r="286" spans="1:15" s="1" customFormat="1" ht="33.75" customHeight="1" x14ac:dyDescent="0.3">
      <c r="A286" s="62" t="s">
        <v>361</v>
      </c>
      <c r="B286" s="61">
        <v>1</v>
      </c>
      <c r="C286" s="68">
        <v>12000000</v>
      </c>
      <c r="D286" s="68">
        <v>0</v>
      </c>
      <c r="E286" s="69">
        <f>C286-D286</f>
        <v>12000000</v>
      </c>
      <c r="F286" s="70">
        <f t="shared" si="66"/>
        <v>1</v>
      </c>
      <c r="G286" s="71"/>
      <c r="H286" s="61"/>
      <c r="I286" s="61"/>
      <c r="J286" s="112">
        <v>212020200800</v>
      </c>
      <c r="K286" s="8">
        <f>C286</f>
        <v>12000000</v>
      </c>
      <c r="L286" s="8">
        <f t="shared" si="59"/>
        <v>0</v>
      </c>
      <c r="M286" s="8">
        <f>E286</f>
        <v>12000000</v>
      </c>
      <c r="N286" s="50"/>
      <c r="O286" s="50"/>
    </row>
    <row r="287" spans="1:15" s="1" customFormat="1" ht="22.8" customHeight="1" x14ac:dyDescent="0.3">
      <c r="A287" s="276" t="s">
        <v>162</v>
      </c>
      <c r="B287" s="277">
        <v>4</v>
      </c>
      <c r="C287" s="278">
        <f>+'PAA 2023'!T112</f>
        <v>164025000</v>
      </c>
      <c r="D287" s="278">
        <f>+C287</f>
        <v>164025000</v>
      </c>
      <c r="E287" s="69">
        <f>C287-D287</f>
        <v>0</v>
      </c>
      <c r="F287" s="70">
        <f t="shared" si="66"/>
        <v>0</v>
      </c>
      <c r="G287" s="71"/>
      <c r="H287" s="61"/>
      <c r="I287" s="61"/>
      <c r="J287" s="112">
        <v>212020200800</v>
      </c>
      <c r="K287" s="8">
        <f>C287</f>
        <v>164025000</v>
      </c>
      <c r="L287" s="8">
        <f t="shared" si="59"/>
        <v>164025000</v>
      </c>
      <c r="M287" s="8">
        <f>E287</f>
        <v>0</v>
      </c>
      <c r="N287" s="50"/>
      <c r="O287" s="50"/>
    </row>
    <row r="288" spans="1:15" s="1" customFormat="1" ht="24.75" customHeight="1" x14ac:dyDescent="0.3">
      <c r="A288" s="328" t="s">
        <v>84</v>
      </c>
      <c r="B288" s="328"/>
      <c r="C288" s="35">
        <f>SUM(C281:C287)</f>
        <v>237750000</v>
      </c>
      <c r="D288" s="35">
        <f>+D281+D283+D285+D286+D287</f>
        <v>225750000</v>
      </c>
      <c r="E288" s="35">
        <f>SUM(E281:E287)</f>
        <v>12000000</v>
      </c>
      <c r="F288" s="31">
        <f t="shared" si="66"/>
        <v>5.0473186119873815E-2</v>
      </c>
      <c r="G288" s="24"/>
      <c r="H288" s="25"/>
      <c r="I288" s="25"/>
      <c r="J288" s="111"/>
      <c r="K288" s="28"/>
      <c r="L288" s="29">
        <f t="shared" si="59"/>
        <v>225750000</v>
      </c>
      <c r="M288" s="29">
        <f>E288</f>
        <v>12000000</v>
      </c>
      <c r="N288" s="50"/>
      <c r="O288" s="50"/>
    </row>
    <row r="289" spans="1:15" s="1" customFormat="1" ht="15" customHeight="1" x14ac:dyDescent="0.3">
      <c r="A289" s="57" t="s">
        <v>32</v>
      </c>
      <c r="B289" s="321" t="s">
        <v>33</v>
      </c>
      <c r="C289" s="321"/>
      <c r="D289" s="321"/>
      <c r="E289" s="321"/>
      <c r="F289" s="321"/>
      <c r="G289" s="321"/>
      <c r="H289" s="321"/>
      <c r="I289" s="321"/>
      <c r="J289" s="312" t="s">
        <v>217</v>
      </c>
      <c r="K289" s="313" t="s">
        <v>275</v>
      </c>
      <c r="L289" s="313" t="s">
        <v>362</v>
      </c>
      <c r="M289" s="313" t="s">
        <v>363</v>
      </c>
      <c r="N289" s="50"/>
      <c r="O289" s="50"/>
    </row>
    <row r="290" spans="1:15" s="1" customFormat="1" ht="15" customHeight="1" x14ac:dyDescent="0.3">
      <c r="A290" s="57" t="s">
        <v>3</v>
      </c>
      <c r="B290" s="321" t="s">
        <v>69</v>
      </c>
      <c r="C290" s="321"/>
      <c r="D290" s="321"/>
      <c r="E290" s="321"/>
      <c r="F290" s="321"/>
      <c r="G290" s="321"/>
      <c r="H290" s="321"/>
      <c r="I290" s="321"/>
      <c r="J290" s="312"/>
      <c r="K290" s="313"/>
      <c r="L290" s="313"/>
      <c r="M290" s="313"/>
      <c r="N290" s="50"/>
      <c r="O290" s="50"/>
    </row>
    <row r="291" spans="1:15" s="1" customFormat="1" ht="15" customHeight="1" x14ac:dyDescent="0.3">
      <c r="A291" s="57" t="s">
        <v>5</v>
      </c>
      <c r="B291" s="317" t="s">
        <v>85</v>
      </c>
      <c r="C291" s="317"/>
      <c r="D291" s="317"/>
      <c r="E291" s="317"/>
      <c r="F291" s="317"/>
      <c r="G291" s="317"/>
      <c r="H291" s="317"/>
      <c r="I291" s="317"/>
      <c r="J291" s="312"/>
      <c r="K291" s="313"/>
      <c r="L291" s="313"/>
      <c r="M291" s="313"/>
      <c r="N291" s="50"/>
      <c r="O291" s="50"/>
    </row>
    <row r="292" spans="1:15" s="1" customFormat="1" ht="15" customHeight="1" x14ac:dyDescent="0.3">
      <c r="A292" s="57" t="s">
        <v>7</v>
      </c>
      <c r="B292" s="317" t="s">
        <v>71</v>
      </c>
      <c r="C292" s="317"/>
      <c r="D292" s="317"/>
      <c r="E292" s="317"/>
      <c r="F292" s="317"/>
      <c r="G292" s="317"/>
      <c r="H292" s="317"/>
      <c r="I292" s="317"/>
      <c r="J292" s="312"/>
      <c r="K292" s="313"/>
      <c r="L292" s="313"/>
      <c r="M292" s="313"/>
      <c r="N292" s="50"/>
      <c r="O292" s="50"/>
    </row>
    <row r="293" spans="1:15" s="1" customFormat="1" ht="15" customHeight="1" x14ac:dyDescent="0.3">
      <c r="A293" s="57" t="s">
        <v>9</v>
      </c>
      <c r="B293" s="317" t="s">
        <v>86</v>
      </c>
      <c r="C293" s="317"/>
      <c r="D293" s="317"/>
      <c r="E293" s="317"/>
      <c r="F293" s="317"/>
      <c r="G293" s="317"/>
      <c r="H293" s="317"/>
      <c r="I293" s="317"/>
      <c r="J293" s="312"/>
      <c r="K293" s="313"/>
      <c r="L293" s="313"/>
      <c r="M293" s="313"/>
      <c r="N293" s="50"/>
      <c r="O293" s="50"/>
    </row>
    <row r="294" spans="1:15" s="7" customFormat="1" ht="22.5" customHeight="1" x14ac:dyDescent="0.3">
      <c r="A294" s="66" t="s">
        <v>10</v>
      </c>
      <c r="B294" s="66" t="s">
        <v>11</v>
      </c>
      <c r="C294" s="33" t="s">
        <v>275</v>
      </c>
      <c r="D294" s="33" t="s">
        <v>362</v>
      </c>
      <c r="E294" s="34" t="s">
        <v>363</v>
      </c>
      <c r="F294" s="66" t="s">
        <v>12</v>
      </c>
      <c r="G294" s="18" t="s">
        <v>13</v>
      </c>
      <c r="H294" s="66" t="s">
        <v>14</v>
      </c>
      <c r="I294" s="66" t="s">
        <v>15</v>
      </c>
      <c r="J294" s="312"/>
      <c r="K294" s="313"/>
      <c r="L294" s="313"/>
      <c r="M294" s="313"/>
      <c r="N294" s="49"/>
      <c r="O294" s="49"/>
    </row>
    <row r="295" spans="1:15" s="1" customFormat="1" ht="20.25" customHeight="1" x14ac:dyDescent="0.3">
      <c r="A295" s="332" t="s">
        <v>202</v>
      </c>
      <c r="B295" s="332"/>
      <c r="C295" s="332"/>
      <c r="D295" s="332"/>
      <c r="E295" s="332"/>
      <c r="F295" s="332"/>
      <c r="G295" s="332"/>
      <c r="H295" s="332"/>
      <c r="I295" s="332"/>
      <c r="J295" s="332"/>
      <c r="K295" s="332"/>
      <c r="L295" s="332"/>
      <c r="M295" s="332"/>
      <c r="N295" s="50"/>
      <c r="O295" s="50"/>
    </row>
    <row r="296" spans="1:15" s="1" customFormat="1" ht="27.75" customHeight="1" x14ac:dyDescent="0.3">
      <c r="A296" s="62" t="s">
        <v>203</v>
      </c>
      <c r="B296" s="61">
        <v>2</v>
      </c>
      <c r="C296" s="138">
        <v>5000000</v>
      </c>
      <c r="D296" s="140">
        <v>5000000</v>
      </c>
      <c r="E296" s="69">
        <f>C296-D296</f>
        <v>0</v>
      </c>
      <c r="F296" s="70">
        <f t="shared" ref="F296" si="67">IFERROR(E296/C296,0)</f>
        <v>0</v>
      </c>
      <c r="G296" s="71" t="s">
        <v>300</v>
      </c>
      <c r="H296" s="61"/>
      <c r="I296" s="61"/>
      <c r="J296" s="112">
        <v>212020200600</v>
      </c>
      <c r="K296" s="8">
        <f>C296</f>
        <v>5000000</v>
      </c>
      <c r="L296" s="8">
        <f t="shared" si="59"/>
        <v>5000000</v>
      </c>
      <c r="M296" s="8">
        <f>E296</f>
        <v>0</v>
      </c>
      <c r="N296" s="50"/>
      <c r="O296" s="50"/>
    </row>
    <row r="297" spans="1:15" s="1" customFormat="1" ht="20.25" customHeight="1" x14ac:dyDescent="0.3">
      <c r="A297" s="332" t="s">
        <v>204</v>
      </c>
      <c r="B297" s="332"/>
      <c r="C297" s="332"/>
      <c r="D297" s="332"/>
      <c r="E297" s="332"/>
      <c r="F297" s="332"/>
      <c r="G297" s="332"/>
      <c r="H297" s="332"/>
      <c r="I297" s="332"/>
      <c r="J297" s="332"/>
      <c r="K297" s="332"/>
      <c r="L297" s="332"/>
      <c r="M297" s="332"/>
      <c r="N297" s="50"/>
      <c r="O297" s="50"/>
    </row>
    <row r="298" spans="1:15" s="1" customFormat="1" ht="30" customHeight="1" x14ac:dyDescent="0.3">
      <c r="A298" s="62" t="s">
        <v>279</v>
      </c>
      <c r="B298" s="61">
        <v>1</v>
      </c>
      <c r="C298" s="138">
        <v>20000000</v>
      </c>
      <c r="D298" s="140">
        <v>20000000</v>
      </c>
      <c r="E298" s="69">
        <f>C298-D298</f>
        <v>0</v>
      </c>
      <c r="F298" s="70">
        <f t="shared" ref="F298:F301" si="68">IFERROR(E298/C298,0)</f>
        <v>0</v>
      </c>
      <c r="G298" s="123" t="s">
        <v>300</v>
      </c>
      <c r="H298" s="61"/>
      <c r="I298" s="126" t="s">
        <v>400</v>
      </c>
      <c r="J298" s="112">
        <v>212020200800</v>
      </c>
      <c r="K298" s="8">
        <f>C298</f>
        <v>20000000</v>
      </c>
      <c r="L298" s="8">
        <f t="shared" ref="L298" si="69">+D298</f>
        <v>20000000</v>
      </c>
      <c r="M298" s="8">
        <f>E298</f>
        <v>0</v>
      </c>
      <c r="N298" s="50"/>
      <c r="O298" s="50"/>
    </row>
    <row r="299" spans="1:15" s="1" customFormat="1" ht="15.75" customHeight="1" x14ac:dyDescent="0.3">
      <c r="A299" s="62" t="s">
        <v>280</v>
      </c>
      <c r="B299" s="61">
        <v>4</v>
      </c>
      <c r="C299" s="138">
        <v>5000000</v>
      </c>
      <c r="D299" s="140">
        <v>5000000</v>
      </c>
      <c r="E299" s="69">
        <f>C299-D299</f>
        <v>0</v>
      </c>
      <c r="F299" s="70">
        <f t="shared" si="68"/>
        <v>0</v>
      </c>
      <c r="G299" s="71" t="s">
        <v>300</v>
      </c>
      <c r="H299" s="61"/>
      <c r="I299" s="61"/>
      <c r="J299" s="112">
        <v>212020200600</v>
      </c>
      <c r="K299" s="8">
        <f>C299</f>
        <v>5000000</v>
      </c>
      <c r="L299" s="8">
        <f>+D299</f>
        <v>5000000</v>
      </c>
      <c r="M299" s="8">
        <f>E299</f>
        <v>0</v>
      </c>
      <c r="N299" s="50"/>
      <c r="O299" s="50"/>
    </row>
    <row r="300" spans="1:15" s="1" customFormat="1" ht="27" customHeight="1" x14ac:dyDescent="0.3">
      <c r="A300" s="276" t="s">
        <v>162</v>
      </c>
      <c r="B300" s="277">
        <v>5</v>
      </c>
      <c r="C300" s="278">
        <f>+'PAA 2023'!T117</f>
        <v>226777600</v>
      </c>
      <c r="D300" s="278">
        <f>+C300</f>
        <v>226777600</v>
      </c>
      <c r="E300" s="69">
        <f>C300-D300</f>
        <v>0</v>
      </c>
      <c r="F300" s="70">
        <f t="shared" si="68"/>
        <v>0</v>
      </c>
      <c r="G300" s="71"/>
      <c r="H300" s="61"/>
      <c r="I300" s="61"/>
      <c r="J300" s="112">
        <v>212020200800</v>
      </c>
      <c r="K300" s="8">
        <f>C300</f>
        <v>226777600</v>
      </c>
      <c r="L300" s="8">
        <f>+D300</f>
        <v>226777600</v>
      </c>
      <c r="M300" s="8">
        <f>E300</f>
        <v>0</v>
      </c>
      <c r="N300" s="50"/>
      <c r="O300" s="50"/>
    </row>
    <row r="301" spans="1:15" s="1" customFormat="1" ht="24.75" customHeight="1" x14ac:dyDescent="0.3">
      <c r="A301" s="328" t="s">
        <v>235</v>
      </c>
      <c r="B301" s="328"/>
      <c r="C301" s="35">
        <f>SUM(C296:C300)</f>
        <v>256777600</v>
      </c>
      <c r="D301" s="35">
        <f>+D296+D298+D299+D300</f>
        <v>256777600</v>
      </c>
      <c r="E301" s="35">
        <f>SUM(E296:E300)</f>
        <v>0</v>
      </c>
      <c r="F301" s="31">
        <f t="shared" si="68"/>
        <v>0</v>
      </c>
      <c r="G301" s="24"/>
      <c r="H301" s="25"/>
      <c r="I301" s="25"/>
      <c r="J301" s="111" t="s">
        <v>231</v>
      </c>
      <c r="K301" s="28"/>
      <c r="L301" s="29">
        <f>+D301</f>
        <v>256777600</v>
      </c>
      <c r="M301" s="29">
        <f>E301</f>
        <v>0</v>
      </c>
      <c r="N301" s="50"/>
      <c r="O301" s="50"/>
    </row>
    <row r="302" spans="1:15" s="1" customFormat="1" ht="15" customHeight="1" x14ac:dyDescent="0.3">
      <c r="A302" s="57" t="s">
        <v>32</v>
      </c>
      <c r="B302" s="321" t="s">
        <v>33</v>
      </c>
      <c r="C302" s="321"/>
      <c r="D302" s="321"/>
      <c r="E302" s="321"/>
      <c r="F302" s="321"/>
      <c r="G302" s="321"/>
      <c r="H302" s="321"/>
      <c r="I302" s="321"/>
      <c r="J302" s="312" t="s">
        <v>217</v>
      </c>
      <c r="K302" s="313" t="s">
        <v>275</v>
      </c>
      <c r="L302" s="313" t="s">
        <v>362</v>
      </c>
      <c r="M302" s="313" t="s">
        <v>363</v>
      </c>
      <c r="N302" s="50"/>
      <c r="O302" s="50"/>
    </row>
    <row r="303" spans="1:15" s="1" customFormat="1" ht="15" customHeight="1" x14ac:dyDescent="0.3">
      <c r="A303" s="57" t="s">
        <v>3</v>
      </c>
      <c r="B303" s="321" t="s">
        <v>69</v>
      </c>
      <c r="C303" s="321"/>
      <c r="D303" s="321"/>
      <c r="E303" s="321"/>
      <c r="F303" s="321"/>
      <c r="G303" s="321"/>
      <c r="H303" s="321"/>
      <c r="I303" s="321"/>
      <c r="J303" s="312"/>
      <c r="K303" s="313"/>
      <c r="L303" s="313"/>
      <c r="M303" s="313"/>
      <c r="N303" s="50"/>
      <c r="O303" s="50"/>
    </row>
    <row r="304" spans="1:15" s="1" customFormat="1" ht="15" customHeight="1" x14ac:dyDescent="0.3">
      <c r="A304" s="57" t="s">
        <v>5</v>
      </c>
      <c r="B304" s="317" t="s">
        <v>87</v>
      </c>
      <c r="C304" s="317"/>
      <c r="D304" s="317"/>
      <c r="E304" s="317"/>
      <c r="F304" s="317"/>
      <c r="G304" s="317"/>
      <c r="H304" s="317"/>
      <c r="I304" s="317"/>
      <c r="J304" s="312"/>
      <c r="K304" s="313"/>
      <c r="L304" s="313"/>
      <c r="M304" s="313"/>
      <c r="N304" s="50"/>
      <c r="O304" s="50"/>
    </row>
    <row r="305" spans="1:15" s="1" customFormat="1" ht="15" customHeight="1" x14ac:dyDescent="0.3">
      <c r="A305" s="57" t="s">
        <v>7</v>
      </c>
      <c r="B305" s="317" t="s">
        <v>71</v>
      </c>
      <c r="C305" s="317"/>
      <c r="D305" s="317"/>
      <c r="E305" s="317"/>
      <c r="F305" s="317"/>
      <c r="G305" s="317"/>
      <c r="H305" s="317"/>
      <c r="I305" s="317"/>
      <c r="J305" s="312"/>
      <c r="K305" s="313"/>
      <c r="L305" s="313"/>
      <c r="M305" s="313"/>
      <c r="N305" s="50"/>
      <c r="O305" s="50"/>
    </row>
    <row r="306" spans="1:15" s="1" customFormat="1" ht="15" customHeight="1" x14ac:dyDescent="0.3">
      <c r="A306" s="57" t="s">
        <v>9</v>
      </c>
      <c r="B306" s="317" t="s">
        <v>88</v>
      </c>
      <c r="C306" s="317"/>
      <c r="D306" s="317"/>
      <c r="E306" s="317"/>
      <c r="F306" s="317"/>
      <c r="G306" s="317"/>
      <c r="H306" s="317"/>
      <c r="I306" s="317"/>
      <c r="J306" s="312"/>
      <c r="K306" s="313"/>
      <c r="L306" s="313"/>
      <c r="M306" s="313"/>
      <c r="N306" s="50"/>
      <c r="O306" s="50"/>
    </row>
    <row r="307" spans="1:15" s="7" customFormat="1" ht="22.5" customHeight="1" x14ac:dyDescent="0.3">
      <c r="A307" s="66" t="s">
        <v>10</v>
      </c>
      <c r="B307" s="66" t="s">
        <v>11</v>
      </c>
      <c r="C307" s="33" t="s">
        <v>275</v>
      </c>
      <c r="D307" s="33" t="s">
        <v>362</v>
      </c>
      <c r="E307" s="34" t="s">
        <v>363</v>
      </c>
      <c r="F307" s="66" t="s">
        <v>12</v>
      </c>
      <c r="G307" s="18" t="s">
        <v>13</v>
      </c>
      <c r="H307" s="66" t="s">
        <v>14</v>
      </c>
      <c r="I307" s="66" t="s">
        <v>15</v>
      </c>
      <c r="J307" s="312"/>
      <c r="K307" s="313"/>
      <c r="L307" s="313"/>
      <c r="M307" s="313"/>
      <c r="N307" s="49"/>
      <c r="O307" s="49"/>
    </row>
    <row r="308" spans="1:15" s="1" customFormat="1" ht="22.5" customHeight="1" x14ac:dyDescent="0.3">
      <c r="A308" s="62" t="s">
        <v>281</v>
      </c>
      <c r="B308" s="61">
        <v>1</v>
      </c>
      <c r="C308" s="138">
        <v>10000000</v>
      </c>
      <c r="D308" s="140">
        <v>10000000</v>
      </c>
      <c r="E308" s="69">
        <f>C308-D308</f>
        <v>0</v>
      </c>
      <c r="F308" s="70">
        <f t="shared" ref="F308:F311" si="70">IFERROR(E308/C308,0)</f>
        <v>0</v>
      </c>
      <c r="G308" s="71" t="s">
        <v>300</v>
      </c>
      <c r="H308" s="61"/>
      <c r="I308" s="61"/>
      <c r="J308" s="112">
        <v>212020200800</v>
      </c>
      <c r="K308" s="8">
        <f>C308</f>
        <v>10000000</v>
      </c>
      <c r="L308" s="8">
        <f>+D308</f>
        <v>10000000</v>
      </c>
      <c r="M308" s="8">
        <f>E308</f>
        <v>0</v>
      </c>
      <c r="N308" s="50"/>
      <c r="O308" s="50"/>
    </row>
    <row r="309" spans="1:15" s="1" customFormat="1" ht="22.5" customHeight="1" x14ac:dyDescent="0.3">
      <c r="A309" s="62" t="s">
        <v>89</v>
      </c>
      <c r="B309" s="61" t="s">
        <v>366</v>
      </c>
      <c r="C309" s="138">
        <v>5000000</v>
      </c>
      <c r="D309" s="140">
        <v>5000000</v>
      </c>
      <c r="E309" s="69">
        <f>C309-D309</f>
        <v>0</v>
      </c>
      <c r="F309" s="70">
        <f t="shared" si="70"/>
        <v>0</v>
      </c>
      <c r="G309" s="71" t="s">
        <v>300</v>
      </c>
      <c r="H309" s="61"/>
      <c r="I309" s="61"/>
      <c r="J309" s="112">
        <v>212020200800</v>
      </c>
      <c r="K309" s="8">
        <f>C309</f>
        <v>5000000</v>
      </c>
      <c r="L309" s="8">
        <f>+D309</f>
        <v>5000000</v>
      </c>
      <c r="M309" s="8">
        <f>E309</f>
        <v>0</v>
      </c>
      <c r="N309" s="50"/>
      <c r="O309" s="50"/>
    </row>
    <row r="310" spans="1:15" s="1" customFormat="1" ht="22.5" customHeight="1" x14ac:dyDescent="0.3">
      <c r="A310" s="276" t="s">
        <v>346</v>
      </c>
      <c r="B310" s="277">
        <v>2</v>
      </c>
      <c r="C310" s="278">
        <f>+'PAA 2023'!T123</f>
        <v>96390000</v>
      </c>
      <c r="D310" s="278">
        <f>+C310</f>
        <v>96390000</v>
      </c>
      <c r="E310" s="69">
        <f>C310-D310</f>
        <v>0</v>
      </c>
      <c r="F310" s="70">
        <f t="shared" si="70"/>
        <v>0</v>
      </c>
      <c r="G310" s="71"/>
      <c r="H310" s="61"/>
      <c r="I310" s="61"/>
      <c r="J310" s="112">
        <v>212020200800</v>
      </c>
      <c r="K310" s="8">
        <f>C310</f>
        <v>96390000</v>
      </c>
      <c r="L310" s="8">
        <f>+D310</f>
        <v>96390000</v>
      </c>
      <c r="M310" s="8">
        <f>E310</f>
        <v>0</v>
      </c>
      <c r="N310" s="50"/>
      <c r="O310" s="50"/>
    </row>
    <row r="311" spans="1:15" s="1" customFormat="1" ht="24.75" customHeight="1" x14ac:dyDescent="0.3">
      <c r="A311" s="328" t="s">
        <v>90</v>
      </c>
      <c r="B311" s="328"/>
      <c r="C311" s="35">
        <f>SUM(C308:C310)</f>
        <v>111390000</v>
      </c>
      <c r="D311" s="35">
        <f>+D308+D309+D310</f>
        <v>111390000</v>
      </c>
      <c r="E311" s="35">
        <f>SUM(E308:E310)</f>
        <v>0</v>
      </c>
      <c r="F311" s="31">
        <f t="shared" si="70"/>
        <v>0</v>
      </c>
      <c r="G311" s="24"/>
      <c r="H311" s="25"/>
      <c r="I311" s="25"/>
      <c r="J311" s="111" t="s">
        <v>230</v>
      </c>
      <c r="K311" s="28"/>
      <c r="L311" s="29">
        <f>+D311</f>
        <v>111390000</v>
      </c>
      <c r="M311" s="29">
        <f>E311</f>
        <v>0</v>
      </c>
      <c r="N311" s="50"/>
      <c r="O311" s="50"/>
    </row>
    <row r="312" spans="1:15" s="1" customFormat="1" ht="15" customHeight="1" x14ac:dyDescent="0.3">
      <c r="A312" s="57" t="s">
        <v>32</v>
      </c>
      <c r="B312" s="321" t="s">
        <v>33</v>
      </c>
      <c r="C312" s="321"/>
      <c r="D312" s="321"/>
      <c r="E312" s="321"/>
      <c r="F312" s="321"/>
      <c r="G312" s="321"/>
      <c r="H312" s="321"/>
      <c r="I312" s="321"/>
      <c r="J312" s="312" t="s">
        <v>217</v>
      </c>
      <c r="K312" s="313" t="s">
        <v>275</v>
      </c>
      <c r="L312" s="313" t="s">
        <v>362</v>
      </c>
      <c r="M312" s="313" t="s">
        <v>363</v>
      </c>
      <c r="N312" s="50"/>
      <c r="O312" s="50"/>
    </row>
    <row r="313" spans="1:15" s="1" customFormat="1" ht="15" customHeight="1" x14ac:dyDescent="0.3">
      <c r="A313" s="57" t="s">
        <v>3</v>
      </c>
      <c r="B313" s="321" t="s">
        <v>69</v>
      </c>
      <c r="C313" s="321"/>
      <c r="D313" s="321"/>
      <c r="E313" s="321"/>
      <c r="F313" s="321"/>
      <c r="G313" s="321"/>
      <c r="H313" s="321"/>
      <c r="I313" s="321"/>
      <c r="J313" s="312"/>
      <c r="K313" s="313"/>
      <c r="L313" s="313"/>
      <c r="M313" s="313"/>
      <c r="N313" s="50"/>
      <c r="O313" s="50"/>
    </row>
    <row r="314" spans="1:15" s="1" customFormat="1" ht="15" customHeight="1" x14ac:dyDescent="0.3">
      <c r="A314" s="57" t="s">
        <v>5</v>
      </c>
      <c r="B314" s="317" t="s">
        <v>92</v>
      </c>
      <c r="C314" s="317"/>
      <c r="D314" s="317"/>
      <c r="E314" s="317"/>
      <c r="F314" s="317"/>
      <c r="G314" s="317"/>
      <c r="H314" s="317"/>
      <c r="I314" s="317"/>
      <c r="J314" s="312"/>
      <c r="K314" s="313"/>
      <c r="L314" s="313"/>
      <c r="M314" s="313"/>
      <c r="N314" s="50"/>
      <c r="O314" s="50"/>
    </row>
    <row r="315" spans="1:15" s="1" customFormat="1" ht="15" customHeight="1" x14ac:dyDescent="0.3">
      <c r="A315" s="57" t="s">
        <v>7</v>
      </c>
      <c r="B315" s="317" t="s">
        <v>71</v>
      </c>
      <c r="C315" s="317"/>
      <c r="D315" s="317"/>
      <c r="E315" s="317"/>
      <c r="F315" s="317"/>
      <c r="G315" s="317"/>
      <c r="H315" s="317"/>
      <c r="I315" s="317"/>
      <c r="J315" s="312"/>
      <c r="K315" s="313"/>
      <c r="L315" s="313"/>
      <c r="M315" s="313"/>
      <c r="N315" s="50"/>
      <c r="O315" s="50"/>
    </row>
    <row r="316" spans="1:15" s="1" customFormat="1" ht="15" customHeight="1" x14ac:dyDescent="0.3">
      <c r="A316" s="57" t="s">
        <v>9</v>
      </c>
      <c r="B316" s="317" t="s">
        <v>91</v>
      </c>
      <c r="C316" s="317"/>
      <c r="D316" s="317"/>
      <c r="E316" s="317"/>
      <c r="F316" s="317"/>
      <c r="G316" s="317"/>
      <c r="H316" s="317"/>
      <c r="I316" s="317"/>
      <c r="J316" s="312"/>
      <c r="K316" s="313"/>
      <c r="L316" s="313"/>
      <c r="M316" s="313"/>
      <c r="N316" s="50"/>
      <c r="O316" s="50"/>
    </row>
    <row r="317" spans="1:15" s="7" customFormat="1" ht="22.5" customHeight="1" x14ac:dyDescent="0.3">
      <c r="A317" s="66" t="s">
        <v>10</v>
      </c>
      <c r="B317" s="66" t="s">
        <v>11</v>
      </c>
      <c r="C317" s="33" t="s">
        <v>275</v>
      </c>
      <c r="D317" s="33" t="s">
        <v>362</v>
      </c>
      <c r="E317" s="34" t="s">
        <v>363</v>
      </c>
      <c r="F317" s="66" t="s">
        <v>12</v>
      </c>
      <c r="G317" s="18" t="s">
        <v>13</v>
      </c>
      <c r="H317" s="66" t="s">
        <v>14</v>
      </c>
      <c r="I317" s="66" t="s">
        <v>15</v>
      </c>
      <c r="J317" s="312"/>
      <c r="K317" s="313"/>
      <c r="L317" s="313"/>
      <c r="M317" s="313"/>
      <c r="N317" s="49"/>
      <c r="O317" s="49"/>
    </row>
    <row r="318" spans="1:15" s="1" customFormat="1" ht="44.25" customHeight="1" x14ac:dyDescent="0.3">
      <c r="A318" s="241" t="s">
        <v>270</v>
      </c>
      <c r="B318" s="61">
        <v>9</v>
      </c>
      <c r="C318" s="68">
        <v>10000000</v>
      </c>
      <c r="D318" s="68">
        <v>10000000</v>
      </c>
      <c r="E318" s="69">
        <f>C318-D318</f>
        <v>0</v>
      </c>
      <c r="F318" s="70">
        <f t="shared" ref="F318:F322" si="71">IFERROR(E318/C318,0)</f>
        <v>0</v>
      </c>
      <c r="G318" s="123" t="s">
        <v>300</v>
      </c>
      <c r="H318" s="61"/>
      <c r="I318" s="61"/>
      <c r="J318" s="112">
        <v>212020200800</v>
      </c>
      <c r="K318" s="8">
        <f>C318</f>
        <v>10000000</v>
      </c>
      <c r="L318" s="8">
        <f>+D318</f>
        <v>10000000</v>
      </c>
      <c r="M318" s="8">
        <f>E318</f>
        <v>0</v>
      </c>
      <c r="N318" s="50"/>
      <c r="O318" s="50"/>
    </row>
    <row r="319" spans="1:15" s="1" customFormat="1" ht="50.25" customHeight="1" x14ac:dyDescent="0.3">
      <c r="A319" s="62" t="s">
        <v>214</v>
      </c>
      <c r="B319" s="61">
        <v>1</v>
      </c>
      <c r="C319" s="138">
        <v>30000000</v>
      </c>
      <c r="D319" s="140">
        <v>30000000</v>
      </c>
      <c r="E319" s="69">
        <f t="shared" ref="E319:E320" si="72">C319-D319</f>
        <v>0</v>
      </c>
      <c r="F319" s="70">
        <f t="shared" si="71"/>
        <v>0</v>
      </c>
      <c r="G319" s="71" t="s">
        <v>300</v>
      </c>
      <c r="H319" s="61"/>
      <c r="I319" s="61"/>
      <c r="J319" s="112">
        <v>212020200800</v>
      </c>
      <c r="K319" s="8"/>
      <c r="L319" s="8"/>
      <c r="M319" s="8"/>
      <c r="N319" s="50"/>
      <c r="O319" s="50"/>
    </row>
    <row r="320" spans="1:15" s="1" customFormat="1" ht="24" customHeight="1" x14ac:dyDescent="0.3">
      <c r="A320" s="276" t="s">
        <v>162</v>
      </c>
      <c r="B320" s="277">
        <v>2</v>
      </c>
      <c r="C320" s="278">
        <v>0</v>
      </c>
      <c r="D320" s="278">
        <f>+C320</f>
        <v>0</v>
      </c>
      <c r="E320" s="69">
        <f t="shared" si="72"/>
        <v>0</v>
      </c>
      <c r="F320" s="70">
        <f t="shared" si="71"/>
        <v>0</v>
      </c>
      <c r="G320" s="71"/>
      <c r="H320" s="61"/>
      <c r="I320" s="61"/>
      <c r="J320" s="112">
        <v>212020200800</v>
      </c>
      <c r="K320" s="8">
        <f>C320</f>
        <v>0</v>
      </c>
      <c r="L320" s="8">
        <f>+D320</f>
        <v>0</v>
      </c>
      <c r="M320" s="8">
        <f>E320</f>
        <v>0</v>
      </c>
      <c r="N320" s="50"/>
      <c r="O320" s="50"/>
    </row>
    <row r="321" spans="1:15" s="1" customFormat="1" ht="24.75" customHeight="1" x14ac:dyDescent="0.3">
      <c r="A321" s="328" t="s">
        <v>93</v>
      </c>
      <c r="B321" s="328"/>
      <c r="C321" s="35">
        <f>SUM(C318:C320)</f>
        <v>40000000</v>
      </c>
      <c r="D321" s="35">
        <f>+D318+D319+D320</f>
        <v>40000000</v>
      </c>
      <c r="E321" s="35">
        <f>SUM(E318:E320)</f>
        <v>0</v>
      </c>
      <c r="F321" s="31">
        <f t="shared" si="71"/>
        <v>0</v>
      </c>
      <c r="G321" s="24"/>
      <c r="H321" s="25"/>
      <c r="I321" s="25"/>
      <c r="J321" s="111" t="s">
        <v>230</v>
      </c>
      <c r="K321" s="28"/>
      <c r="L321" s="29">
        <f>+D321</f>
        <v>40000000</v>
      </c>
      <c r="M321" s="29">
        <f>E321</f>
        <v>0</v>
      </c>
      <c r="N321" s="50"/>
      <c r="O321" s="50"/>
    </row>
    <row r="322" spans="1:15" s="1" customFormat="1" ht="24.75" customHeight="1" x14ac:dyDescent="0.3">
      <c r="A322" s="328" t="s">
        <v>94</v>
      </c>
      <c r="B322" s="328"/>
      <c r="C322" s="35">
        <f>C321+C311+C301+C288+C273+C226+C214</f>
        <v>1670614933</v>
      </c>
      <c r="D322" s="35">
        <f>+D214+D226+D273+D288+D301+D311+D321</f>
        <v>1658614933</v>
      </c>
      <c r="E322" s="35">
        <f>E321+E311+E301+E288+E273+E226+E214</f>
        <v>12000000</v>
      </c>
      <c r="F322" s="31">
        <f t="shared" si="71"/>
        <v>7.182983800133433E-3</v>
      </c>
      <c r="G322" s="24"/>
      <c r="H322" s="25"/>
      <c r="I322" s="25"/>
      <c r="J322" s="111"/>
      <c r="K322" s="28"/>
      <c r="L322" s="29">
        <f>+D322</f>
        <v>1658614933</v>
      </c>
      <c r="M322" s="29">
        <f>E322</f>
        <v>12000000</v>
      </c>
      <c r="N322" s="50"/>
      <c r="O322" s="50"/>
    </row>
    <row r="323" spans="1:15" s="5" customFormat="1" ht="24.75" customHeight="1" x14ac:dyDescent="0.3">
      <c r="A323" s="314" t="s">
        <v>95</v>
      </c>
      <c r="B323" s="314"/>
      <c r="C323" s="314"/>
      <c r="D323" s="314"/>
      <c r="E323" s="314"/>
      <c r="F323" s="314"/>
      <c r="G323" s="314"/>
      <c r="H323" s="314"/>
      <c r="I323" s="314"/>
      <c r="J323" s="314"/>
      <c r="K323" s="314"/>
      <c r="L323" s="314"/>
      <c r="M323" s="314"/>
      <c r="N323" s="15"/>
      <c r="O323" s="15"/>
    </row>
    <row r="324" spans="1:15" s="5" customFormat="1" ht="15" customHeight="1" x14ac:dyDescent="0.3">
      <c r="A324" s="57" t="s">
        <v>58</v>
      </c>
      <c r="B324" s="315" t="s">
        <v>59</v>
      </c>
      <c r="C324" s="315"/>
      <c r="D324" s="315"/>
      <c r="E324" s="315"/>
      <c r="F324" s="315"/>
      <c r="G324" s="315"/>
      <c r="H324" s="315"/>
      <c r="I324" s="315"/>
      <c r="J324" s="312" t="s">
        <v>217</v>
      </c>
      <c r="K324" s="313" t="s">
        <v>275</v>
      </c>
      <c r="L324" s="313" t="s">
        <v>362</v>
      </c>
      <c r="M324" s="313" t="s">
        <v>363</v>
      </c>
      <c r="N324" s="15"/>
      <c r="O324" s="15"/>
    </row>
    <row r="325" spans="1:15" s="5" customFormat="1" ht="15" customHeight="1" x14ac:dyDescent="0.3">
      <c r="A325" s="57" t="s">
        <v>3</v>
      </c>
      <c r="B325" s="315" t="s">
        <v>96</v>
      </c>
      <c r="C325" s="315"/>
      <c r="D325" s="315"/>
      <c r="E325" s="315"/>
      <c r="F325" s="315"/>
      <c r="G325" s="315"/>
      <c r="H325" s="315"/>
      <c r="I325" s="315"/>
      <c r="J325" s="312"/>
      <c r="K325" s="313"/>
      <c r="L325" s="313"/>
      <c r="M325" s="313"/>
      <c r="N325" s="15"/>
      <c r="O325" s="15"/>
    </row>
    <row r="326" spans="1:15" s="5" customFormat="1" ht="15" customHeight="1" x14ac:dyDescent="0.3">
      <c r="A326" s="57" t="s">
        <v>5</v>
      </c>
      <c r="B326" s="316" t="s">
        <v>99</v>
      </c>
      <c r="C326" s="316"/>
      <c r="D326" s="316"/>
      <c r="E326" s="316"/>
      <c r="F326" s="316"/>
      <c r="G326" s="316"/>
      <c r="H326" s="316"/>
      <c r="I326" s="316"/>
      <c r="J326" s="312"/>
      <c r="K326" s="313"/>
      <c r="L326" s="313"/>
      <c r="M326" s="313"/>
      <c r="N326" s="15"/>
      <c r="O326" s="15"/>
    </row>
    <row r="327" spans="1:15" s="5" customFormat="1" ht="15" customHeight="1" x14ac:dyDescent="0.3">
      <c r="A327" s="57" t="s">
        <v>7</v>
      </c>
      <c r="B327" s="316" t="s">
        <v>97</v>
      </c>
      <c r="C327" s="316"/>
      <c r="D327" s="316"/>
      <c r="E327" s="316"/>
      <c r="F327" s="316"/>
      <c r="G327" s="316"/>
      <c r="H327" s="316"/>
      <c r="I327" s="316"/>
      <c r="J327" s="312"/>
      <c r="K327" s="313"/>
      <c r="L327" s="313"/>
      <c r="M327" s="313"/>
      <c r="N327" s="15"/>
      <c r="O327" s="15"/>
    </row>
    <row r="328" spans="1:15" s="5" customFormat="1" ht="15" customHeight="1" x14ac:dyDescent="0.3">
      <c r="A328" s="57" t="s">
        <v>9</v>
      </c>
      <c r="B328" s="316" t="s">
        <v>98</v>
      </c>
      <c r="C328" s="316"/>
      <c r="D328" s="316"/>
      <c r="E328" s="316"/>
      <c r="F328" s="316"/>
      <c r="G328" s="316"/>
      <c r="H328" s="316"/>
      <c r="I328" s="316"/>
      <c r="J328" s="312"/>
      <c r="K328" s="313"/>
      <c r="L328" s="313"/>
      <c r="M328" s="313"/>
      <c r="N328" s="15"/>
      <c r="O328" s="15"/>
    </row>
    <row r="329" spans="1:15" s="7" customFormat="1" ht="22.5" customHeight="1" x14ac:dyDescent="0.3">
      <c r="A329" s="66" t="s">
        <v>10</v>
      </c>
      <c r="B329" s="66" t="s">
        <v>11</v>
      </c>
      <c r="C329" s="33" t="s">
        <v>275</v>
      </c>
      <c r="D329" s="33" t="s">
        <v>362</v>
      </c>
      <c r="E329" s="34" t="s">
        <v>363</v>
      </c>
      <c r="F329" s="66" t="s">
        <v>12</v>
      </c>
      <c r="G329" s="18" t="s">
        <v>13</v>
      </c>
      <c r="H329" s="66" t="s">
        <v>14</v>
      </c>
      <c r="I329" s="66" t="s">
        <v>15</v>
      </c>
      <c r="J329" s="312"/>
      <c r="K329" s="313"/>
      <c r="L329" s="313"/>
      <c r="M329" s="313"/>
      <c r="N329" s="49"/>
      <c r="O329" s="49"/>
    </row>
    <row r="330" spans="1:15" s="1" customFormat="1" ht="33.6" customHeight="1" x14ac:dyDescent="0.3">
      <c r="A330" s="62" t="s">
        <v>240</v>
      </c>
      <c r="B330" s="61" t="s">
        <v>646</v>
      </c>
      <c r="C330" s="68">
        <v>0</v>
      </c>
      <c r="D330" s="68">
        <v>0</v>
      </c>
      <c r="E330" s="69">
        <f t="shared" ref="E330:E335" si="73">C330-D330</f>
        <v>0</v>
      </c>
      <c r="F330" s="70">
        <f t="shared" ref="F330:F336" si="74">IFERROR(E330/C330,0)</f>
        <v>0</v>
      </c>
      <c r="G330" s="71"/>
      <c r="I330" s="61" t="s">
        <v>686</v>
      </c>
      <c r="J330" s="125" t="s">
        <v>646</v>
      </c>
      <c r="K330" s="8">
        <f t="shared" ref="K330:K335" si="75">C330</f>
        <v>0</v>
      </c>
      <c r="L330" s="8">
        <f t="shared" ref="L330:L336" si="76">+D330</f>
        <v>0</v>
      </c>
      <c r="M330" s="8">
        <f t="shared" ref="M330:M336" si="77">E330</f>
        <v>0</v>
      </c>
      <c r="N330" s="50"/>
      <c r="O330" s="50"/>
    </row>
    <row r="331" spans="1:15" s="1" customFormat="1" ht="45" customHeight="1" x14ac:dyDescent="0.3">
      <c r="A331" s="62" t="s">
        <v>241</v>
      </c>
      <c r="B331" s="61" t="s">
        <v>646</v>
      </c>
      <c r="C331" s="68">
        <v>0</v>
      </c>
      <c r="D331" s="68">
        <v>0</v>
      </c>
      <c r="E331" s="69">
        <f t="shared" si="73"/>
        <v>0</v>
      </c>
      <c r="F331" s="70">
        <f t="shared" si="74"/>
        <v>0</v>
      </c>
      <c r="G331" s="71"/>
      <c r="H331" s="61"/>
      <c r="I331" s="61" t="s">
        <v>684</v>
      </c>
      <c r="J331" s="112" t="s">
        <v>646</v>
      </c>
      <c r="K331" s="8">
        <f t="shared" si="75"/>
        <v>0</v>
      </c>
      <c r="L331" s="8">
        <f t="shared" si="76"/>
        <v>0</v>
      </c>
      <c r="M331" s="8">
        <f t="shared" si="77"/>
        <v>0</v>
      </c>
      <c r="N331" s="50"/>
      <c r="O331" s="50"/>
    </row>
    <row r="332" spans="1:15" s="1" customFormat="1" ht="27.75" customHeight="1" x14ac:dyDescent="0.3">
      <c r="A332" s="62" t="s">
        <v>301</v>
      </c>
      <c r="B332" s="61">
        <v>1</v>
      </c>
      <c r="C332" s="68">
        <v>6600000.0000000009</v>
      </c>
      <c r="D332" s="68">
        <v>6600000</v>
      </c>
      <c r="E332" s="69">
        <f t="shared" si="73"/>
        <v>0</v>
      </c>
      <c r="F332" s="70">
        <f t="shared" si="74"/>
        <v>0</v>
      </c>
      <c r="G332" s="124" t="s">
        <v>687</v>
      </c>
      <c r="H332" s="119"/>
      <c r="I332" s="61" t="s">
        <v>779</v>
      </c>
      <c r="J332" s="112">
        <v>212020200800</v>
      </c>
      <c r="K332" s="8">
        <f t="shared" si="75"/>
        <v>6600000.0000000009</v>
      </c>
      <c r="L332" s="8">
        <f t="shared" si="76"/>
        <v>6600000</v>
      </c>
      <c r="M332" s="8">
        <f t="shared" si="77"/>
        <v>0</v>
      </c>
      <c r="N332" s="50"/>
      <c r="O332" s="50"/>
    </row>
    <row r="333" spans="1:15" s="1" customFormat="1" ht="27.75" customHeight="1" x14ac:dyDescent="0.3">
      <c r="A333" s="62" t="s">
        <v>242</v>
      </c>
      <c r="B333" s="61">
        <v>1</v>
      </c>
      <c r="C333" s="68">
        <v>11000000</v>
      </c>
      <c r="D333" s="68">
        <v>11000000</v>
      </c>
      <c r="E333" s="69">
        <f t="shared" si="73"/>
        <v>0</v>
      </c>
      <c r="F333" s="70">
        <f t="shared" si="74"/>
        <v>0</v>
      </c>
      <c r="G333" s="124" t="s">
        <v>687</v>
      </c>
      <c r="H333" s="119"/>
      <c r="J333" s="207">
        <v>212020200800</v>
      </c>
      <c r="K333" s="8"/>
      <c r="L333" s="8">
        <f t="shared" si="76"/>
        <v>11000000</v>
      </c>
      <c r="M333" s="8"/>
      <c r="N333" s="50"/>
      <c r="O333" s="50"/>
    </row>
    <row r="334" spans="1:15" s="1" customFormat="1" ht="34.950000000000003" customHeight="1" x14ac:dyDescent="0.3">
      <c r="A334" s="62" t="s">
        <v>243</v>
      </c>
      <c r="B334" s="61">
        <v>1</v>
      </c>
      <c r="C334" s="68">
        <f>8000000+11000000</f>
        <v>19000000</v>
      </c>
      <c r="D334" s="68">
        <v>19000000</v>
      </c>
      <c r="E334" s="69">
        <f t="shared" si="73"/>
        <v>0</v>
      </c>
      <c r="F334" s="70">
        <f t="shared" si="74"/>
        <v>0</v>
      </c>
      <c r="G334" s="124" t="s">
        <v>687</v>
      </c>
      <c r="H334" s="119"/>
      <c r="I334" s="61" t="s">
        <v>685</v>
      </c>
      <c r="J334" s="112">
        <v>212020200600</v>
      </c>
      <c r="K334" s="8">
        <f t="shared" si="75"/>
        <v>19000000</v>
      </c>
      <c r="L334" s="8">
        <f t="shared" si="76"/>
        <v>19000000</v>
      </c>
      <c r="M334" s="8">
        <f t="shared" si="77"/>
        <v>0</v>
      </c>
      <c r="N334" s="50"/>
      <c r="O334" s="50"/>
    </row>
    <row r="335" spans="1:15" s="1" customFormat="1" ht="45" customHeight="1" x14ac:dyDescent="0.3">
      <c r="A335" s="276" t="s">
        <v>365</v>
      </c>
      <c r="B335" s="277">
        <v>1</v>
      </c>
      <c r="C335" s="278">
        <f>+'PAA 2023'!T125</f>
        <v>40581000</v>
      </c>
      <c r="D335" s="278">
        <f>+C335</f>
        <v>40581000</v>
      </c>
      <c r="E335" s="69">
        <f t="shared" si="73"/>
        <v>0</v>
      </c>
      <c r="F335" s="70">
        <f t="shared" si="74"/>
        <v>0</v>
      </c>
      <c r="G335" s="71"/>
      <c r="H335" s="61"/>
      <c r="I335" s="61"/>
      <c r="J335" s="112">
        <v>212020200800</v>
      </c>
      <c r="K335" s="8">
        <f t="shared" si="75"/>
        <v>40581000</v>
      </c>
      <c r="L335" s="8">
        <f t="shared" si="76"/>
        <v>40581000</v>
      </c>
      <c r="M335" s="8">
        <f t="shared" si="77"/>
        <v>0</v>
      </c>
      <c r="N335" s="50"/>
      <c r="O335" s="50"/>
    </row>
    <row r="336" spans="1:15" s="1" customFormat="1" ht="24.75" customHeight="1" x14ac:dyDescent="0.3">
      <c r="A336" s="328" t="s">
        <v>100</v>
      </c>
      <c r="B336" s="328"/>
      <c r="C336" s="35">
        <f>SUM(C330:C335)</f>
        <v>77181000</v>
      </c>
      <c r="D336" s="35">
        <f>+D330+D331+D332+D333+D334+D335</f>
        <v>77181000</v>
      </c>
      <c r="E336" s="35">
        <f>SUM(E330:E335)</f>
        <v>0</v>
      </c>
      <c r="F336" s="31">
        <f t="shared" si="74"/>
        <v>0</v>
      </c>
      <c r="G336" s="24"/>
      <c r="H336" s="25"/>
      <c r="I336" s="25"/>
      <c r="J336" s="111"/>
      <c r="K336" s="28"/>
      <c r="L336" s="29">
        <f t="shared" si="76"/>
        <v>77181000</v>
      </c>
      <c r="M336" s="29">
        <f t="shared" si="77"/>
        <v>0</v>
      </c>
      <c r="N336" s="50"/>
      <c r="O336" s="50"/>
    </row>
    <row r="337" spans="1:15" s="5" customFormat="1" ht="24.75" customHeight="1" x14ac:dyDescent="0.3">
      <c r="A337" s="314" t="s">
        <v>101</v>
      </c>
      <c r="B337" s="314"/>
      <c r="C337" s="314"/>
      <c r="D337" s="314"/>
      <c r="E337" s="314"/>
      <c r="F337" s="314"/>
      <c r="G337" s="314"/>
      <c r="H337" s="314"/>
      <c r="I337" s="314"/>
      <c r="J337" s="314"/>
      <c r="K337" s="314"/>
      <c r="L337" s="314"/>
      <c r="M337" s="314"/>
      <c r="N337" s="15"/>
      <c r="O337" s="15"/>
    </row>
    <row r="338" spans="1:15" s="1" customFormat="1" ht="15" customHeight="1" x14ac:dyDescent="0.3">
      <c r="A338" s="57" t="s">
        <v>58</v>
      </c>
      <c r="B338" s="321" t="s">
        <v>59</v>
      </c>
      <c r="C338" s="321"/>
      <c r="D338" s="321"/>
      <c r="E338" s="321"/>
      <c r="F338" s="321"/>
      <c r="G338" s="321"/>
      <c r="H338" s="321"/>
      <c r="I338" s="321"/>
      <c r="J338" s="312" t="s">
        <v>217</v>
      </c>
      <c r="K338" s="313" t="s">
        <v>275</v>
      </c>
      <c r="L338" s="313" t="s">
        <v>362</v>
      </c>
      <c r="M338" s="313" t="s">
        <v>363</v>
      </c>
      <c r="N338" s="50"/>
      <c r="O338" s="50"/>
    </row>
    <row r="339" spans="1:15" s="1" customFormat="1" ht="15" customHeight="1" x14ac:dyDescent="0.3">
      <c r="A339" s="57" t="s">
        <v>3</v>
      </c>
      <c r="B339" s="321" t="s">
        <v>102</v>
      </c>
      <c r="C339" s="321"/>
      <c r="D339" s="321"/>
      <c r="E339" s="321"/>
      <c r="F339" s="321"/>
      <c r="G339" s="321"/>
      <c r="H339" s="321"/>
      <c r="I339" s="321"/>
      <c r="J339" s="312"/>
      <c r="K339" s="313"/>
      <c r="L339" s="313"/>
      <c r="M339" s="313"/>
      <c r="N339" s="50"/>
      <c r="O339" s="50"/>
    </row>
    <row r="340" spans="1:15" s="1" customFormat="1" ht="15" customHeight="1" x14ac:dyDescent="0.3">
      <c r="A340" s="57" t="s">
        <v>5</v>
      </c>
      <c r="B340" s="317" t="s">
        <v>103</v>
      </c>
      <c r="C340" s="317"/>
      <c r="D340" s="317"/>
      <c r="E340" s="317"/>
      <c r="F340" s="317"/>
      <c r="G340" s="317"/>
      <c r="H340" s="317"/>
      <c r="I340" s="317"/>
      <c r="J340" s="312"/>
      <c r="K340" s="313"/>
      <c r="L340" s="313"/>
      <c r="M340" s="313"/>
      <c r="N340" s="50"/>
      <c r="O340" s="50"/>
    </row>
    <row r="341" spans="1:15" s="1" customFormat="1" ht="15" customHeight="1" x14ac:dyDescent="0.3">
      <c r="A341" s="57" t="s">
        <v>7</v>
      </c>
      <c r="B341" s="317" t="s">
        <v>104</v>
      </c>
      <c r="C341" s="317"/>
      <c r="D341" s="317"/>
      <c r="E341" s="317"/>
      <c r="F341" s="317"/>
      <c r="G341" s="317"/>
      <c r="H341" s="317"/>
      <c r="I341" s="317"/>
      <c r="J341" s="312"/>
      <c r="K341" s="313"/>
      <c r="L341" s="313"/>
      <c r="M341" s="313"/>
      <c r="N341" s="50"/>
      <c r="O341" s="50"/>
    </row>
    <row r="342" spans="1:15" s="1" customFormat="1" ht="15" customHeight="1" x14ac:dyDescent="0.3">
      <c r="A342" s="57" t="s">
        <v>9</v>
      </c>
      <c r="B342" s="317" t="s">
        <v>105</v>
      </c>
      <c r="C342" s="317"/>
      <c r="D342" s="317"/>
      <c r="E342" s="317"/>
      <c r="F342" s="317"/>
      <c r="G342" s="317"/>
      <c r="H342" s="317"/>
      <c r="I342" s="317"/>
      <c r="J342" s="312"/>
      <c r="K342" s="313"/>
      <c r="L342" s="313"/>
      <c r="M342" s="313"/>
      <c r="N342" s="50"/>
      <c r="O342" s="50"/>
    </row>
    <row r="343" spans="1:15" s="7" customFormat="1" ht="22.5" customHeight="1" x14ac:dyDescent="0.3">
      <c r="A343" s="66" t="s">
        <v>10</v>
      </c>
      <c r="B343" s="66" t="s">
        <v>11</v>
      </c>
      <c r="C343" s="33" t="s">
        <v>275</v>
      </c>
      <c r="D343" s="33" t="s">
        <v>362</v>
      </c>
      <c r="E343" s="34" t="s">
        <v>363</v>
      </c>
      <c r="F343" s="66" t="s">
        <v>12</v>
      </c>
      <c r="G343" s="18" t="s">
        <v>13</v>
      </c>
      <c r="H343" s="66" t="s">
        <v>14</v>
      </c>
      <c r="I343" s="66" t="s">
        <v>15</v>
      </c>
      <c r="J343" s="312"/>
      <c r="K343" s="313"/>
      <c r="L343" s="313"/>
      <c r="M343" s="313"/>
      <c r="N343" s="49"/>
      <c r="O343" s="49"/>
    </row>
    <row r="344" spans="1:15" s="1" customFormat="1" ht="55.95" customHeight="1" x14ac:dyDescent="0.3">
      <c r="A344" s="213" t="s">
        <v>106</v>
      </c>
      <c r="B344" s="61">
        <v>1</v>
      </c>
      <c r="C344" s="138">
        <f>6930000+665673</f>
        <v>7595673</v>
      </c>
      <c r="D344" s="140">
        <v>7595673</v>
      </c>
      <c r="E344" s="69">
        <f>C344-D344</f>
        <v>0</v>
      </c>
      <c r="F344" s="70">
        <f t="shared" ref="F344:F347" si="78">IFERROR(E344/C344,0)</f>
        <v>0</v>
      </c>
      <c r="G344" s="123" t="s">
        <v>735</v>
      </c>
      <c r="H344" s="61"/>
      <c r="I344" s="259" t="s">
        <v>691</v>
      </c>
      <c r="J344" s="112">
        <v>212020200800</v>
      </c>
      <c r="K344" s="8">
        <f>C344</f>
        <v>7595673</v>
      </c>
      <c r="L344" s="8">
        <f>+D344</f>
        <v>7595673</v>
      </c>
      <c r="M344" s="8">
        <f>E344</f>
        <v>0</v>
      </c>
      <c r="N344" s="50"/>
      <c r="O344" s="50"/>
    </row>
    <row r="345" spans="1:15" s="1" customFormat="1" ht="72" customHeight="1" x14ac:dyDescent="0.3">
      <c r="A345" s="62" t="s">
        <v>205</v>
      </c>
      <c r="B345" s="61">
        <v>1</v>
      </c>
      <c r="C345" s="68">
        <f>10298126-665673</f>
        <v>9632453</v>
      </c>
      <c r="D345" s="68">
        <v>9632453</v>
      </c>
      <c r="E345" s="69">
        <f>C345-D345</f>
        <v>0</v>
      </c>
      <c r="F345" s="70">
        <f t="shared" si="78"/>
        <v>0</v>
      </c>
      <c r="G345" s="71" t="s">
        <v>679</v>
      </c>
      <c r="H345" s="61"/>
      <c r="I345" s="61" t="s">
        <v>690</v>
      </c>
      <c r="J345" s="112">
        <v>212020200800</v>
      </c>
      <c r="K345" s="8">
        <f>C345</f>
        <v>9632453</v>
      </c>
      <c r="L345" s="8">
        <f>+D345</f>
        <v>9632453</v>
      </c>
      <c r="M345" s="8">
        <f>E345</f>
        <v>0</v>
      </c>
      <c r="N345" s="50"/>
      <c r="O345" s="50"/>
    </row>
    <row r="346" spans="1:15" s="1" customFormat="1" ht="28.2" customHeight="1" x14ac:dyDescent="0.3">
      <c r="A346" s="276" t="s">
        <v>162</v>
      </c>
      <c r="B346" s="277">
        <v>4</v>
      </c>
      <c r="C346" s="278">
        <f>+'PAA 2023'!T126</f>
        <v>172671300</v>
      </c>
      <c r="D346" s="278">
        <f>+C346</f>
        <v>172671300</v>
      </c>
      <c r="E346" s="69">
        <f>C346-D346</f>
        <v>0</v>
      </c>
      <c r="F346" s="70">
        <f t="shared" si="78"/>
        <v>0</v>
      </c>
      <c r="G346" s="71"/>
      <c r="H346" s="209"/>
      <c r="I346" s="61"/>
      <c r="J346" s="112">
        <v>212020200800</v>
      </c>
      <c r="K346" s="8">
        <f>C346</f>
        <v>172671300</v>
      </c>
      <c r="L346" s="8">
        <f>+D346</f>
        <v>172671300</v>
      </c>
      <c r="M346" s="8">
        <f>E346</f>
        <v>0</v>
      </c>
      <c r="N346" s="50"/>
      <c r="O346" s="50"/>
    </row>
    <row r="347" spans="1:15" s="5" customFormat="1" ht="24.75" customHeight="1" x14ac:dyDescent="0.3">
      <c r="A347" s="328" t="s">
        <v>107</v>
      </c>
      <c r="B347" s="328"/>
      <c r="C347" s="35">
        <f>SUM(C344:C346)</f>
        <v>189899426</v>
      </c>
      <c r="D347" s="35">
        <f>+D344+D345+D346</f>
        <v>189899426</v>
      </c>
      <c r="E347" s="35">
        <f>SUM(E344:E346)</f>
        <v>0</v>
      </c>
      <c r="F347" s="31">
        <f t="shared" si="78"/>
        <v>0</v>
      </c>
      <c r="G347" s="24"/>
      <c r="H347" s="25"/>
      <c r="I347" s="25"/>
      <c r="J347" s="111"/>
      <c r="K347" s="28"/>
      <c r="L347" s="29">
        <f>+D347</f>
        <v>189899426</v>
      </c>
      <c r="M347" s="29">
        <f>E347</f>
        <v>0</v>
      </c>
      <c r="N347" s="15"/>
      <c r="O347" s="15"/>
    </row>
    <row r="348" spans="1:15" s="5" customFormat="1" ht="24.75" customHeight="1" x14ac:dyDescent="0.3">
      <c r="A348" s="314" t="s">
        <v>108</v>
      </c>
      <c r="B348" s="314"/>
      <c r="C348" s="314"/>
      <c r="D348" s="314"/>
      <c r="E348" s="314"/>
      <c r="F348" s="314"/>
      <c r="G348" s="314"/>
      <c r="H348" s="314"/>
      <c r="I348" s="314"/>
      <c r="J348" s="314"/>
      <c r="K348" s="314"/>
      <c r="L348" s="314"/>
      <c r="M348" s="314"/>
      <c r="N348" s="15"/>
      <c r="O348" s="15"/>
    </row>
    <row r="349" spans="1:15" s="1" customFormat="1" ht="15" customHeight="1" x14ac:dyDescent="0.3">
      <c r="A349" s="57" t="s">
        <v>58</v>
      </c>
      <c r="B349" s="321" t="s">
        <v>59</v>
      </c>
      <c r="C349" s="321"/>
      <c r="D349" s="321"/>
      <c r="E349" s="321"/>
      <c r="F349" s="321"/>
      <c r="G349" s="321"/>
      <c r="H349" s="321"/>
      <c r="I349" s="321"/>
      <c r="J349" s="312" t="s">
        <v>217</v>
      </c>
      <c r="K349" s="313" t="s">
        <v>275</v>
      </c>
      <c r="L349" s="313" t="s">
        <v>362</v>
      </c>
      <c r="M349" s="313" t="s">
        <v>363</v>
      </c>
      <c r="N349" s="50"/>
      <c r="O349" s="50"/>
    </row>
    <row r="350" spans="1:15" s="1" customFormat="1" ht="15" customHeight="1" x14ac:dyDescent="0.3">
      <c r="A350" s="57" t="s">
        <v>3</v>
      </c>
      <c r="B350" s="321" t="s">
        <v>109</v>
      </c>
      <c r="C350" s="321"/>
      <c r="D350" s="321"/>
      <c r="E350" s="321"/>
      <c r="F350" s="321"/>
      <c r="G350" s="321"/>
      <c r="H350" s="321"/>
      <c r="I350" s="321"/>
      <c r="J350" s="312"/>
      <c r="K350" s="313"/>
      <c r="L350" s="313"/>
      <c r="M350" s="313"/>
      <c r="N350" s="50"/>
      <c r="O350" s="50"/>
    </row>
    <row r="351" spans="1:15" s="1" customFormat="1" ht="15" customHeight="1" x14ac:dyDescent="0.3">
      <c r="A351" s="57" t="s">
        <v>5</v>
      </c>
      <c r="B351" s="317" t="s">
        <v>110</v>
      </c>
      <c r="C351" s="317"/>
      <c r="D351" s="317"/>
      <c r="E351" s="317"/>
      <c r="F351" s="317"/>
      <c r="G351" s="317"/>
      <c r="H351" s="317"/>
      <c r="I351" s="317"/>
      <c r="J351" s="312"/>
      <c r="K351" s="313"/>
      <c r="L351" s="313"/>
      <c r="M351" s="313"/>
      <c r="N351" s="50"/>
      <c r="O351" s="50"/>
    </row>
    <row r="352" spans="1:15" s="1" customFormat="1" ht="15" customHeight="1" x14ac:dyDescent="0.3">
      <c r="A352" s="57" t="s">
        <v>7</v>
      </c>
      <c r="B352" s="317" t="s">
        <v>111</v>
      </c>
      <c r="C352" s="317"/>
      <c r="D352" s="317"/>
      <c r="E352" s="317"/>
      <c r="F352" s="317"/>
      <c r="G352" s="317"/>
      <c r="H352" s="317"/>
      <c r="I352" s="317"/>
      <c r="J352" s="312"/>
      <c r="K352" s="313"/>
      <c r="L352" s="313"/>
      <c r="M352" s="313"/>
      <c r="N352" s="50"/>
      <c r="O352" s="50"/>
    </row>
    <row r="353" spans="1:28" s="1" customFormat="1" ht="15" customHeight="1" x14ac:dyDescent="0.3">
      <c r="A353" s="57" t="s">
        <v>9</v>
      </c>
      <c r="B353" s="317" t="s">
        <v>302</v>
      </c>
      <c r="C353" s="317"/>
      <c r="D353" s="317"/>
      <c r="E353" s="317"/>
      <c r="F353" s="317"/>
      <c r="G353" s="317"/>
      <c r="H353" s="317"/>
      <c r="I353" s="317"/>
      <c r="J353" s="312"/>
      <c r="K353" s="313"/>
      <c r="L353" s="313"/>
      <c r="M353" s="313"/>
      <c r="N353" s="50"/>
      <c r="O353" s="50"/>
    </row>
    <row r="354" spans="1:28" s="54" customFormat="1" ht="22.5" customHeight="1" x14ac:dyDescent="0.3">
      <c r="A354" s="66" t="s">
        <v>10</v>
      </c>
      <c r="B354" s="66" t="s">
        <v>11</v>
      </c>
      <c r="C354" s="33" t="s">
        <v>275</v>
      </c>
      <c r="D354" s="33" t="s">
        <v>362</v>
      </c>
      <c r="E354" s="34" t="s">
        <v>363</v>
      </c>
      <c r="F354" s="66" t="s">
        <v>12</v>
      </c>
      <c r="G354" s="18" t="s">
        <v>13</v>
      </c>
      <c r="H354" s="66" t="s">
        <v>14</v>
      </c>
      <c r="I354" s="66" t="s">
        <v>15</v>
      </c>
      <c r="J354" s="312"/>
      <c r="K354" s="313"/>
      <c r="L354" s="313"/>
      <c r="M354" s="313"/>
      <c r="N354" s="53"/>
      <c r="O354" s="53"/>
    </row>
    <row r="355" spans="1:28" s="5" customFormat="1" ht="20.25" customHeight="1" x14ac:dyDescent="0.3">
      <c r="A355" s="338" t="s">
        <v>256</v>
      </c>
      <c r="B355" s="338"/>
      <c r="C355" s="338"/>
      <c r="D355" s="338"/>
      <c r="E355" s="338"/>
      <c r="F355" s="338"/>
      <c r="G355" s="338"/>
      <c r="H355" s="338"/>
      <c r="I355" s="338"/>
      <c r="J355" s="338"/>
      <c r="K355" s="338"/>
      <c r="L355" s="338"/>
      <c r="M355" s="338"/>
      <c r="N355" s="16"/>
      <c r="O355" s="16"/>
      <c r="P355" s="4"/>
      <c r="Q355" s="4"/>
      <c r="R355" s="4"/>
      <c r="S355" s="4"/>
      <c r="T355" s="4"/>
      <c r="U355" s="4"/>
      <c r="V355" s="4"/>
      <c r="W355" s="4"/>
      <c r="X355" s="4"/>
      <c r="Y355" s="4"/>
      <c r="Z355" s="4"/>
      <c r="AA355" s="4"/>
      <c r="AB355" s="4"/>
    </row>
    <row r="356" spans="1:28" s="1" customFormat="1" ht="20.25" customHeight="1" x14ac:dyDescent="0.3">
      <c r="A356" s="62" t="s">
        <v>257</v>
      </c>
      <c r="B356" s="61">
        <v>350</v>
      </c>
      <c r="C356" s="43">
        <v>80000000</v>
      </c>
      <c r="D356" s="68">
        <f>+C356</f>
        <v>80000000</v>
      </c>
      <c r="E356" s="69">
        <f>C356-D356</f>
        <v>0</v>
      </c>
      <c r="F356" s="70">
        <f t="shared" ref="F356:F359" si="79">IFERROR(E356/C356,0)</f>
        <v>0</v>
      </c>
      <c r="G356" s="71"/>
      <c r="H356" s="61"/>
      <c r="I356" s="61"/>
      <c r="J356" s="112">
        <v>212020100400</v>
      </c>
      <c r="K356" s="10">
        <f>+C356</f>
        <v>80000000</v>
      </c>
      <c r="L356" s="8">
        <f>+D356</f>
        <v>80000000</v>
      </c>
      <c r="M356" s="8">
        <f t="shared" ref="M356:M420" si="80">E356</f>
        <v>0</v>
      </c>
      <c r="N356" s="50"/>
      <c r="O356" s="50"/>
    </row>
    <row r="357" spans="1:28" s="1" customFormat="1" ht="27" customHeight="1" x14ac:dyDescent="0.3">
      <c r="A357" s="62" t="s">
        <v>258</v>
      </c>
      <c r="B357" s="61">
        <v>1</v>
      </c>
      <c r="C357" s="43">
        <v>68400000</v>
      </c>
      <c r="D357" s="204">
        <f t="shared" ref="D357:D359" si="81">+C357</f>
        <v>68400000</v>
      </c>
      <c r="E357" s="69">
        <f>C357-D357</f>
        <v>0</v>
      </c>
      <c r="F357" s="70">
        <f t="shared" si="79"/>
        <v>0</v>
      </c>
      <c r="G357" s="71"/>
      <c r="H357" s="61"/>
      <c r="I357" s="61"/>
      <c r="J357" s="113">
        <v>212020100400</v>
      </c>
      <c r="K357" s="10">
        <f t="shared" ref="K357:K381" si="82">C357</f>
        <v>68400000</v>
      </c>
      <c r="L357" s="8">
        <f>+D357</f>
        <v>68400000</v>
      </c>
      <c r="M357" s="8">
        <f t="shared" si="80"/>
        <v>0</v>
      </c>
      <c r="N357" s="50"/>
      <c r="O357" s="50"/>
    </row>
    <row r="358" spans="1:28" s="1" customFormat="1" ht="21.75" customHeight="1" x14ac:dyDescent="0.3">
      <c r="A358" s="62" t="s">
        <v>303</v>
      </c>
      <c r="B358" s="61">
        <v>1</v>
      </c>
      <c r="C358" s="43">
        <v>6117667</v>
      </c>
      <c r="D358" s="204">
        <f t="shared" si="81"/>
        <v>6117667</v>
      </c>
      <c r="E358" s="69">
        <f>C358-D358</f>
        <v>0</v>
      </c>
      <c r="F358" s="70">
        <f t="shared" si="79"/>
        <v>0</v>
      </c>
      <c r="G358" s="71"/>
      <c r="H358" s="61"/>
      <c r="I358" s="61"/>
      <c r="J358" s="113">
        <v>212020100400</v>
      </c>
      <c r="K358" s="10">
        <f t="shared" si="82"/>
        <v>6117667</v>
      </c>
      <c r="L358" s="8">
        <f>+D358</f>
        <v>6117667</v>
      </c>
      <c r="M358" s="8">
        <f t="shared" si="80"/>
        <v>0</v>
      </c>
      <c r="N358" s="50"/>
      <c r="O358" s="50"/>
    </row>
    <row r="359" spans="1:28" s="1" customFormat="1" ht="22.5" customHeight="1" x14ac:dyDescent="0.3">
      <c r="A359" s="62" t="s">
        <v>259</v>
      </c>
      <c r="B359" s="61">
        <v>1</v>
      </c>
      <c r="C359" s="43">
        <v>1835100</v>
      </c>
      <c r="D359" s="204">
        <f t="shared" si="81"/>
        <v>1835100</v>
      </c>
      <c r="E359" s="69">
        <f>C359-D359</f>
        <v>0</v>
      </c>
      <c r="F359" s="70">
        <f t="shared" si="79"/>
        <v>0</v>
      </c>
      <c r="G359" s="71"/>
      <c r="H359" s="61"/>
      <c r="I359" s="61"/>
      <c r="J359" s="113">
        <v>212020100400</v>
      </c>
      <c r="K359" s="10">
        <f t="shared" si="82"/>
        <v>1835100</v>
      </c>
      <c r="L359" s="8">
        <f>+D359</f>
        <v>1835100</v>
      </c>
      <c r="M359" s="8">
        <f t="shared" si="80"/>
        <v>0</v>
      </c>
      <c r="N359" s="50"/>
      <c r="O359" s="50"/>
    </row>
    <row r="360" spans="1:28" s="1" customFormat="1" ht="20.25" customHeight="1" x14ac:dyDescent="0.3">
      <c r="A360" s="338" t="s">
        <v>112</v>
      </c>
      <c r="B360" s="338"/>
      <c r="C360" s="338"/>
      <c r="D360" s="338"/>
      <c r="E360" s="338"/>
      <c r="F360" s="338"/>
      <c r="G360" s="338"/>
      <c r="H360" s="338"/>
      <c r="I360" s="338"/>
      <c r="J360" s="338"/>
      <c r="K360" s="338"/>
      <c r="L360" s="338"/>
      <c r="M360" s="338"/>
      <c r="N360" s="50"/>
      <c r="O360" s="50"/>
    </row>
    <row r="361" spans="1:28" s="1" customFormat="1" ht="33.75" customHeight="1" x14ac:dyDescent="0.3">
      <c r="A361" s="62" t="s">
        <v>304</v>
      </c>
      <c r="B361" s="61">
        <v>1</v>
      </c>
      <c r="C361" s="43">
        <v>3200000</v>
      </c>
      <c r="D361" s="68">
        <f>+C361</f>
        <v>3200000</v>
      </c>
      <c r="E361" s="69">
        <f t="shared" ref="E361:E368" si="83">C361-D361</f>
        <v>0</v>
      </c>
      <c r="F361" s="70">
        <f t="shared" ref="F361:F370" si="84">IFERROR(E361/C361,0)</f>
        <v>0</v>
      </c>
      <c r="G361" s="71"/>
      <c r="H361" s="61"/>
      <c r="I361" s="61"/>
      <c r="J361" s="112">
        <v>212020100400</v>
      </c>
      <c r="K361" s="10">
        <f t="shared" si="82"/>
        <v>3200000</v>
      </c>
      <c r="L361" s="8">
        <f>+D361</f>
        <v>3200000</v>
      </c>
      <c r="M361" s="8">
        <f t="shared" si="80"/>
        <v>0</v>
      </c>
      <c r="N361" s="50"/>
      <c r="O361" s="50"/>
    </row>
    <row r="362" spans="1:28" s="1" customFormat="1" ht="11.25" customHeight="1" x14ac:dyDescent="0.3">
      <c r="A362" s="62" t="s">
        <v>263</v>
      </c>
      <c r="B362" s="61">
        <v>1</v>
      </c>
      <c r="C362" s="43">
        <v>1937558</v>
      </c>
      <c r="D362" s="204">
        <f t="shared" ref="D362:D370" si="85">+C362</f>
        <v>1937558</v>
      </c>
      <c r="E362" s="69">
        <f t="shared" si="83"/>
        <v>0</v>
      </c>
      <c r="F362" s="70">
        <f t="shared" si="84"/>
        <v>0</v>
      </c>
      <c r="G362" s="71"/>
      <c r="H362" s="61"/>
      <c r="I362" s="61"/>
      <c r="J362" s="113">
        <v>212020100400</v>
      </c>
      <c r="K362" s="10">
        <f t="shared" si="82"/>
        <v>1937558</v>
      </c>
      <c r="L362" s="8">
        <f t="shared" ref="L362:L435" si="86">+D362</f>
        <v>1937558</v>
      </c>
      <c r="M362" s="8">
        <f t="shared" si="80"/>
        <v>0</v>
      </c>
      <c r="N362" s="50"/>
      <c r="O362" s="50"/>
    </row>
    <row r="363" spans="1:28" s="1" customFormat="1" ht="11.25" customHeight="1" x14ac:dyDescent="0.3">
      <c r="A363" s="62" t="s">
        <v>264</v>
      </c>
      <c r="B363" s="61">
        <v>1</v>
      </c>
      <c r="C363" s="43">
        <v>2000000</v>
      </c>
      <c r="D363" s="204">
        <f t="shared" si="85"/>
        <v>2000000</v>
      </c>
      <c r="E363" s="69">
        <f t="shared" si="83"/>
        <v>0</v>
      </c>
      <c r="F363" s="70">
        <f t="shared" si="84"/>
        <v>0</v>
      </c>
      <c r="G363" s="71"/>
      <c r="H363" s="61"/>
      <c r="I363" s="61"/>
      <c r="J363" s="113">
        <v>212020100400</v>
      </c>
      <c r="K363" s="10">
        <f t="shared" si="82"/>
        <v>2000000</v>
      </c>
      <c r="L363" s="8"/>
      <c r="M363" s="8"/>
      <c r="N363" s="50"/>
      <c r="O363" s="50"/>
    </row>
    <row r="364" spans="1:28" s="1" customFormat="1" ht="22.5" customHeight="1" x14ac:dyDescent="0.3">
      <c r="A364" s="62" t="s">
        <v>265</v>
      </c>
      <c r="B364" s="61">
        <v>1</v>
      </c>
      <c r="C364" s="43">
        <v>38000000</v>
      </c>
      <c r="D364" s="204">
        <f t="shared" si="85"/>
        <v>38000000</v>
      </c>
      <c r="E364" s="69">
        <f t="shared" si="83"/>
        <v>0</v>
      </c>
      <c r="F364" s="70">
        <f t="shared" si="84"/>
        <v>0</v>
      </c>
      <c r="G364" s="71"/>
      <c r="H364" s="61"/>
      <c r="I364" s="61"/>
      <c r="J364" s="113">
        <v>212020100400</v>
      </c>
      <c r="K364" s="10">
        <f t="shared" si="82"/>
        <v>38000000</v>
      </c>
      <c r="L364" s="8"/>
      <c r="M364" s="8"/>
      <c r="N364" s="50"/>
      <c r="O364" s="50"/>
    </row>
    <row r="365" spans="1:28" s="1" customFormat="1" ht="11.25" customHeight="1" x14ac:dyDescent="0.3">
      <c r="A365" s="62" t="s">
        <v>305</v>
      </c>
      <c r="B365" s="61">
        <v>15</v>
      </c>
      <c r="C365" s="43">
        <v>5700000</v>
      </c>
      <c r="D365" s="204">
        <f t="shared" si="85"/>
        <v>5700000</v>
      </c>
      <c r="E365" s="69">
        <f t="shared" si="83"/>
        <v>0</v>
      </c>
      <c r="F365" s="70">
        <f t="shared" si="84"/>
        <v>0</v>
      </c>
      <c r="G365" s="71"/>
      <c r="H365" s="61"/>
      <c r="I365" s="61"/>
      <c r="J365" s="113">
        <v>212020100400</v>
      </c>
      <c r="K365" s="10">
        <f t="shared" si="82"/>
        <v>5700000</v>
      </c>
      <c r="L365" s="8"/>
      <c r="M365" s="8"/>
      <c r="N365" s="50"/>
      <c r="O365" s="50"/>
    </row>
    <row r="366" spans="1:28" s="1" customFormat="1" ht="11.25" customHeight="1" x14ac:dyDescent="0.3">
      <c r="A366" s="62" t="s">
        <v>267</v>
      </c>
      <c r="B366" s="61">
        <v>130</v>
      </c>
      <c r="C366" s="43">
        <v>96096000</v>
      </c>
      <c r="D366" s="204">
        <f t="shared" si="85"/>
        <v>96096000</v>
      </c>
      <c r="E366" s="69">
        <f t="shared" ref="E366:E367" si="87">C366-D366</f>
        <v>0</v>
      </c>
      <c r="F366" s="70">
        <f t="shared" si="84"/>
        <v>0</v>
      </c>
      <c r="G366" s="71"/>
      <c r="H366" s="61"/>
      <c r="I366" s="61"/>
      <c r="J366" s="113">
        <v>212020100400</v>
      </c>
      <c r="K366" s="10"/>
      <c r="L366" s="8"/>
      <c r="M366" s="8"/>
      <c r="N366" s="50"/>
      <c r="O366" s="50"/>
    </row>
    <row r="367" spans="1:28" s="1" customFormat="1" ht="11.25" customHeight="1" x14ac:dyDescent="0.3">
      <c r="A367" s="62" t="s">
        <v>268</v>
      </c>
      <c r="B367" s="61">
        <v>270</v>
      </c>
      <c r="C367" s="43">
        <v>82000000</v>
      </c>
      <c r="D367" s="204">
        <f t="shared" si="85"/>
        <v>82000000</v>
      </c>
      <c r="E367" s="69">
        <f t="shared" si="87"/>
        <v>0</v>
      </c>
      <c r="F367" s="70">
        <f t="shared" si="84"/>
        <v>0</v>
      </c>
      <c r="G367" s="71"/>
      <c r="H367" s="61"/>
      <c r="I367" s="61"/>
      <c r="J367" s="113">
        <v>212020100400</v>
      </c>
      <c r="K367" s="10"/>
      <c r="L367" s="8"/>
      <c r="M367" s="8"/>
      <c r="N367" s="50"/>
      <c r="O367" s="50"/>
    </row>
    <row r="368" spans="1:28" s="1" customFormat="1" ht="22.5" customHeight="1" x14ac:dyDescent="0.3">
      <c r="A368" s="62" t="s">
        <v>306</v>
      </c>
      <c r="B368" s="61">
        <v>3</v>
      </c>
      <c r="C368" s="43">
        <v>20000000</v>
      </c>
      <c r="D368" s="204">
        <f t="shared" si="85"/>
        <v>20000000</v>
      </c>
      <c r="E368" s="69">
        <f t="shared" si="83"/>
        <v>0</v>
      </c>
      <c r="F368" s="70">
        <f t="shared" si="84"/>
        <v>0</v>
      </c>
      <c r="G368" s="71"/>
      <c r="H368" s="61"/>
      <c r="I368" s="61"/>
      <c r="J368" s="113">
        <v>212020100400</v>
      </c>
      <c r="K368" s="10">
        <f t="shared" si="82"/>
        <v>20000000</v>
      </c>
      <c r="L368" s="8">
        <f t="shared" si="86"/>
        <v>20000000</v>
      </c>
      <c r="M368" s="8">
        <f t="shared" si="80"/>
        <v>0</v>
      </c>
      <c r="N368" s="50"/>
      <c r="O368" s="50"/>
    </row>
    <row r="369" spans="1:28" s="1" customFormat="1" ht="11.25" customHeight="1" x14ac:dyDescent="0.3">
      <c r="A369" s="62" t="s">
        <v>307</v>
      </c>
      <c r="B369" s="61">
        <v>1</v>
      </c>
      <c r="C369" s="43">
        <v>3523755</v>
      </c>
      <c r="D369" s="204">
        <f t="shared" si="85"/>
        <v>3523755</v>
      </c>
      <c r="E369" s="69">
        <f t="shared" ref="E369" si="88">C369-D369</f>
        <v>0</v>
      </c>
      <c r="F369" s="70">
        <f t="shared" si="84"/>
        <v>0</v>
      </c>
      <c r="G369" s="71"/>
      <c r="H369" s="61"/>
      <c r="I369" s="61"/>
      <c r="J369" s="113">
        <v>212020100400</v>
      </c>
      <c r="K369" s="10"/>
      <c r="L369" s="8"/>
      <c r="M369" s="8"/>
      <c r="N369" s="50"/>
      <c r="O369" s="50"/>
    </row>
    <row r="370" spans="1:28" s="1" customFormat="1" ht="30" customHeight="1" x14ac:dyDescent="0.3">
      <c r="A370" s="62" t="s">
        <v>347</v>
      </c>
      <c r="B370" s="61">
        <v>1</v>
      </c>
      <c r="C370" s="43">
        <v>550000000</v>
      </c>
      <c r="D370" s="204">
        <f t="shared" si="85"/>
        <v>550000000</v>
      </c>
      <c r="E370" s="69">
        <f t="shared" ref="E370" si="89">C370-D370</f>
        <v>0</v>
      </c>
      <c r="F370" s="70">
        <f t="shared" si="84"/>
        <v>0</v>
      </c>
      <c r="G370" s="71"/>
      <c r="H370" s="61"/>
      <c r="I370" s="61"/>
      <c r="J370" s="113">
        <v>212020100400</v>
      </c>
      <c r="K370" s="10"/>
      <c r="L370" s="8"/>
      <c r="M370" s="8"/>
      <c r="N370" s="50"/>
      <c r="O370" s="50"/>
    </row>
    <row r="371" spans="1:28" s="5" customFormat="1" ht="20.25" customHeight="1" x14ac:dyDescent="0.3">
      <c r="A371" s="339" t="s">
        <v>219</v>
      </c>
      <c r="B371" s="339"/>
      <c r="C371" s="339"/>
      <c r="D371" s="339"/>
      <c r="E371" s="339"/>
      <c r="F371" s="339"/>
      <c r="G371" s="339"/>
      <c r="H371" s="339"/>
      <c r="I371" s="339"/>
      <c r="J371" s="339"/>
      <c r="K371" s="339"/>
      <c r="L371" s="339"/>
      <c r="M371" s="339"/>
      <c r="N371" s="16"/>
      <c r="O371" s="16"/>
      <c r="P371" s="4"/>
      <c r="Q371" s="4"/>
      <c r="R371" s="4"/>
      <c r="S371" s="4"/>
      <c r="T371" s="4"/>
      <c r="U371" s="4"/>
      <c r="V371" s="4"/>
      <c r="W371" s="4"/>
      <c r="X371" s="4"/>
      <c r="Y371" s="4"/>
      <c r="Z371" s="4"/>
      <c r="AA371" s="4"/>
      <c r="AB371" s="4"/>
    </row>
    <row r="372" spans="1:28" s="1" customFormat="1" ht="11.25" customHeight="1" x14ac:dyDescent="0.3">
      <c r="A372" s="12" t="s">
        <v>260</v>
      </c>
      <c r="B372" s="61">
        <v>20</v>
      </c>
      <c r="C372" s="43">
        <v>140000000</v>
      </c>
      <c r="D372" s="68">
        <f>+C372</f>
        <v>140000000</v>
      </c>
      <c r="E372" s="69">
        <f>C372-D372</f>
        <v>0</v>
      </c>
      <c r="F372" s="70">
        <f t="shared" ref="F372:F375" si="90">IFERROR(E372/C372,0)</f>
        <v>0</v>
      </c>
      <c r="G372" s="71"/>
      <c r="H372" s="61"/>
      <c r="I372" s="61"/>
      <c r="J372" s="113">
        <v>212020100400</v>
      </c>
      <c r="K372" s="10">
        <f>C372</f>
        <v>140000000</v>
      </c>
      <c r="L372" s="8">
        <f t="shared" si="86"/>
        <v>140000000</v>
      </c>
      <c r="M372" s="8">
        <f t="shared" si="80"/>
        <v>0</v>
      </c>
      <c r="N372" s="50"/>
      <c r="O372" s="50"/>
    </row>
    <row r="373" spans="1:28" s="1" customFormat="1" ht="11.25" customHeight="1" x14ac:dyDescent="0.3">
      <c r="A373" s="12" t="s">
        <v>261</v>
      </c>
      <c r="B373" s="61">
        <v>3</v>
      </c>
      <c r="C373" s="43">
        <v>18000000</v>
      </c>
      <c r="D373" s="204">
        <f t="shared" ref="D373:D375" si="91">+C373</f>
        <v>18000000</v>
      </c>
      <c r="E373" s="69">
        <f t="shared" ref="E373:E375" si="92">C373-D373</f>
        <v>0</v>
      </c>
      <c r="F373" s="70">
        <f t="shared" si="90"/>
        <v>0</v>
      </c>
      <c r="G373" s="71"/>
      <c r="H373" s="61"/>
      <c r="I373" s="61"/>
      <c r="J373" s="113">
        <v>212020100400</v>
      </c>
      <c r="K373" s="10">
        <f>C373</f>
        <v>18000000</v>
      </c>
      <c r="L373" s="8"/>
      <c r="M373" s="8"/>
      <c r="N373" s="50"/>
      <c r="O373" s="50"/>
    </row>
    <row r="374" spans="1:28" s="1" customFormat="1" ht="11.25" customHeight="1" x14ac:dyDescent="0.3">
      <c r="A374" s="12" t="s">
        <v>269</v>
      </c>
      <c r="B374" s="61">
        <v>3</v>
      </c>
      <c r="C374" s="43">
        <v>120000</v>
      </c>
      <c r="D374" s="204">
        <f t="shared" si="91"/>
        <v>120000</v>
      </c>
      <c r="E374" s="69">
        <f t="shared" si="92"/>
        <v>0</v>
      </c>
      <c r="F374" s="70">
        <f t="shared" si="90"/>
        <v>0</v>
      </c>
      <c r="G374" s="71"/>
      <c r="H374" s="61"/>
      <c r="I374" s="61"/>
      <c r="J374" s="113">
        <v>212020100400</v>
      </c>
      <c r="K374" s="10"/>
      <c r="L374" s="8"/>
      <c r="M374" s="8"/>
      <c r="N374" s="50"/>
      <c r="O374" s="50"/>
    </row>
    <row r="375" spans="1:28" s="1" customFormat="1" ht="11.25" customHeight="1" x14ac:dyDescent="0.3">
      <c r="A375" s="12" t="s">
        <v>266</v>
      </c>
      <c r="B375" s="61">
        <v>20</v>
      </c>
      <c r="C375" s="43">
        <v>8600000</v>
      </c>
      <c r="D375" s="204">
        <f t="shared" si="91"/>
        <v>8600000</v>
      </c>
      <c r="E375" s="69">
        <f t="shared" si="92"/>
        <v>0</v>
      </c>
      <c r="F375" s="70">
        <f t="shared" si="90"/>
        <v>0</v>
      </c>
      <c r="G375" s="71"/>
      <c r="H375" s="61"/>
      <c r="I375" s="61"/>
      <c r="J375" s="113">
        <v>212020100400</v>
      </c>
      <c r="K375" s="10">
        <f>C375</f>
        <v>8600000</v>
      </c>
      <c r="L375" s="8"/>
      <c r="M375" s="8"/>
      <c r="N375" s="50"/>
      <c r="O375" s="50"/>
    </row>
    <row r="376" spans="1:28" s="5" customFormat="1" ht="20.25" customHeight="1" x14ac:dyDescent="0.3">
      <c r="A376" s="339" t="s">
        <v>113</v>
      </c>
      <c r="B376" s="339"/>
      <c r="C376" s="339"/>
      <c r="D376" s="339"/>
      <c r="E376" s="339"/>
      <c r="F376" s="339"/>
      <c r="G376" s="339"/>
      <c r="H376" s="339"/>
      <c r="I376" s="339"/>
      <c r="J376" s="339"/>
      <c r="K376" s="339"/>
      <c r="L376" s="339"/>
      <c r="M376" s="339"/>
      <c r="N376" s="16"/>
      <c r="O376" s="16"/>
      <c r="P376" s="4"/>
      <c r="Q376" s="4"/>
      <c r="R376" s="4"/>
      <c r="S376" s="4"/>
      <c r="T376" s="4"/>
      <c r="U376" s="4"/>
      <c r="V376" s="4"/>
      <c r="W376" s="4"/>
      <c r="X376" s="4"/>
      <c r="Y376" s="4"/>
      <c r="Z376" s="4"/>
      <c r="AA376" s="4"/>
      <c r="AB376" s="4"/>
    </row>
    <row r="377" spans="1:28" s="1" customFormat="1" ht="15.75" customHeight="1" x14ac:dyDescent="0.3">
      <c r="A377" s="12" t="s">
        <v>262</v>
      </c>
      <c r="B377" s="61">
        <v>12</v>
      </c>
      <c r="C377" s="204">
        <v>19136000</v>
      </c>
      <c r="D377" s="68">
        <v>0</v>
      </c>
      <c r="E377" s="69">
        <f>C377-D377</f>
        <v>19136000</v>
      </c>
      <c r="F377" s="70">
        <f t="shared" ref="F377:F382" si="93">IFERROR(E377/C377,0)</f>
        <v>1</v>
      </c>
      <c r="G377" s="71"/>
      <c r="H377" s="61"/>
      <c r="I377" s="61"/>
      <c r="J377" s="112">
        <v>212020200800</v>
      </c>
      <c r="K377" s="10">
        <f t="shared" si="82"/>
        <v>19136000</v>
      </c>
      <c r="L377" s="8">
        <f t="shared" si="86"/>
        <v>0</v>
      </c>
      <c r="M377" s="8">
        <f t="shared" si="80"/>
        <v>19136000</v>
      </c>
      <c r="N377" s="50"/>
      <c r="O377" s="50"/>
    </row>
    <row r="378" spans="1:28" s="1" customFormat="1" ht="16.5" customHeight="1" x14ac:dyDescent="0.3">
      <c r="A378" s="12" t="s">
        <v>308</v>
      </c>
      <c r="B378" s="61">
        <v>1</v>
      </c>
      <c r="C378" s="68">
        <v>11000000</v>
      </c>
      <c r="D378" s="204">
        <f t="shared" ref="D378:D379" si="94">+C378</f>
        <v>11000000</v>
      </c>
      <c r="E378" s="69">
        <f t="shared" ref="E378:E380" si="95">C378-D378</f>
        <v>0</v>
      </c>
      <c r="F378" s="70">
        <f t="shared" si="93"/>
        <v>0</v>
      </c>
      <c r="G378" s="71"/>
      <c r="H378" s="61"/>
      <c r="I378" s="61"/>
      <c r="J378" s="112">
        <v>212020200800</v>
      </c>
      <c r="K378" s="10"/>
      <c r="L378" s="8"/>
      <c r="M378" s="8"/>
      <c r="N378" s="50"/>
      <c r="O378" s="50"/>
    </row>
    <row r="379" spans="1:28" s="1" customFormat="1" ht="20.25" customHeight="1" x14ac:dyDescent="0.3">
      <c r="A379" s="62" t="s">
        <v>309</v>
      </c>
      <c r="B379" s="61">
        <v>1</v>
      </c>
      <c r="C379" s="43">
        <v>75000000</v>
      </c>
      <c r="D379" s="204">
        <f t="shared" si="94"/>
        <v>75000000</v>
      </c>
      <c r="E379" s="69">
        <f t="shared" si="95"/>
        <v>0</v>
      </c>
      <c r="F379" s="70">
        <f t="shared" si="93"/>
        <v>0</v>
      </c>
      <c r="G379" s="71"/>
      <c r="H379" s="61"/>
      <c r="I379" s="61"/>
      <c r="J379" s="112">
        <v>212020200800</v>
      </c>
      <c r="K379" s="10">
        <f>C379</f>
        <v>75000000</v>
      </c>
      <c r="L379" s="8"/>
      <c r="M379" s="8"/>
      <c r="N379" s="50"/>
      <c r="O379" s="50"/>
    </row>
    <row r="380" spans="1:28" s="1" customFormat="1" ht="36.75" customHeight="1" x14ac:dyDescent="0.3">
      <c r="A380" s="12" t="s">
        <v>310</v>
      </c>
      <c r="B380" s="61">
        <v>1</v>
      </c>
      <c r="C380" s="204">
        <v>0</v>
      </c>
      <c r="D380" s="204">
        <v>0</v>
      </c>
      <c r="E380" s="69">
        <f t="shared" si="95"/>
        <v>0</v>
      </c>
      <c r="F380" s="70">
        <f t="shared" si="93"/>
        <v>0</v>
      </c>
      <c r="G380" s="71"/>
      <c r="H380" s="61"/>
      <c r="I380" s="208" t="s">
        <v>689</v>
      </c>
      <c r="J380" s="112">
        <v>212020200800</v>
      </c>
      <c r="K380" s="10"/>
      <c r="L380" s="8"/>
      <c r="M380" s="8"/>
      <c r="N380" s="50"/>
      <c r="O380" s="50"/>
    </row>
    <row r="381" spans="1:28" s="1" customFormat="1" ht="11.25" customHeight="1" x14ac:dyDescent="0.3">
      <c r="A381" s="12" t="s">
        <v>311</v>
      </c>
      <c r="B381" s="61">
        <v>1</v>
      </c>
      <c r="C381" s="43">
        <v>3202000</v>
      </c>
      <c r="D381" s="204">
        <v>0</v>
      </c>
      <c r="E381" s="69">
        <f>C381-D381</f>
        <v>3202000</v>
      </c>
      <c r="F381" s="70">
        <f t="shared" si="93"/>
        <v>1</v>
      </c>
      <c r="G381" s="71"/>
      <c r="H381" s="61"/>
      <c r="I381" s="61"/>
      <c r="J381" s="112">
        <v>212020200800</v>
      </c>
      <c r="K381" s="10">
        <f t="shared" si="82"/>
        <v>3202000</v>
      </c>
      <c r="L381" s="8">
        <f t="shared" si="86"/>
        <v>0</v>
      </c>
      <c r="M381" s="8">
        <f t="shared" si="80"/>
        <v>3202000</v>
      </c>
      <c r="N381" s="50"/>
      <c r="O381" s="50"/>
    </row>
    <row r="382" spans="1:28" s="1" customFormat="1" ht="22.5" customHeight="1" x14ac:dyDescent="0.3">
      <c r="A382" s="12" t="s">
        <v>206</v>
      </c>
      <c r="B382" s="61">
        <v>900000</v>
      </c>
      <c r="C382" s="68">
        <f>+D382</f>
        <v>355116001</v>
      </c>
      <c r="D382" s="204">
        <v>355116001</v>
      </c>
      <c r="E382" s="69">
        <f>C382-D382</f>
        <v>0</v>
      </c>
      <c r="F382" s="70">
        <f t="shared" si="93"/>
        <v>0</v>
      </c>
      <c r="G382" s="71" t="s">
        <v>731</v>
      </c>
      <c r="H382" s="61"/>
      <c r="I382" s="61"/>
      <c r="J382" s="112">
        <v>212020200800</v>
      </c>
      <c r="K382" s="10">
        <f>C382</f>
        <v>355116001</v>
      </c>
      <c r="L382" s="8">
        <f t="shared" si="86"/>
        <v>355116001</v>
      </c>
      <c r="M382" s="8">
        <f t="shared" si="80"/>
        <v>0</v>
      </c>
      <c r="N382" s="50"/>
      <c r="O382" s="50"/>
    </row>
    <row r="383" spans="1:28" s="1" customFormat="1" ht="15" customHeight="1" x14ac:dyDescent="0.3">
      <c r="A383" s="57" t="s">
        <v>58</v>
      </c>
      <c r="B383" s="321" t="s">
        <v>59</v>
      </c>
      <c r="C383" s="321"/>
      <c r="D383" s="321"/>
      <c r="E383" s="321"/>
      <c r="F383" s="321"/>
      <c r="G383" s="321"/>
      <c r="H383" s="321"/>
      <c r="I383" s="321"/>
      <c r="J383" s="312" t="s">
        <v>217</v>
      </c>
      <c r="K383" s="313" t="s">
        <v>275</v>
      </c>
      <c r="L383" s="313" t="s">
        <v>362</v>
      </c>
      <c r="M383" s="313" t="s">
        <v>363</v>
      </c>
      <c r="N383" s="50"/>
      <c r="O383" s="50"/>
    </row>
    <row r="384" spans="1:28" s="1" customFormat="1" ht="15" customHeight="1" x14ac:dyDescent="0.3">
      <c r="A384" s="57" t="s">
        <v>3</v>
      </c>
      <c r="B384" s="321" t="s">
        <v>109</v>
      </c>
      <c r="C384" s="321"/>
      <c r="D384" s="321"/>
      <c r="E384" s="321"/>
      <c r="F384" s="321"/>
      <c r="G384" s="321"/>
      <c r="H384" s="321"/>
      <c r="I384" s="321"/>
      <c r="J384" s="312"/>
      <c r="K384" s="313"/>
      <c r="L384" s="313"/>
      <c r="M384" s="313"/>
      <c r="N384" s="50"/>
      <c r="O384" s="50"/>
    </row>
    <row r="385" spans="1:15" s="1" customFormat="1" ht="15" customHeight="1" x14ac:dyDescent="0.3">
      <c r="A385" s="57" t="s">
        <v>5</v>
      </c>
      <c r="B385" s="317" t="s">
        <v>114</v>
      </c>
      <c r="C385" s="317"/>
      <c r="D385" s="317"/>
      <c r="E385" s="317"/>
      <c r="F385" s="317"/>
      <c r="G385" s="317"/>
      <c r="H385" s="317"/>
      <c r="I385" s="317"/>
      <c r="J385" s="312"/>
      <c r="K385" s="313"/>
      <c r="L385" s="313"/>
      <c r="M385" s="313"/>
      <c r="N385" s="50"/>
      <c r="O385" s="50"/>
    </row>
    <row r="386" spans="1:15" s="1" customFormat="1" ht="15" customHeight="1" x14ac:dyDescent="0.3">
      <c r="A386" s="57" t="s">
        <v>7</v>
      </c>
      <c r="B386" s="317" t="s">
        <v>111</v>
      </c>
      <c r="C386" s="317"/>
      <c r="D386" s="317"/>
      <c r="E386" s="317"/>
      <c r="F386" s="317"/>
      <c r="G386" s="317"/>
      <c r="H386" s="317"/>
      <c r="I386" s="317"/>
      <c r="J386" s="312"/>
      <c r="K386" s="313"/>
      <c r="L386" s="313"/>
      <c r="M386" s="313"/>
      <c r="N386" s="50"/>
      <c r="O386" s="50"/>
    </row>
    <row r="387" spans="1:15" s="1" customFormat="1" ht="15" customHeight="1" x14ac:dyDescent="0.3">
      <c r="A387" s="57" t="s">
        <v>9</v>
      </c>
      <c r="B387" s="317" t="s">
        <v>302</v>
      </c>
      <c r="C387" s="317"/>
      <c r="D387" s="317"/>
      <c r="E387" s="317"/>
      <c r="F387" s="317"/>
      <c r="G387" s="317"/>
      <c r="H387" s="317"/>
      <c r="I387" s="317"/>
      <c r="J387" s="312"/>
      <c r="K387" s="313"/>
      <c r="L387" s="313"/>
      <c r="M387" s="313"/>
      <c r="N387" s="50"/>
      <c r="O387" s="50"/>
    </row>
    <row r="388" spans="1:15" s="7" customFormat="1" ht="22.5" customHeight="1" x14ac:dyDescent="0.3">
      <c r="A388" s="66" t="s">
        <v>10</v>
      </c>
      <c r="B388" s="67" t="s">
        <v>11</v>
      </c>
      <c r="C388" s="36" t="s">
        <v>275</v>
      </c>
      <c r="D388" s="36" t="s">
        <v>362</v>
      </c>
      <c r="E388" s="37" t="s">
        <v>363</v>
      </c>
      <c r="F388" s="67" t="s">
        <v>12</v>
      </c>
      <c r="G388" s="21" t="s">
        <v>13</v>
      </c>
      <c r="H388" s="67" t="s">
        <v>14</v>
      </c>
      <c r="I388" s="67" t="s">
        <v>15</v>
      </c>
      <c r="J388" s="312"/>
      <c r="K388" s="313"/>
      <c r="L388" s="313"/>
      <c r="M388" s="313"/>
      <c r="N388" s="49"/>
      <c r="O388" s="49"/>
    </row>
    <row r="389" spans="1:15" s="1" customFormat="1" ht="25.5" customHeight="1" x14ac:dyDescent="0.3">
      <c r="A389" s="276" t="s">
        <v>162</v>
      </c>
      <c r="B389" s="277">
        <v>4</v>
      </c>
      <c r="C389" s="278">
        <f>+'PAA 2023'!T131</f>
        <v>173632800</v>
      </c>
      <c r="D389" s="278">
        <f>+'PAA 2023'!T131</f>
        <v>173632800</v>
      </c>
      <c r="E389" s="69">
        <f>C389-D389</f>
        <v>0</v>
      </c>
      <c r="F389" s="70">
        <f t="shared" ref="F389:F390" si="96">IFERROR(E389/C389,0)</f>
        <v>0</v>
      </c>
      <c r="G389" s="71"/>
      <c r="H389" s="61"/>
      <c r="I389" s="61"/>
      <c r="J389" s="112">
        <v>212020200800</v>
      </c>
      <c r="K389" s="10">
        <f>C389</f>
        <v>173632800</v>
      </c>
      <c r="L389" s="8">
        <f t="shared" si="86"/>
        <v>173632800</v>
      </c>
      <c r="M389" s="8">
        <f t="shared" si="80"/>
        <v>0</v>
      </c>
      <c r="N389" s="50"/>
      <c r="O389" s="50"/>
    </row>
    <row r="390" spans="1:15" s="1" customFormat="1" ht="24.75" customHeight="1" x14ac:dyDescent="0.3">
      <c r="A390" s="328" t="s">
        <v>115</v>
      </c>
      <c r="B390" s="328"/>
      <c r="C390" s="35">
        <f>SUM(C356:C389)</f>
        <v>1762616881</v>
      </c>
      <c r="D390" s="35">
        <f>SUM(D356:D389)</f>
        <v>1740278881</v>
      </c>
      <c r="E390" s="35">
        <f>SUM(E356:E389)</f>
        <v>22338000</v>
      </c>
      <c r="F390" s="31">
        <f t="shared" si="96"/>
        <v>1.2673202123950383E-2</v>
      </c>
      <c r="G390" s="24"/>
      <c r="H390" s="25"/>
      <c r="I390" s="25"/>
      <c r="J390" s="111"/>
      <c r="K390" s="28"/>
      <c r="L390" s="29">
        <f t="shared" si="86"/>
        <v>1740278881</v>
      </c>
      <c r="M390" s="29">
        <f t="shared" si="80"/>
        <v>22338000</v>
      </c>
      <c r="N390" s="50"/>
      <c r="O390" s="50"/>
    </row>
    <row r="391" spans="1:15" s="1" customFormat="1" ht="24.75" customHeight="1" x14ac:dyDescent="0.3">
      <c r="A391" s="314" t="s">
        <v>116</v>
      </c>
      <c r="B391" s="314"/>
      <c r="C391" s="314"/>
      <c r="D391" s="314"/>
      <c r="E391" s="314"/>
      <c r="F391" s="314"/>
      <c r="G391" s="314"/>
      <c r="H391" s="314"/>
      <c r="I391" s="314"/>
      <c r="J391" s="314"/>
      <c r="K391" s="314"/>
      <c r="L391" s="314"/>
      <c r="M391" s="314"/>
      <c r="N391" s="50"/>
      <c r="O391" s="50"/>
    </row>
    <row r="392" spans="1:15" s="1" customFormat="1" ht="15" customHeight="1" x14ac:dyDescent="0.3">
      <c r="A392" s="57" t="s">
        <v>1</v>
      </c>
      <c r="B392" s="317" t="s">
        <v>2</v>
      </c>
      <c r="C392" s="317"/>
      <c r="D392" s="317"/>
      <c r="E392" s="317"/>
      <c r="F392" s="317"/>
      <c r="G392" s="317"/>
      <c r="H392" s="317"/>
      <c r="I392" s="317"/>
      <c r="J392" s="312" t="s">
        <v>217</v>
      </c>
      <c r="K392" s="313" t="s">
        <v>275</v>
      </c>
      <c r="L392" s="313" t="s">
        <v>362</v>
      </c>
      <c r="M392" s="313" t="s">
        <v>363</v>
      </c>
      <c r="N392" s="50"/>
      <c r="O392" s="50"/>
    </row>
    <row r="393" spans="1:15" s="1" customFormat="1" ht="15" customHeight="1" x14ac:dyDescent="0.3">
      <c r="A393" s="57" t="s">
        <v>3</v>
      </c>
      <c r="B393" s="321" t="s">
        <v>117</v>
      </c>
      <c r="C393" s="321"/>
      <c r="D393" s="321"/>
      <c r="E393" s="321"/>
      <c r="F393" s="321"/>
      <c r="G393" s="321"/>
      <c r="H393" s="321"/>
      <c r="I393" s="321"/>
      <c r="J393" s="312"/>
      <c r="K393" s="313"/>
      <c r="L393" s="313"/>
      <c r="M393" s="313"/>
      <c r="N393" s="50"/>
      <c r="O393" s="50"/>
    </row>
    <row r="394" spans="1:15" s="1" customFormat="1" ht="15" customHeight="1" x14ac:dyDescent="0.3">
      <c r="A394" s="57" t="s">
        <v>5</v>
      </c>
      <c r="B394" s="317" t="s">
        <v>120</v>
      </c>
      <c r="C394" s="317"/>
      <c r="D394" s="317"/>
      <c r="E394" s="317"/>
      <c r="F394" s="317"/>
      <c r="G394" s="317"/>
      <c r="H394" s="317"/>
      <c r="I394" s="317"/>
      <c r="J394" s="312"/>
      <c r="K394" s="313"/>
      <c r="L394" s="313"/>
      <c r="M394" s="313"/>
      <c r="N394" s="50"/>
      <c r="O394" s="50"/>
    </row>
    <row r="395" spans="1:15" s="1" customFormat="1" ht="15" customHeight="1" x14ac:dyDescent="0.3">
      <c r="A395" s="57" t="s">
        <v>7</v>
      </c>
      <c r="B395" s="317" t="s">
        <v>118</v>
      </c>
      <c r="C395" s="317"/>
      <c r="D395" s="317"/>
      <c r="E395" s="317"/>
      <c r="F395" s="317"/>
      <c r="G395" s="317"/>
      <c r="H395" s="317"/>
      <c r="I395" s="317"/>
      <c r="J395" s="312"/>
      <c r="K395" s="313"/>
      <c r="L395" s="313"/>
      <c r="M395" s="313"/>
      <c r="N395" s="50"/>
      <c r="O395" s="50"/>
    </row>
    <row r="396" spans="1:15" s="1" customFormat="1" ht="15" customHeight="1" x14ac:dyDescent="0.3">
      <c r="A396" s="57" t="s">
        <v>9</v>
      </c>
      <c r="B396" s="317" t="s">
        <v>119</v>
      </c>
      <c r="C396" s="317"/>
      <c r="D396" s="317"/>
      <c r="E396" s="317"/>
      <c r="F396" s="317"/>
      <c r="G396" s="317"/>
      <c r="H396" s="317"/>
      <c r="I396" s="317"/>
      <c r="J396" s="312"/>
      <c r="K396" s="313"/>
      <c r="L396" s="313"/>
      <c r="M396" s="313"/>
      <c r="N396" s="50"/>
      <c r="O396" s="50"/>
    </row>
    <row r="397" spans="1:15" s="7" customFormat="1" ht="22.5" customHeight="1" x14ac:dyDescent="0.3">
      <c r="A397" s="66" t="s">
        <v>10</v>
      </c>
      <c r="B397" s="66" t="s">
        <v>11</v>
      </c>
      <c r="C397" s="33" t="s">
        <v>275</v>
      </c>
      <c r="D397" s="33" t="s">
        <v>362</v>
      </c>
      <c r="E397" s="34" t="s">
        <v>363</v>
      </c>
      <c r="F397" s="66" t="s">
        <v>12</v>
      </c>
      <c r="G397" s="18" t="s">
        <v>13</v>
      </c>
      <c r="H397" s="66" t="s">
        <v>14</v>
      </c>
      <c r="I397" s="66" t="s">
        <v>15</v>
      </c>
      <c r="J397" s="312"/>
      <c r="K397" s="313"/>
      <c r="L397" s="313"/>
      <c r="M397" s="313"/>
      <c r="N397" s="49"/>
      <c r="O397" s="49"/>
    </row>
    <row r="398" spans="1:15" s="1" customFormat="1" ht="20.25" customHeight="1" x14ac:dyDescent="0.3">
      <c r="A398" s="276" t="s">
        <v>162</v>
      </c>
      <c r="B398" s="277">
        <v>1</v>
      </c>
      <c r="C398" s="278">
        <f>+'PAA 2023'!T137</f>
        <v>16533000</v>
      </c>
      <c r="D398" s="278">
        <f>+C398</f>
        <v>16533000</v>
      </c>
      <c r="E398" s="69">
        <f>C398-D398</f>
        <v>0</v>
      </c>
      <c r="F398" s="70">
        <f t="shared" ref="F398:F400" si="97">IFERROR(E398/C398,0)</f>
        <v>0</v>
      </c>
      <c r="G398" s="71"/>
      <c r="H398" s="61"/>
      <c r="I398" s="61"/>
      <c r="J398" s="112">
        <v>212020200800</v>
      </c>
      <c r="K398" s="10">
        <f>C398</f>
        <v>16533000</v>
      </c>
      <c r="L398" s="8">
        <f t="shared" si="86"/>
        <v>16533000</v>
      </c>
      <c r="M398" s="8">
        <f t="shared" si="80"/>
        <v>0</v>
      </c>
      <c r="N398" s="50"/>
      <c r="O398" s="50"/>
    </row>
    <row r="399" spans="1:15" s="1" customFormat="1" ht="38.25" customHeight="1" x14ac:dyDescent="0.3">
      <c r="A399" s="62" t="s">
        <v>348</v>
      </c>
      <c r="B399" s="61">
        <v>0</v>
      </c>
      <c r="C399" s="68">
        <v>0</v>
      </c>
      <c r="D399" s="68">
        <v>0</v>
      </c>
      <c r="E399" s="69">
        <f>C399-D399</f>
        <v>0</v>
      </c>
      <c r="F399" s="70">
        <f t="shared" si="97"/>
        <v>0</v>
      </c>
      <c r="G399" s="71"/>
      <c r="H399" s="61" t="s">
        <v>678</v>
      </c>
      <c r="I399" s="61"/>
      <c r="J399" s="113">
        <v>212020200600</v>
      </c>
      <c r="K399" s="10"/>
      <c r="L399" s="8"/>
      <c r="M399" s="8"/>
      <c r="N399" s="50"/>
      <c r="O399" s="50"/>
    </row>
    <row r="400" spans="1:15" s="1" customFormat="1" ht="24.75" customHeight="1" x14ac:dyDescent="0.3">
      <c r="A400" s="328" t="s">
        <v>121</v>
      </c>
      <c r="B400" s="328"/>
      <c r="C400" s="35">
        <f>SUM(C398:C399)</f>
        <v>16533000</v>
      </c>
      <c r="D400" s="35">
        <f>+D398+D399</f>
        <v>16533000</v>
      </c>
      <c r="E400" s="35">
        <f>SUM(E398:E399)</f>
        <v>0</v>
      </c>
      <c r="F400" s="31">
        <f t="shared" si="97"/>
        <v>0</v>
      </c>
      <c r="G400" s="24"/>
      <c r="H400" s="25"/>
      <c r="I400" s="25"/>
      <c r="J400" s="111"/>
      <c r="K400" s="28"/>
      <c r="L400" s="29">
        <f t="shared" si="86"/>
        <v>16533000</v>
      </c>
      <c r="M400" s="29">
        <f t="shared" si="80"/>
        <v>0</v>
      </c>
      <c r="N400" s="50"/>
      <c r="O400" s="50"/>
    </row>
    <row r="401" spans="1:15" s="1" customFormat="1" ht="24.75" customHeight="1" x14ac:dyDescent="0.3">
      <c r="A401" s="314" t="s">
        <v>122</v>
      </c>
      <c r="B401" s="314"/>
      <c r="C401" s="314"/>
      <c r="D401" s="314"/>
      <c r="E401" s="314"/>
      <c r="F401" s="314"/>
      <c r="G401" s="314"/>
      <c r="H401" s="314"/>
      <c r="I401" s="314"/>
      <c r="J401" s="314"/>
      <c r="K401" s="314"/>
      <c r="L401" s="314"/>
      <c r="M401" s="314"/>
      <c r="N401" s="50"/>
      <c r="O401" s="50"/>
    </row>
    <row r="402" spans="1:15" s="1" customFormat="1" ht="15" customHeight="1" x14ac:dyDescent="0.3">
      <c r="A402" s="57" t="s">
        <v>1</v>
      </c>
      <c r="B402" s="317" t="s">
        <v>2</v>
      </c>
      <c r="C402" s="317"/>
      <c r="D402" s="317"/>
      <c r="E402" s="317"/>
      <c r="F402" s="317"/>
      <c r="G402" s="317"/>
      <c r="H402" s="317"/>
      <c r="I402" s="317"/>
      <c r="J402" s="312" t="s">
        <v>217</v>
      </c>
      <c r="K402" s="313" t="s">
        <v>275</v>
      </c>
      <c r="L402" s="313" t="s">
        <v>362</v>
      </c>
      <c r="M402" s="313" t="s">
        <v>363</v>
      </c>
      <c r="N402" s="50"/>
      <c r="O402" s="50"/>
    </row>
    <row r="403" spans="1:15" s="1" customFormat="1" ht="15" customHeight="1" x14ac:dyDescent="0.3">
      <c r="A403" s="57" t="s">
        <v>3</v>
      </c>
      <c r="B403" s="321" t="s">
        <v>123</v>
      </c>
      <c r="C403" s="321"/>
      <c r="D403" s="321"/>
      <c r="E403" s="321"/>
      <c r="F403" s="321"/>
      <c r="G403" s="321"/>
      <c r="H403" s="321"/>
      <c r="I403" s="321"/>
      <c r="J403" s="312"/>
      <c r="K403" s="313"/>
      <c r="L403" s="313"/>
      <c r="M403" s="313"/>
      <c r="N403" s="50"/>
      <c r="O403" s="50"/>
    </row>
    <row r="404" spans="1:15" s="1" customFormat="1" ht="15" customHeight="1" x14ac:dyDescent="0.3">
      <c r="A404" s="57" t="s">
        <v>5</v>
      </c>
      <c r="B404" s="317" t="s">
        <v>124</v>
      </c>
      <c r="C404" s="317"/>
      <c r="D404" s="317"/>
      <c r="E404" s="317"/>
      <c r="F404" s="317"/>
      <c r="G404" s="317"/>
      <c r="H404" s="317"/>
      <c r="I404" s="317"/>
      <c r="J404" s="312"/>
      <c r="K404" s="313"/>
      <c r="L404" s="313"/>
      <c r="M404" s="313"/>
      <c r="N404" s="50"/>
      <c r="O404" s="50"/>
    </row>
    <row r="405" spans="1:15" s="1" customFormat="1" ht="15" customHeight="1" x14ac:dyDescent="0.3">
      <c r="A405" s="57" t="s">
        <v>7</v>
      </c>
      <c r="B405" s="317" t="s">
        <v>118</v>
      </c>
      <c r="C405" s="317"/>
      <c r="D405" s="317"/>
      <c r="E405" s="317"/>
      <c r="F405" s="317"/>
      <c r="G405" s="317"/>
      <c r="H405" s="317"/>
      <c r="I405" s="317"/>
      <c r="J405" s="312"/>
      <c r="K405" s="313"/>
      <c r="L405" s="313"/>
      <c r="M405" s="313"/>
      <c r="N405" s="50"/>
      <c r="O405" s="50"/>
    </row>
    <row r="406" spans="1:15" s="1" customFormat="1" ht="15" customHeight="1" x14ac:dyDescent="0.3">
      <c r="A406" s="57" t="s">
        <v>9</v>
      </c>
      <c r="B406" s="317" t="s">
        <v>125</v>
      </c>
      <c r="C406" s="317"/>
      <c r="D406" s="317"/>
      <c r="E406" s="317"/>
      <c r="F406" s="317"/>
      <c r="G406" s="317"/>
      <c r="H406" s="317"/>
      <c r="I406" s="317"/>
      <c r="J406" s="312"/>
      <c r="K406" s="313"/>
      <c r="L406" s="313"/>
      <c r="M406" s="313"/>
      <c r="N406" s="50"/>
      <c r="O406" s="50"/>
    </row>
    <row r="407" spans="1:15" s="7" customFormat="1" ht="22.5" customHeight="1" x14ac:dyDescent="0.3">
      <c r="A407" s="66" t="s">
        <v>10</v>
      </c>
      <c r="B407" s="66" t="s">
        <v>11</v>
      </c>
      <c r="C407" s="33" t="s">
        <v>275</v>
      </c>
      <c r="D407" s="33" t="s">
        <v>362</v>
      </c>
      <c r="E407" s="34" t="s">
        <v>363</v>
      </c>
      <c r="F407" s="66" t="s">
        <v>12</v>
      </c>
      <c r="G407" s="18" t="s">
        <v>13</v>
      </c>
      <c r="H407" s="66" t="s">
        <v>14</v>
      </c>
      <c r="I407" s="66" t="s">
        <v>15</v>
      </c>
      <c r="J407" s="312"/>
      <c r="K407" s="313"/>
      <c r="L407" s="313"/>
      <c r="M407" s="313"/>
      <c r="N407" s="49"/>
      <c r="O407" s="49"/>
    </row>
    <row r="408" spans="1:15" s="1" customFormat="1" ht="21" customHeight="1" x14ac:dyDescent="0.3">
      <c r="A408" s="62" t="s">
        <v>367</v>
      </c>
      <c r="B408" s="61">
        <v>12</v>
      </c>
      <c r="C408" s="41">
        <v>10000000</v>
      </c>
      <c r="D408" s="41">
        <v>0</v>
      </c>
      <c r="E408" s="69">
        <f>C408-D408</f>
        <v>10000000</v>
      </c>
      <c r="F408" s="70">
        <f t="shared" ref="F408:F409" si="98">IFERROR(E408/C408,0)</f>
        <v>1</v>
      </c>
      <c r="G408" s="71"/>
      <c r="H408" s="61"/>
      <c r="I408" s="61"/>
      <c r="J408" s="113">
        <v>212020200600</v>
      </c>
      <c r="K408" s="61"/>
      <c r="L408" s="61"/>
      <c r="M408" s="61"/>
      <c r="N408" s="50"/>
      <c r="O408" s="50"/>
    </row>
    <row r="409" spans="1:15" s="1" customFormat="1" ht="21" customHeight="1" x14ac:dyDescent="0.3">
      <c r="A409" s="276" t="s">
        <v>162</v>
      </c>
      <c r="B409" s="277">
        <v>1</v>
      </c>
      <c r="C409" s="278">
        <f>15642000+7821000</f>
        <v>23463000</v>
      </c>
      <c r="D409" s="278">
        <f>+'PAA 2023'!T138</f>
        <v>23463000</v>
      </c>
      <c r="E409" s="69">
        <f>C409-D409</f>
        <v>0</v>
      </c>
      <c r="F409" s="70">
        <f t="shared" si="98"/>
        <v>0</v>
      </c>
      <c r="G409" s="71"/>
      <c r="H409" s="61"/>
      <c r="I409" s="61"/>
      <c r="J409" s="113">
        <v>212020200800</v>
      </c>
      <c r="K409" s="32">
        <f>C409</f>
        <v>23463000</v>
      </c>
      <c r="L409" s="3">
        <f t="shared" si="86"/>
        <v>23463000</v>
      </c>
      <c r="M409" s="3">
        <f t="shared" si="80"/>
        <v>0</v>
      </c>
      <c r="N409" s="50"/>
      <c r="O409" s="50"/>
    </row>
    <row r="410" spans="1:15" s="1" customFormat="1" ht="24.75" customHeight="1" x14ac:dyDescent="0.3">
      <c r="A410" s="328" t="s">
        <v>126</v>
      </c>
      <c r="B410" s="328"/>
      <c r="C410" s="35">
        <f>SUM(C408:C409)</f>
        <v>33463000</v>
      </c>
      <c r="D410" s="35">
        <f>+D408+D409</f>
        <v>23463000</v>
      </c>
      <c r="E410" s="35">
        <f>SUM(E408:E409)</f>
        <v>10000000</v>
      </c>
      <c r="F410" s="31">
        <f t="shared" ref="F410" si="99">IFERROR(E410/C410,0)</f>
        <v>0.29883752203926722</v>
      </c>
      <c r="G410" s="24"/>
      <c r="H410" s="25"/>
      <c r="I410" s="25"/>
      <c r="J410" s="111"/>
      <c r="K410" s="28"/>
      <c r="L410" s="29">
        <f t="shared" si="86"/>
        <v>23463000</v>
      </c>
      <c r="M410" s="29">
        <f t="shared" si="80"/>
        <v>10000000</v>
      </c>
      <c r="N410" s="50"/>
      <c r="O410" s="50"/>
    </row>
    <row r="411" spans="1:15" s="1" customFormat="1" ht="24.75" customHeight="1" x14ac:dyDescent="0.3">
      <c r="A411" s="314" t="s">
        <v>127</v>
      </c>
      <c r="B411" s="314"/>
      <c r="C411" s="314"/>
      <c r="D411" s="314"/>
      <c r="E411" s="314"/>
      <c r="F411" s="314"/>
      <c r="G411" s="314"/>
      <c r="H411" s="314"/>
      <c r="I411" s="314"/>
      <c r="J411" s="314"/>
      <c r="K411" s="314"/>
      <c r="L411" s="314"/>
      <c r="M411" s="314"/>
      <c r="N411" s="50"/>
      <c r="O411" s="50"/>
    </row>
    <row r="412" spans="1:15" s="5" customFormat="1" ht="15" customHeight="1" x14ac:dyDescent="0.3">
      <c r="A412" s="64" t="s">
        <v>58</v>
      </c>
      <c r="B412" s="315" t="s">
        <v>59</v>
      </c>
      <c r="C412" s="315"/>
      <c r="D412" s="315"/>
      <c r="E412" s="315"/>
      <c r="F412" s="315"/>
      <c r="G412" s="315"/>
      <c r="H412" s="315"/>
      <c r="I412" s="315"/>
      <c r="J412" s="312" t="s">
        <v>217</v>
      </c>
      <c r="K412" s="313" t="s">
        <v>275</v>
      </c>
      <c r="L412" s="313" t="s">
        <v>362</v>
      </c>
      <c r="M412" s="313" t="s">
        <v>363</v>
      </c>
      <c r="N412" s="15"/>
      <c r="O412" s="15"/>
    </row>
    <row r="413" spans="1:15" s="5" customFormat="1" ht="15" customHeight="1" x14ac:dyDescent="0.3">
      <c r="A413" s="64" t="s">
        <v>3</v>
      </c>
      <c r="B413" s="315" t="s">
        <v>128</v>
      </c>
      <c r="C413" s="315"/>
      <c r="D413" s="315"/>
      <c r="E413" s="315"/>
      <c r="F413" s="315"/>
      <c r="G413" s="315"/>
      <c r="H413" s="315"/>
      <c r="I413" s="315"/>
      <c r="J413" s="312"/>
      <c r="K413" s="313"/>
      <c r="L413" s="313"/>
      <c r="M413" s="313"/>
      <c r="N413" s="15"/>
      <c r="O413" s="15"/>
    </row>
    <row r="414" spans="1:15" s="5" customFormat="1" ht="15" customHeight="1" x14ac:dyDescent="0.3">
      <c r="A414" s="64" t="s">
        <v>5</v>
      </c>
      <c r="B414" s="316" t="s">
        <v>129</v>
      </c>
      <c r="C414" s="316"/>
      <c r="D414" s="316"/>
      <c r="E414" s="316"/>
      <c r="F414" s="316"/>
      <c r="G414" s="316"/>
      <c r="H414" s="316"/>
      <c r="I414" s="316"/>
      <c r="J414" s="312"/>
      <c r="K414" s="313"/>
      <c r="L414" s="313"/>
      <c r="M414" s="313"/>
      <c r="N414" s="15"/>
      <c r="O414" s="15"/>
    </row>
    <row r="415" spans="1:15" s="5" customFormat="1" ht="15" customHeight="1" x14ac:dyDescent="0.3">
      <c r="A415" s="64" t="s">
        <v>7</v>
      </c>
      <c r="B415" s="316" t="s">
        <v>130</v>
      </c>
      <c r="C415" s="316"/>
      <c r="D415" s="316"/>
      <c r="E415" s="316"/>
      <c r="F415" s="316"/>
      <c r="G415" s="316"/>
      <c r="H415" s="316"/>
      <c r="I415" s="316"/>
      <c r="J415" s="312"/>
      <c r="K415" s="313"/>
      <c r="L415" s="313"/>
      <c r="M415" s="313"/>
      <c r="N415" s="15"/>
      <c r="O415" s="15"/>
    </row>
    <row r="416" spans="1:15" s="5" customFormat="1" ht="15" customHeight="1" x14ac:dyDescent="0.3">
      <c r="A416" s="64" t="s">
        <v>9</v>
      </c>
      <c r="B416" s="316" t="s">
        <v>233</v>
      </c>
      <c r="C416" s="316"/>
      <c r="D416" s="316"/>
      <c r="E416" s="316"/>
      <c r="F416" s="316"/>
      <c r="G416" s="316"/>
      <c r="H416" s="316"/>
      <c r="I416" s="316"/>
      <c r="J416" s="312"/>
      <c r="K416" s="313"/>
      <c r="L416" s="313"/>
      <c r="M416" s="313"/>
      <c r="N416" s="15"/>
      <c r="O416" s="15"/>
    </row>
    <row r="417" spans="1:15" s="7" customFormat="1" ht="22.5" customHeight="1" x14ac:dyDescent="0.3">
      <c r="A417" s="66" t="s">
        <v>10</v>
      </c>
      <c r="B417" s="67" t="s">
        <v>11</v>
      </c>
      <c r="C417" s="36" t="s">
        <v>275</v>
      </c>
      <c r="D417" s="36" t="s">
        <v>362</v>
      </c>
      <c r="E417" s="37" t="s">
        <v>363</v>
      </c>
      <c r="F417" s="67" t="s">
        <v>12</v>
      </c>
      <c r="G417" s="21" t="s">
        <v>13</v>
      </c>
      <c r="H417" s="67" t="s">
        <v>14</v>
      </c>
      <c r="I417" s="67" t="s">
        <v>15</v>
      </c>
      <c r="J417" s="312"/>
      <c r="K417" s="313"/>
      <c r="L417" s="313"/>
      <c r="M417" s="313"/>
      <c r="N417" s="49"/>
      <c r="O417" s="49"/>
    </row>
    <row r="418" spans="1:15" s="1" customFormat="1" ht="20.25" customHeight="1" x14ac:dyDescent="0.3">
      <c r="A418" s="339" t="s">
        <v>312</v>
      </c>
      <c r="B418" s="339"/>
      <c r="C418" s="339"/>
      <c r="D418" s="339"/>
      <c r="E418" s="339"/>
      <c r="F418" s="339"/>
      <c r="G418" s="339"/>
      <c r="H418" s="339"/>
      <c r="I418" s="339"/>
      <c r="J418" s="115"/>
      <c r="K418" s="9"/>
      <c r="L418" s="8">
        <f t="shared" si="86"/>
        <v>0</v>
      </c>
      <c r="M418" s="8">
        <f t="shared" si="80"/>
        <v>0</v>
      </c>
      <c r="N418" s="50"/>
      <c r="O418" s="50"/>
    </row>
    <row r="419" spans="1:15" s="1" customFormat="1" ht="11.25" customHeight="1" x14ac:dyDescent="0.3">
      <c r="A419" s="62" t="s">
        <v>131</v>
      </c>
      <c r="B419" s="61">
        <v>1</v>
      </c>
      <c r="C419" s="138">
        <v>16500000</v>
      </c>
      <c r="D419" s="140">
        <v>16500000</v>
      </c>
      <c r="E419" s="69">
        <f t="shared" ref="E419:E423" si="100">C419-D419</f>
        <v>0</v>
      </c>
      <c r="F419" s="70">
        <f t="shared" ref="F419:F424" si="101">IFERROR(E419/C419,0)</f>
        <v>0</v>
      </c>
      <c r="G419" s="71" t="s">
        <v>300</v>
      </c>
      <c r="H419" s="61"/>
      <c r="I419" s="61"/>
      <c r="J419" s="112">
        <v>212020200900</v>
      </c>
      <c r="K419" s="8">
        <f>C419</f>
        <v>16500000</v>
      </c>
      <c r="L419" s="8">
        <f t="shared" si="86"/>
        <v>16500000</v>
      </c>
      <c r="M419" s="8">
        <f t="shared" si="80"/>
        <v>0</v>
      </c>
      <c r="N419" s="50"/>
      <c r="O419" s="50"/>
    </row>
    <row r="420" spans="1:15" s="1" customFormat="1" ht="11.25" customHeight="1" x14ac:dyDescent="0.3">
      <c r="A420" s="213" t="s">
        <v>313</v>
      </c>
      <c r="B420" s="61" t="s">
        <v>366</v>
      </c>
      <c r="C420" s="68">
        <v>35000000</v>
      </c>
      <c r="D420" s="127">
        <v>6214554</v>
      </c>
      <c r="E420" s="69">
        <f t="shared" si="100"/>
        <v>28785446</v>
      </c>
      <c r="F420" s="70">
        <f t="shared" si="101"/>
        <v>0.82244131428571432</v>
      </c>
      <c r="G420" s="71"/>
      <c r="H420" s="61"/>
      <c r="I420" s="259" t="s">
        <v>736</v>
      </c>
      <c r="J420" s="112">
        <v>212020200902</v>
      </c>
      <c r="K420" s="8">
        <f>C420</f>
        <v>35000000</v>
      </c>
      <c r="L420" s="8">
        <f t="shared" si="86"/>
        <v>6214554</v>
      </c>
      <c r="M420" s="8">
        <f t="shared" si="80"/>
        <v>28785446</v>
      </c>
      <c r="N420" s="50"/>
      <c r="O420" s="50"/>
    </row>
    <row r="421" spans="1:15" s="1" customFormat="1" ht="30" customHeight="1" x14ac:dyDescent="0.3">
      <c r="A421" s="137" t="s">
        <v>314</v>
      </c>
      <c r="B421" s="61">
        <v>1</v>
      </c>
      <c r="C421" s="68">
        <f>50000000+10000000</f>
        <v>60000000</v>
      </c>
      <c r="D421" s="120">
        <v>60000000</v>
      </c>
      <c r="E421" s="69">
        <f t="shared" si="100"/>
        <v>0</v>
      </c>
      <c r="F421" s="70">
        <f t="shared" si="101"/>
        <v>0</v>
      </c>
      <c r="G421" s="71"/>
      <c r="H421" s="61"/>
      <c r="I421" s="126" t="s">
        <v>404</v>
      </c>
      <c r="J421" s="112">
        <v>212020200902</v>
      </c>
      <c r="K421" s="8">
        <f>C421</f>
        <v>60000000</v>
      </c>
      <c r="L421" s="8">
        <f t="shared" si="86"/>
        <v>60000000</v>
      </c>
      <c r="M421" s="8">
        <f t="shared" ref="M421:M485" si="102">E421</f>
        <v>0</v>
      </c>
      <c r="N421" s="50"/>
      <c r="O421" s="50"/>
    </row>
    <row r="422" spans="1:15" s="1" customFormat="1" ht="22.5" customHeight="1" x14ac:dyDescent="0.3">
      <c r="A422" s="62" t="s">
        <v>315</v>
      </c>
      <c r="B422" s="61">
        <v>1</v>
      </c>
      <c r="C422" s="68">
        <v>10000000</v>
      </c>
      <c r="D422" s="68">
        <v>0</v>
      </c>
      <c r="E422" s="69">
        <f t="shared" si="100"/>
        <v>10000000</v>
      </c>
      <c r="F422" s="70">
        <f t="shared" si="101"/>
        <v>1</v>
      </c>
      <c r="G422" s="71"/>
      <c r="H422" s="61"/>
      <c r="I422" s="61"/>
      <c r="J422" s="112">
        <v>212020200902</v>
      </c>
      <c r="K422" s="8">
        <f>C422</f>
        <v>10000000</v>
      </c>
      <c r="L422" s="8">
        <f t="shared" si="86"/>
        <v>0</v>
      </c>
      <c r="M422" s="8">
        <f t="shared" si="102"/>
        <v>10000000</v>
      </c>
      <c r="N422" s="50"/>
      <c r="O422" s="50"/>
    </row>
    <row r="423" spans="1:15" s="1" customFormat="1" ht="33.75" customHeight="1" x14ac:dyDescent="0.3">
      <c r="A423" s="62" t="s">
        <v>316</v>
      </c>
      <c r="B423" s="61">
        <v>1</v>
      </c>
      <c r="C423" s="68">
        <v>8000000</v>
      </c>
      <c r="D423" s="68">
        <v>0</v>
      </c>
      <c r="E423" s="69">
        <f t="shared" si="100"/>
        <v>8000000</v>
      </c>
      <c r="F423" s="70">
        <f t="shared" si="101"/>
        <v>1</v>
      </c>
      <c r="G423" s="63"/>
      <c r="H423" s="22"/>
      <c r="I423" s="61"/>
      <c r="J423" s="112">
        <v>212020200900</v>
      </c>
      <c r="K423" s="8">
        <f>C423</f>
        <v>8000000</v>
      </c>
      <c r="L423" s="8">
        <f t="shared" si="86"/>
        <v>0</v>
      </c>
      <c r="M423" s="8">
        <f t="shared" si="102"/>
        <v>8000000</v>
      </c>
      <c r="N423" s="50"/>
      <c r="O423" s="50"/>
    </row>
    <row r="424" spans="1:15" s="5" customFormat="1" ht="24.75" customHeight="1" x14ac:dyDescent="0.3">
      <c r="A424" s="328" t="s">
        <v>132</v>
      </c>
      <c r="B424" s="328"/>
      <c r="C424" s="44">
        <f>SUM(C419:C423)</f>
        <v>129500000</v>
      </c>
      <c r="D424" s="44">
        <f>+D419+D420+D421+D422+D423</f>
        <v>82714554</v>
      </c>
      <c r="E424" s="44">
        <f>SUM(E419:E423)</f>
        <v>46785446</v>
      </c>
      <c r="F424" s="31">
        <f t="shared" si="101"/>
        <v>0.36127757528957527</v>
      </c>
      <c r="G424" s="24"/>
      <c r="H424" s="30"/>
      <c r="I424" s="30"/>
      <c r="J424" s="111"/>
      <c r="K424" s="28"/>
      <c r="L424" s="29">
        <f t="shared" si="86"/>
        <v>82714554</v>
      </c>
      <c r="M424" s="29">
        <f t="shared" si="102"/>
        <v>46785446</v>
      </c>
      <c r="N424" s="15"/>
      <c r="O424" s="15"/>
    </row>
    <row r="425" spans="1:15" s="59" customFormat="1" ht="20.25" customHeight="1" x14ac:dyDescent="0.3">
      <c r="A425" s="340" t="s">
        <v>133</v>
      </c>
      <c r="B425" s="340"/>
      <c r="C425" s="340"/>
      <c r="D425" s="340"/>
      <c r="E425" s="340"/>
      <c r="F425" s="340"/>
      <c r="G425" s="340"/>
      <c r="H425" s="340"/>
      <c r="I425" s="340"/>
      <c r="J425" s="115"/>
      <c r="K425" s="6"/>
      <c r="L425" s="11">
        <f t="shared" si="86"/>
        <v>0</v>
      </c>
      <c r="M425" s="11">
        <f t="shared" si="102"/>
        <v>0</v>
      </c>
      <c r="N425" s="58"/>
      <c r="O425" s="58"/>
    </row>
    <row r="426" spans="1:15" s="5" customFormat="1" ht="38.25" customHeight="1" x14ac:dyDescent="0.3">
      <c r="A426" s="213" t="s">
        <v>317</v>
      </c>
      <c r="B426" s="79" t="s">
        <v>366</v>
      </c>
      <c r="C426" s="263">
        <f>20000000+5800000</f>
        <v>25800000</v>
      </c>
      <c r="D426" s="80">
        <v>16000000</v>
      </c>
      <c r="E426" s="81">
        <f t="shared" ref="E426:E431" si="103">C426-D426</f>
        <v>9800000</v>
      </c>
      <c r="F426" s="82">
        <f t="shared" ref="F426:F445" si="104">IFERROR(E426/C426,0)</f>
        <v>0.37984496124031009</v>
      </c>
      <c r="G426" s="83"/>
      <c r="H426" s="79"/>
      <c r="I426" s="259" t="s">
        <v>715</v>
      </c>
      <c r="J426" s="113">
        <v>216010400401</v>
      </c>
      <c r="K426" s="3">
        <f t="shared" ref="K426:K445" si="105">C426</f>
        <v>25800000</v>
      </c>
      <c r="L426" s="3">
        <f t="shared" si="86"/>
        <v>16000000</v>
      </c>
      <c r="M426" s="3">
        <f t="shared" si="102"/>
        <v>9800000</v>
      </c>
      <c r="N426" s="15"/>
      <c r="O426" s="15"/>
    </row>
    <row r="427" spans="1:15" s="5" customFormat="1" ht="22.5" customHeight="1" x14ac:dyDescent="0.3">
      <c r="A427" s="84" t="s">
        <v>379</v>
      </c>
      <c r="B427" s="89" t="s">
        <v>366</v>
      </c>
      <c r="C427" s="85">
        <v>1162000</v>
      </c>
      <c r="D427" s="85">
        <v>1160000</v>
      </c>
      <c r="E427" s="86">
        <f t="shared" si="103"/>
        <v>2000</v>
      </c>
      <c r="F427" s="87">
        <f t="shared" ref="F427" si="106">IFERROR(E427/C427,0)</f>
        <v>1.7211703958691911E-3</v>
      </c>
      <c r="G427" s="88"/>
      <c r="H427" s="89"/>
      <c r="I427" s="141"/>
      <c r="J427" s="147">
        <v>2110103020</v>
      </c>
      <c r="K427" s="3">
        <f t="shared" ref="K427" si="107">C427</f>
        <v>1162000</v>
      </c>
      <c r="L427" s="3">
        <f t="shared" ref="L427" si="108">+D427</f>
        <v>1160000</v>
      </c>
      <c r="M427" s="3">
        <f t="shared" ref="M427" si="109">E427</f>
        <v>2000</v>
      </c>
      <c r="N427" s="15"/>
      <c r="O427" s="15"/>
    </row>
    <row r="428" spans="1:15" s="1" customFormat="1" ht="26.25" customHeight="1" x14ac:dyDescent="0.3">
      <c r="A428" s="213" t="s">
        <v>399</v>
      </c>
      <c r="B428" s="61">
        <v>100</v>
      </c>
      <c r="C428" s="68">
        <v>116000000</v>
      </c>
      <c r="D428" s="68">
        <v>60279394</v>
      </c>
      <c r="E428" s="69">
        <f t="shared" si="103"/>
        <v>55720606</v>
      </c>
      <c r="F428" s="70">
        <f t="shared" si="104"/>
        <v>0.48035005172413792</v>
      </c>
      <c r="G428" s="71"/>
      <c r="H428" s="61"/>
      <c r="I428" s="259" t="s">
        <v>737</v>
      </c>
      <c r="J428" s="143">
        <v>2110103020</v>
      </c>
      <c r="K428" s="8">
        <f t="shared" si="105"/>
        <v>116000000</v>
      </c>
      <c r="L428" s="8">
        <f t="shared" si="86"/>
        <v>60279394</v>
      </c>
      <c r="M428" s="8">
        <f t="shared" si="102"/>
        <v>55720606</v>
      </c>
      <c r="N428" s="50"/>
      <c r="O428" s="50"/>
    </row>
    <row r="429" spans="1:15" s="1" customFormat="1" ht="22.5" customHeight="1" x14ac:dyDescent="0.3">
      <c r="A429" s="62" t="s">
        <v>318</v>
      </c>
      <c r="B429" s="61" t="s">
        <v>366</v>
      </c>
      <c r="C429" s="138">
        <v>821514000</v>
      </c>
      <c r="D429" s="68">
        <v>821514000</v>
      </c>
      <c r="E429" s="69">
        <f t="shared" si="103"/>
        <v>0</v>
      </c>
      <c r="F429" s="70">
        <f t="shared" si="104"/>
        <v>0</v>
      </c>
      <c r="G429" s="71"/>
      <c r="H429" s="22"/>
      <c r="I429" s="61"/>
      <c r="J429" s="112">
        <v>2160104002</v>
      </c>
      <c r="K429" s="8">
        <f t="shared" si="105"/>
        <v>821514000</v>
      </c>
      <c r="L429" s="8">
        <f t="shared" si="86"/>
        <v>821514000</v>
      </c>
      <c r="M429" s="8">
        <f t="shared" si="102"/>
        <v>0</v>
      </c>
      <c r="N429" s="50"/>
      <c r="O429" s="50"/>
    </row>
    <row r="430" spans="1:15" s="1" customFormat="1" ht="22.5" customHeight="1" x14ac:dyDescent="0.3">
      <c r="A430" s="62" t="s">
        <v>319</v>
      </c>
      <c r="B430" s="61">
        <v>1</v>
      </c>
      <c r="C430" s="138">
        <v>10000000</v>
      </c>
      <c r="D430" s="140">
        <v>10000000</v>
      </c>
      <c r="E430" s="69">
        <f t="shared" si="103"/>
        <v>0</v>
      </c>
      <c r="F430" s="70">
        <f t="shared" si="104"/>
        <v>0</v>
      </c>
      <c r="G430" s="71" t="s">
        <v>300</v>
      </c>
      <c r="H430" s="22"/>
      <c r="I430" s="61"/>
      <c r="J430" s="112">
        <v>212020200600</v>
      </c>
      <c r="K430" s="8">
        <f t="shared" si="105"/>
        <v>10000000</v>
      </c>
      <c r="L430" s="8">
        <f t="shared" si="86"/>
        <v>10000000</v>
      </c>
      <c r="M430" s="8">
        <f t="shared" si="102"/>
        <v>0</v>
      </c>
      <c r="N430" s="50"/>
      <c r="O430" s="50"/>
    </row>
    <row r="431" spans="1:15" s="1" customFormat="1" ht="29.25" customHeight="1" x14ac:dyDescent="0.3">
      <c r="A431" s="260" t="s">
        <v>320</v>
      </c>
      <c r="B431" s="61">
        <v>1</v>
      </c>
      <c r="C431" s="138">
        <f>5000000-(5000000)</f>
        <v>0</v>
      </c>
      <c r="D431" s="68">
        <v>0</v>
      </c>
      <c r="E431" s="69">
        <f t="shared" si="103"/>
        <v>0</v>
      </c>
      <c r="F431" s="70">
        <f t="shared" si="104"/>
        <v>0</v>
      </c>
      <c r="G431" s="71"/>
      <c r="H431" s="61"/>
      <c r="I431" s="259" t="s">
        <v>718</v>
      </c>
      <c r="J431" s="112">
        <v>212020200900</v>
      </c>
      <c r="K431" s="8">
        <f t="shared" si="105"/>
        <v>0</v>
      </c>
      <c r="L431" s="8">
        <f t="shared" si="86"/>
        <v>0</v>
      </c>
      <c r="M431" s="8">
        <f t="shared" si="102"/>
        <v>0</v>
      </c>
      <c r="N431" s="50"/>
      <c r="O431" s="50"/>
    </row>
    <row r="432" spans="1:15" s="1" customFormat="1" ht="15.75" customHeight="1" x14ac:dyDescent="0.3">
      <c r="A432" s="62" t="s">
        <v>321</v>
      </c>
      <c r="B432" s="61">
        <v>2</v>
      </c>
      <c r="C432" s="138">
        <v>10634003</v>
      </c>
      <c r="D432" s="120">
        <f>+C432</f>
        <v>10634003</v>
      </c>
      <c r="E432" s="69">
        <f t="shared" ref="E432:E437" si="110">C432-D432</f>
        <v>0</v>
      </c>
      <c r="F432" s="70">
        <f t="shared" si="104"/>
        <v>0</v>
      </c>
      <c r="G432" s="123" t="s">
        <v>738</v>
      </c>
      <c r="H432" s="61"/>
      <c r="I432" s="61"/>
      <c r="J432" s="112">
        <v>212020200900</v>
      </c>
      <c r="K432" s="8">
        <f t="shared" si="105"/>
        <v>10634003</v>
      </c>
      <c r="L432" s="8">
        <f t="shared" si="86"/>
        <v>10634003</v>
      </c>
      <c r="M432" s="8">
        <f t="shared" si="102"/>
        <v>0</v>
      </c>
      <c r="N432" s="50"/>
      <c r="O432" s="50"/>
    </row>
    <row r="433" spans="1:15" s="1" customFormat="1" ht="11.25" customHeight="1" x14ac:dyDescent="0.3">
      <c r="A433" s="12" t="s">
        <v>355</v>
      </c>
      <c r="B433" s="61">
        <v>1</v>
      </c>
      <c r="C433" s="138">
        <v>200000000</v>
      </c>
      <c r="D433" s="220">
        <v>200000000</v>
      </c>
      <c r="E433" s="69">
        <f t="shared" si="110"/>
        <v>0</v>
      </c>
      <c r="F433" s="70">
        <f t="shared" si="104"/>
        <v>0</v>
      </c>
      <c r="G433" s="123" t="s">
        <v>300</v>
      </c>
      <c r="H433" s="61"/>
      <c r="I433" s="61"/>
      <c r="J433" s="112">
        <v>212020200900</v>
      </c>
      <c r="K433" s="8">
        <f t="shared" si="105"/>
        <v>200000000</v>
      </c>
      <c r="L433" s="8">
        <f t="shared" si="86"/>
        <v>200000000</v>
      </c>
      <c r="M433" s="8">
        <f t="shared" si="102"/>
        <v>0</v>
      </c>
      <c r="N433" s="50"/>
      <c r="O433" s="50"/>
    </row>
    <row r="434" spans="1:15" s="1" customFormat="1" ht="11.25" customHeight="1" x14ac:dyDescent="0.3">
      <c r="A434" s="62" t="s">
        <v>134</v>
      </c>
      <c r="B434" s="61">
        <v>1</v>
      </c>
      <c r="C434" s="138">
        <v>27875000</v>
      </c>
      <c r="D434" s="120">
        <f>+C434</f>
        <v>27875000</v>
      </c>
      <c r="E434" s="69">
        <f t="shared" si="110"/>
        <v>0</v>
      </c>
      <c r="F434" s="70">
        <f t="shared" si="104"/>
        <v>0</v>
      </c>
      <c r="G434" s="123" t="s">
        <v>738</v>
      </c>
      <c r="H434" s="61"/>
      <c r="I434" s="61"/>
      <c r="J434" s="112">
        <v>212020200900</v>
      </c>
      <c r="K434" s="8">
        <f t="shared" si="105"/>
        <v>27875000</v>
      </c>
      <c r="L434" s="8">
        <f t="shared" si="86"/>
        <v>27875000</v>
      </c>
      <c r="M434" s="8">
        <f t="shared" si="102"/>
        <v>0</v>
      </c>
      <c r="N434" s="50"/>
      <c r="O434" s="50"/>
    </row>
    <row r="435" spans="1:15" s="1" customFormat="1" ht="22.5" customHeight="1" x14ac:dyDescent="0.3">
      <c r="A435" s="62" t="s">
        <v>322</v>
      </c>
      <c r="B435" s="61">
        <v>1</v>
      </c>
      <c r="C435" s="138">
        <v>34800000</v>
      </c>
      <c r="D435" s="120">
        <v>34800000</v>
      </c>
      <c r="E435" s="69">
        <f t="shared" si="110"/>
        <v>0</v>
      </c>
      <c r="F435" s="70">
        <f t="shared" si="104"/>
        <v>0</v>
      </c>
      <c r="G435" s="123" t="s">
        <v>738</v>
      </c>
      <c r="H435" s="61"/>
      <c r="I435" s="61"/>
      <c r="J435" s="112">
        <v>212020200900</v>
      </c>
      <c r="K435" s="8">
        <f t="shared" si="105"/>
        <v>34800000</v>
      </c>
      <c r="L435" s="8">
        <f t="shared" si="86"/>
        <v>34800000</v>
      </c>
      <c r="M435" s="8">
        <f t="shared" si="102"/>
        <v>0</v>
      </c>
      <c r="N435" s="50"/>
      <c r="O435" s="50"/>
    </row>
    <row r="436" spans="1:15" s="1" customFormat="1" ht="61.5" customHeight="1" x14ac:dyDescent="0.3">
      <c r="A436" s="260" t="s">
        <v>391</v>
      </c>
      <c r="B436" s="61">
        <v>1</v>
      </c>
      <c r="C436" s="138">
        <f>50000000+3747140+5000000+15000000</f>
        <v>73747140</v>
      </c>
      <c r="D436" s="220">
        <v>73747140</v>
      </c>
      <c r="E436" s="69">
        <f t="shared" si="110"/>
        <v>0</v>
      </c>
      <c r="F436" s="70">
        <f t="shared" si="104"/>
        <v>0</v>
      </c>
      <c r="G436" s="123" t="s">
        <v>739</v>
      </c>
      <c r="H436" s="123" t="s">
        <v>745</v>
      </c>
      <c r="I436" s="259" t="s">
        <v>720</v>
      </c>
      <c r="J436" s="112">
        <v>212020200900</v>
      </c>
      <c r="K436" s="8">
        <f t="shared" si="105"/>
        <v>73747140</v>
      </c>
      <c r="L436" s="8">
        <f t="shared" ref="L436:L506" si="111">+D436</f>
        <v>73747140</v>
      </c>
      <c r="M436" s="8">
        <f t="shared" si="102"/>
        <v>0</v>
      </c>
      <c r="N436" s="50"/>
      <c r="O436" s="50"/>
    </row>
    <row r="437" spans="1:15" s="1" customFormat="1" ht="15" customHeight="1" x14ac:dyDescent="0.3">
      <c r="A437" s="62" t="s">
        <v>135</v>
      </c>
      <c r="B437" s="61">
        <v>1</v>
      </c>
      <c r="C437" s="138">
        <v>58000000</v>
      </c>
      <c r="D437" s="120">
        <f>+C437</f>
        <v>58000000</v>
      </c>
      <c r="E437" s="69">
        <f t="shared" si="110"/>
        <v>0</v>
      </c>
      <c r="F437" s="70">
        <f t="shared" si="104"/>
        <v>0</v>
      </c>
      <c r="G437" s="123" t="s">
        <v>738</v>
      </c>
      <c r="H437" s="61"/>
      <c r="I437" s="61"/>
      <c r="J437" s="112">
        <v>212020200900</v>
      </c>
      <c r="K437" s="8">
        <f t="shared" si="105"/>
        <v>58000000</v>
      </c>
      <c r="L437" s="8">
        <f t="shared" si="111"/>
        <v>58000000</v>
      </c>
      <c r="M437" s="8">
        <f t="shared" si="102"/>
        <v>0</v>
      </c>
      <c r="N437" s="50"/>
      <c r="O437" s="50"/>
    </row>
    <row r="438" spans="1:15" s="1" customFormat="1" ht="15" customHeight="1" x14ac:dyDescent="0.3">
      <c r="A438" s="62" t="s">
        <v>136</v>
      </c>
      <c r="B438" s="61">
        <v>1</v>
      </c>
      <c r="C438" s="138">
        <v>38500000</v>
      </c>
      <c r="D438" s="120">
        <f>+C438</f>
        <v>38500000</v>
      </c>
      <c r="E438" s="69">
        <f t="shared" ref="E438:E445" si="112">C438-D438</f>
        <v>0</v>
      </c>
      <c r="F438" s="70">
        <f t="shared" si="104"/>
        <v>0</v>
      </c>
      <c r="G438" s="123" t="s">
        <v>738</v>
      </c>
      <c r="H438" s="61"/>
      <c r="I438" s="61"/>
      <c r="J438" s="112">
        <v>212020200900</v>
      </c>
      <c r="K438" s="8">
        <f t="shared" si="105"/>
        <v>38500000</v>
      </c>
      <c r="L438" s="8">
        <f t="shared" si="111"/>
        <v>38500000</v>
      </c>
      <c r="M438" s="8">
        <f t="shared" si="102"/>
        <v>0</v>
      </c>
      <c r="N438" s="50"/>
      <c r="O438" s="50"/>
    </row>
    <row r="439" spans="1:15" s="1" customFormat="1" ht="27.75" customHeight="1" x14ac:dyDescent="0.3">
      <c r="A439" s="213" t="s">
        <v>137</v>
      </c>
      <c r="B439" s="61" t="s">
        <v>366</v>
      </c>
      <c r="C439" s="138">
        <v>56560000</v>
      </c>
      <c r="D439" s="120">
        <v>33810950</v>
      </c>
      <c r="E439" s="69">
        <f t="shared" si="112"/>
        <v>22749050</v>
      </c>
      <c r="F439" s="70">
        <f t="shared" si="104"/>
        <v>0.40221092644978784</v>
      </c>
      <c r="G439" s="71"/>
      <c r="H439" s="61"/>
      <c r="I439" s="259" t="s">
        <v>736</v>
      </c>
      <c r="J439" s="112">
        <v>2110103020</v>
      </c>
      <c r="K439" s="8">
        <f t="shared" si="105"/>
        <v>56560000</v>
      </c>
      <c r="L439" s="8">
        <f t="shared" si="111"/>
        <v>33810950</v>
      </c>
      <c r="M439" s="8">
        <f t="shared" si="102"/>
        <v>22749050</v>
      </c>
      <c r="N439" s="50"/>
      <c r="O439" s="50"/>
    </row>
    <row r="440" spans="1:15" s="1" customFormat="1" ht="11.25" customHeight="1" x14ac:dyDescent="0.3">
      <c r="A440" s="62" t="s">
        <v>138</v>
      </c>
      <c r="B440" s="61">
        <v>1</v>
      </c>
      <c r="C440" s="138">
        <v>27840000</v>
      </c>
      <c r="D440" s="120">
        <v>27840000</v>
      </c>
      <c r="E440" s="69">
        <f t="shared" si="112"/>
        <v>0</v>
      </c>
      <c r="F440" s="70">
        <f t="shared" si="104"/>
        <v>0</v>
      </c>
      <c r="G440" s="71"/>
      <c r="H440" s="61"/>
      <c r="I440" s="61"/>
      <c r="J440" s="112">
        <v>2110103020</v>
      </c>
      <c r="K440" s="8">
        <f t="shared" si="105"/>
        <v>27840000</v>
      </c>
      <c r="L440" s="8">
        <f t="shared" si="111"/>
        <v>27840000</v>
      </c>
      <c r="M440" s="8">
        <f t="shared" si="102"/>
        <v>0</v>
      </c>
      <c r="N440" s="50"/>
      <c r="O440" s="50"/>
    </row>
    <row r="441" spans="1:15" s="1" customFormat="1" ht="47.25" customHeight="1" x14ac:dyDescent="0.3">
      <c r="A441" s="260" t="s">
        <v>323</v>
      </c>
      <c r="B441" s="61">
        <v>1</v>
      </c>
      <c r="C441" s="138">
        <f>75000000-10000000-(15000000)</f>
        <v>50000000</v>
      </c>
      <c r="D441" s="120">
        <v>50000000</v>
      </c>
      <c r="E441" s="69">
        <f t="shared" si="112"/>
        <v>0</v>
      </c>
      <c r="F441" s="70">
        <f t="shared" si="104"/>
        <v>0</v>
      </c>
      <c r="G441" s="71"/>
      <c r="H441" s="61"/>
      <c r="I441" s="126" t="s">
        <v>717</v>
      </c>
      <c r="J441" s="112">
        <v>212020200900</v>
      </c>
      <c r="K441" s="8">
        <f t="shared" si="105"/>
        <v>50000000</v>
      </c>
      <c r="L441" s="8">
        <f t="shared" si="111"/>
        <v>50000000</v>
      </c>
      <c r="M441" s="8">
        <f t="shared" si="102"/>
        <v>0</v>
      </c>
      <c r="N441" s="50"/>
      <c r="O441" s="50"/>
    </row>
    <row r="442" spans="1:15" s="1" customFormat="1" ht="14.25" customHeight="1" x14ac:dyDescent="0.3">
      <c r="A442" s="99" t="s">
        <v>139</v>
      </c>
      <c r="B442" s="98">
        <v>1</v>
      </c>
      <c r="C442" s="138">
        <v>6000000</v>
      </c>
      <c r="D442" s="140">
        <v>6000000</v>
      </c>
      <c r="E442" s="100">
        <f t="shared" si="112"/>
        <v>0</v>
      </c>
      <c r="F442" s="101">
        <f t="shared" si="104"/>
        <v>0</v>
      </c>
      <c r="G442" s="102" t="s">
        <v>300</v>
      </c>
      <c r="H442" s="61"/>
      <c r="I442" s="61"/>
      <c r="J442" s="112">
        <v>212020200900</v>
      </c>
      <c r="K442" s="8">
        <f t="shared" si="105"/>
        <v>6000000</v>
      </c>
      <c r="L442" s="8">
        <f t="shared" si="111"/>
        <v>6000000</v>
      </c>
      <c r="M442" s="8">
        <f t="shared" si="102"/>
        <v>0</v>
      </c>
      <c r="N442" s="50"/>
      <c r="O442" s="50"/>
    </row>
    <row r="443" spans="1:15" s="1" customFormat="1" ht="14.25" customHeight="1" x14ac:dyDescent="0.3">
      <c r="A443" s="99" t="s">
        <v>207</v>
      </c>
      <c r="B443" s="98">
        <v>1</v>
      </c>
      <c r="C443" s="138">
        <v>11000000</v>
      </c>
      <c r="D443" s="140">
        <v>11000000</v>
      </c>
      <c r="E443" s="100">
        <f t="shared" si="112"/>
        <v>0</v>
      </c>
      <c r="F443" s="101">
        <f t="shared" si="104"/>
        <v>0</v>
      </c>
      <c r="G443" s="102" t="s">
        <v>300</v>
      </c>
      <c r="H443" s="61"/>
      <c r="I443" s="61"/>
      <c r="J443" s="112">
        <v>212020200900</v>
      </c>
      <c r="K443" s="8">
        <f t="shared" si="105"/>
        <v>11000000</v>
      </c>
      <c r="L443" s="8">
        <f t="shared" si="111"/>
        <v>11000000</v>
      </c>
      <c r="M443" s="8">
        <f t="shared" si="102"/>
        <v>0</v>
      </c>
      <c r="N443" s="50"/>
      <c r="O443" s="50"/>
    </row>
    <row r="444" spans="1:15" s="1" customFormat="1" ht="48" customHeight="1" x14ac:dyDescent="0.3">
      <c r="A444" s="99" t="s">
        <v>220</v>
      </c>
      <c r="B444" s="98">
        <v>0</v>
      </c>
      <c r="C444" s="341" t="s">
        <v>799</v>
      </c>
      <c r="D444" s="342"/>
      <c r="E444" s="342"/>
      <c r="F444" s="342"/>
      <c r="G444" s="342"/>
      <c r="H444" s="342"/>
      <c r="I444" s="343"/>
      <c r="J444" s="116">
        <v>2110103020</v>
      </c>
      <c r="K444" s="8" t="e">
        <f>#REF!</f>
        <v>#REF!</v>
      </c>
      <c r="L444" s="8" t="e">
        <f>#REF!</f>
        <v>#REF!</v>
      </c>
      <c r="M444" s="8">
        <f t="shared" si="102"/>
        <v>0</v>
      </c>
      <c r="N444" s="50"/>
      <c r="O444" s="50"/>
    </row>
    <row r="445" spans="1:15" s="1" customFormat="1" ht="23.25" customHeight="1" x14ac:dyDescent="0.3">
      <c r="A445" s="99" t="s">
        <v>324</v>
      </c>
      <c r="B445" s="98">
        <v>1</v>
      </c>
      <c r="C445" s="138">
        <v>6000000</v>
      </c>
      <c r="D445" s="140">
        <v>6000000</v>
      </c>
      <c r="E445" s="100">
        <f t="shared" si="112"/>
        <v>0</v>
      </c>
      <c r="F445" s="101">
        <f t="shared" si="104"/>
        <v>0</v>
      </c>
      <c r="G445" s="102" t="s">
        <v>300</v>
      </c>
      <c r="H445" s="61"/>
      <c r="I445" s="61"/>
      <c r="J445" s="112">
        <v>212020200900</v>
      </c>
      <c r="K445" s="8">
        <f t="shared" si="105"/>
        <v>6000000</v>
      </c>
      <c r="L445" s="8">
        <f t="shared" si="111"/>
        <v>6000000</v>
      </c>
      <c r="M445" s="8">
        <f t="shared" si="102"/>
        <v>0</v>
      </c>
      <c r="N445" s="50"/>
      <c r="O445" s="50"/>
    </row>
    <row r="446" spans="1:15" s="1" customFormat="1" ht="59.4" customHeight="1" x14ac:dyDescent="0.3">
      <c r="A446" s="130" t="s">
        <v>405</v>
      </c>
      <c r="B446" s="134">
        <v>1</v>
      </c>
      <c r="C446" s="131">
        <f>18658500+7463400</f>
        <v>26121900</v>
      </c>
      <c r="D446" s="120">
        <f>+C446</f>
        <v>26121900</v>
      </c>
      <c r="E446" s="132">
        <f t="shared" ref="E446" si="113">C446-D446</f>
        <v>0</v>
      </c>
      <c r="F446" s="133">
        <f t="shared" ref="F446" si="114">IFERROR(E446/C446,0)</f>
        <v>0</v>
      </c>
      <c r="G446" s="136"/>
      <c r="H446" s="22"/>
      <c r="I446" s="126" t="s">
        <v>801</v>
      </c>
      <c r="J446" s="135">
        <v>212020200800</v>
      </c>
      <c r="K446" s="8">
        <f>C446</f>
        <v>26121900</v>
      </c>
      <c r="L446" s="8">
        <f t="shared" ref="L446" si="115">+D446</f>
        <v>26121900</v>
      </c>
      <c r="M446" s="8">
        <f t="shared" ref="M446" si="116">E446</f>
        <v>0</v>
      </c>
      <c r="N446" s="50"/>
      <c r="O446" s="50"/>
    </row>
    <row r="447" spans="1:15" s="5" customFormat="1" ht="24.75" customHeight="1" x14ac:dyDescent="0.3">
      <c r="A447" s="328" t="s">
        <v>140</v>
      </c>
      <c r="B447" s="328"/>
      <c r="C447" s="35">
        <f>SUM(C426:C446)</f>
        <v>1601554043</v>
      </c>
      <c r="D447" s="35">
        <f>+D426+D427+D428+D429+D430+D431+D432+D433+D434+D435+D436+D437+D438+D439+D440+D441+D442+D443+D445+D446</f>
        <v>1513282387</v>
      </c>
      <c r="E447" s="35">
        <f>+C447-D447</f>
        <v>88271656</v>
      </c>
      <c r="F447" s="23">
        <f>E447/C447</f>
        <v>5.5116251859132548E-2</v>
      </c>
      <c r="G447" s="24"/>
      <c r="H447" s="30"/>
      <c r="I447" s="30"/>
      <c r="J447" s="111"/>
      <c r="K447" s="28"/>
      <c r="L447" s="29">
        <f t="shared" si="111"/>
        <v>1513282387</v>
      </c>
      <c r="M447" s="29">
        <f t="shared" si="102"/>
        <v>88271656</v>
      </c>
      <c r="N447" s="15"/>
      <c r="O447" s="15"/>
    </row>
    <row r="448" spans="1:15" s="5" customFormat="1" ht="15" customHeight="1" x14ac:dyDescent="0.3">
      <c r="A448" s="64" t="s">
        <v>58</v>
      </c>
      <c r="B448" s="315" t="s">
        <v>59</v>
      </c>
      <c r="C448" s="315"/>
      <c r="D448" s="315"/>
      <c r="E448" s="315"/>
      <c r="F448" s="315"/>
      <c r="G448" s="315"/>
      <c r="H448" s="315"/>
      <c r="I448" s="315"/>
      <c r="J448" s="312" t="s">
        <v>217</v>
      </c>
      <c r="K448" s="313" t="s">
        <v>275</v>
      </c>
      <c r="L448" s="313" t="s">
        <v>362</v>
      </c>
      <c r="M448" s="313" t="s">
        <v>363</v>
      </c>
      <c r="N448" s="15"/>
      <c r="O448" s="15"/>
    </row>
    <row r="449" spans="1:15" s="5" customFormat="1" ht="15" customHeight="1" x14ac:dyDescent="0.3">
      <c r="A449" s="64" t="s">
        <v>3</v>
      </c>
      <c r="B449" s="315" t="s">
        <v>128</v>
      </c>
      <c r="C449" s="315"/>
      <c r="D449" s="315"/>
      <c r="E449" s="315"/>
      <c r="F449" s="315"/>
      <c r="G449" s="315"/>
      <c r="H449" s="315"/>
      <c r="I449" s="315"/>
      <c r="J449" s="312"/>
      <c r="K449" s="313"/>
      <c r="L449" s="313"/>
      <c r="M449" s="313"/>
      <c r="N449" s="15"/>
      <c r="O449" s="15"/>
    </row>
    <row r="450" spans="1:15" s="5" customFormat="1" ht="15" customHeight="1" x14ac:dyDescent="0.3">
      <c r="A450" s="64" t="s">
        <v>5</v>
      </c>
      <c r="B450" s="315" t="s">
        <v>141</v>
      </c>
      <c r="C450" s="315"/>
      <c r="D450" s="315"/>
      <c r="E450" s="315"/>
      <c r="F450" s="315"/>
      <c r="G450" s="315"/>
      <c r="H450" s="315"/>
      <c r="I450" s="315"/>
      <c r="J450" s="312"/>
      <c r="K450" s="313"/>
      <c r="L450" s="313"/>
      <c r="M450" s="313"/>
      <c r="N450" s="15"/>
      <c r="O450" s="15"/>
    </row>
    <row r="451" spans="1:15" s="5" customFormat="1" ht="15" customHeight="1" x14ac:dyDescent="0.3">
      <c r="A451" s="64" t="s">
        <v>7</v>
      </c>
      <c r="B451" s="316" t="s">
        <v>130</v>
      </c>
      <c r="C451" s="316"/>
      <c r="D451" s="316"/>
      <c r="E451" s="316"/>
      <c r="F451" s="316"/>
      <c r="G451" s="316"/>
      <c r="H451" s="316"/>
      <c r="I451" s="316"/>
      <c r="J451" s="312"/>
      <c r="K451" s="313"/>
      <c r="L451" s="313"/>
      <c r="M451" s="313"/>
      <c r="N451" s="15"/>
      <c r="O451" s="15"/>
    </row>
    <row r="452" spans="1:15" s="5" customFormat="1" ht="15" customHeight="1" x14ac:dyDescent="0.3">
      <c r="A452" s="64" t="s">
        <v>9</v>
      </c>
      <c r="B452" s="316" t="s">
        <v>234</v>
      </c>
      <c r="C452" s="316"/>
      <c r="D452" s="316"/>
      <c r="E452" s="316"/>
      <c r="F452" s="316"/>
      <c r="G452" s="316"/>
      <c r="H452" s="316"/>
      <c r="I452" s="316"/>
      <c r="J452" s="312"/>
      <c r="K452" s="313"/>
      <c r="L452" s="313"/>
      <c r="M452" s="313"/>
      <c r="N452" s="15"/>
      <c r="O452" s="15"/>
    </row>
    <row r="453" spans="1:15" s="7" customFormat="1" ht="22.5" customHeight="1" x14ac:dyDescent="0.3">
      <c r="A453" s="66" t="s">
        <v>10</v>
      </c>
      <c r="B453" s="66" t="s">
        <v>11</v>
      </c>
      <c r="C453" s="33" t="s">
        <v>275</v>
      </c>
      <c r="D453" s="33" t="s">
        <v>362</v>
      </c>
      <c r="E453" s="34" t="s">
        <v>363</v>
      </c>
      <c r="F453" s="66" t="s">
        <v>12</v>
      </c>
      <c r="G453" s="18" t="s">
        <v>13</v>
      </c>
      <c r="H453" s="66" t="s">
        <v>14</v>
      </c>
      <c r="I453" s="66" t="s">
        <v>15</v>
      </c>
      <c r="J453" s="312"/>
      <c r="K453" s="313"/>
      <c r="L453" s="313"/>
      <c r="M453" s="313"/>
      <c r="N453" s="49"/>
      <c r="O453" s="49"/>
    </row>
    <row r="454" spans="1:15" s="1" customFormat="1" ht="22.5" customHeight="1" x14ac:dyDescent="0.3">
      <c r="A454" s="62" t="s">
        <v>357</v>
      </c>
      <c r="B454" s="61">
        <v>2</v>
      </c>
      <c r="C454" s="41">
        <v>10000000</v>
      </c>
      <c r="D454" s="41">
        <v>10000000</v>
      </c>
      <c r="E454" s="69">
        <f>C454-D454</f>
        <v>0</v>
      </c>
      <c r="F454" s="47">
        <v>1</v>
      </c>
      <c r="G454" s="124" t="s">
        <v>687</v>
      </c>
      <c r="H454" s="61"/>
      <c r="I454" s="119" t="s">
        <v>780</v>
      </c>
      <c r="J454" s="113">
        <v>212020200900</v>
      </c>
      <c r="K454" s="61"/>
      <c r="L454" s="61"/>
      <c r="M454" s="61"/>
      <c r="N454" s="50"/>
      <c r="O454" s="50"/>
    </row>
    <row r="455" spans="1:15" s="1" customFormat="1" ht="22.5" customHeight="1" x14ac:dyDescent="0.3">
      <c r="A455" s="62" t="s">
        <v>239</v>
      </c>
      <c r="B455" s="61">
        <v>3</v>
      </c>
      <c r="C455" s="68">
        <v>3000000</v>
      </c>
      <c r="D455" s="41">
        <v>3000000</v>
      </c>
      <c r="E455" s="69">
        <f t="shared" ref="E455:E464" si="117">C455-D455</f>
        <v>0</v>
      </c>
      <c r="F455" s="70">
        <f t="shared" ref="F455:F466" si="118">IFERROR(E455/C455,0)</f>
        <v>0</v>
      </c>
      <c r="G455" s="124" t="s">
        <v>687</v>
      </c>
      <c r="H455" s="61"/>
      <c r="I455" s="124" t="s">
        <v>780</v>
      </c>
      <c r="J455" s="113">
        <v>212020200900</v>
      </c>
      <c r="K455" s="8">
        <f t="shared" ref="K455:K459" si="119">C455</f>
        <v>3000000</v>
      </c>
      <c r="L455" s="8">
        <f t="shared" si="111"/>
        <v>3000000</v>
      </c>
      <c r="M455" s="8">
        <f t="shared" si="102"/>
        <v>0</v>
      </c>
      <c r="N455" s="50"/>
      <c r="O455" s="50"/>
    </row>
    <row r="456" spans="1:15" s="1" customFormat="1" ht="11.25" customHeight="1" x14ac:dyDescent="0.3">
      <c r="A456" s="62" t="s">
        <v>246</v>
      </c>
      <c r="B456" s="61">
        <v>0</v>
      </c>
      <c r="C456" s="68">
        <v>5000000</v>
      </c>
      <c r="D456" s="41">
        <v>0</v>
      </c>
      <c r="E456" s="69">
        <f t="shared" si="117"/>
        <v>5000000</v>
      </c>
      <c r="F456" s="70">
        <f t="shared" si="118"/>
        <v>1</v>
      </c>
      <c r="G456" s="123"/>
      <c r="H456" s="61"/>
      <c r="I456" s="124" t="s">
        <v>396</v>
      </c>
      <c r="J456" s="113">
        <v>212020200800</v>
      </c>
      <c r="K456" s="8">
        <f t="shared" si="119"/>
        <v>5000000</v>
      </c>
      <c r="L456" s="8">
        <f t="shared" si="111"/>
        <v>0</v>
      </c>
      <c r="M456" s="8">
        <f t="shared" si="102"/>
        <v>5000000</v>
      </c>
      <c r="N456" s="50"/>
      <c r="O456" s="50"/>
    </row>
    <row r="457" spans="1:15" s="1" customFormat="1" ht="22.5" customHeight="1" x14ac:dyDescent="0.3">
      <c r="A457" s="62" t="s">
        <v>364</v>
      </c>
      <c r="B457" s="61">
        <v>12</v>
      </c>
      <c r="C457" s="68">
        <v>2000000</v>
      </c>
      <c r="D457" s="41">
        <v>2000000</v>
      </c>
      <c r="E457" s="69">
        <f t="shared" si="117"/>
        <v>0</v>
      </c>
      <c r="F457" s="70">
        <f t="shared" si="118"/>
        <v>0</v>
      </c>
      <c r="G457" s="124" t="s">
        <v>687</v>
      </c>
      <c r="H457" s="61"/>
      <c r="I457" s="124" t="s">
        <v>780</v>
      </c>
      <c r="J457" s="113">
        <v>212020200600</v>
      </c>
      <c r="K457" s="8"/>
      <c r="L457" s="8"/>
      <c r="M457" s="8"/>
      <c r="N457" s="50"/>
      <c r="O457" s="50"/>
    </row>
    <row r="458" spans="1:15" s="1" customFormat="1" ht="11.25" customHeight="1" x14ac:dyDescent="0.3">
      <c r="A458" s="62" t="s">
        <v>247</v>
      </c>
      <c r="B458" s="61">
        <v>1</v>
      </c>
      <c r="C458" s="68">
        <v>2000000</v>
      </c>
      <c r="D458" s="41">
        <v>1446441</v>
      </c>
      <c r="E458" s="69">
        <f t="shared" si="117"/>
        <v>553559</v>
      </c>
      <c r="F458" s="70">
        <f t="shared" si="118"/>
        <v>0.27677950000000001</v>
      </c>
      <c r="G458" s="123"/>
      <c r="H458" s="61"/>
      <c r="I458" s="124" t="s">
        <v>397</v>
      </c>
      <c r="J458" s="113">
        <v>212020100300</v>
      </c>
      <c r="K458" s="8"/>
      <c r="L458" s="8"/>
      <c r="M458" s="8"/>
      <c r="N458" s="50"/>
      <c r="O458" s="50"/>
    </row>
    <row r="459" spans="1:15" s="1" customFormat="1" ht="61.5" customHeight="1" x14ac:dyDescent="0.3">
      <c r="A459" s="62" t="s">
        <v>245</v>
      </c>
      <c r="B459" s="61">
        <v>0</v>
      </c>
      <c r="C459" s="413" t="s">
        <v>800</v>
      </c>
      <c r="D459" s="414"/>
      <c r="E459" s="414"/>
      <c r="F459" s="414"/>
      <c r="G459" s="414"/>
      <c r="H459" s="414"/>
      <c r="I459" s="415"/>
      <c r="J459" s="113">
        <v>212020200600</v>
      </c>
      <c r="K459" s="8" t="e">
        <f>#REF!</f>
        <v>#REF!</v>
      </c>
      <c r="L459" s="8">
        <f t="shared" si="111"/>
        <v>0</v>
      </c>
      <c r="M459" s="8">
        <f t="shared" si="102"/>
        <v>0</v>
      </c>
      <c r="N459" s="50"/>
      <c r="O459" s="50"/>
    </row>
    <row r="460" spans="1:15" s="1" customFormat="1" ht="11.25" customHeight="1" x14ac:dyDescent="0.3">
      <c r="A460" s="62" t="s">
        <v>248</v>
      </c>
      <c r="B460" s="61">
        <v>1</v>
      </c>
      <c r="C460" s="138">
        <v>5575000</v>
      </c>
      <c r="D460" s="139">
        <v>5575000</v>
      </c>
      <c r="E460" s="69">
        <f t="shared" si="117"/>
        <v>0</v>
      </c>
      <c r="F460" s="70">
        <f t="shared" si="118"/>
        <v>0</v>
      </c>
      <c r="G460" s="123" t="s">
        <v>300</v>
      </c>
      <c r="H460" s="61"/>
      <c r="I460" s="124"/>
      <c r="J460" s="113">
        <v>212020200900</v>
      </c>
      <c r="K460" s="8"/>
      <c r="L460" s="8"/>
      <c r="M460" s="8"/>
      <c r="N460" s="50"/>
      <c r="O460" s="50"/>
    </row>
    <row r="461" spans="1:15" s="1" customFormat="1" ht="10.5" customHeight="1" x14ac:dyDescent="0.3">
      <c r="A461" s="62" t="s">
        <v>249</v>
      </c>
      <c r="B461" s="61">
        <v>1</v>
      </c>
      <c r="C461" s="68">
        <v>5000000</v>
      </c>
      <c r="D461" s="41">
        <v>5000000</v>
      </c>
      <c r="E461" s="69">
        <f t="shared" si="117"/>
        <v>0</v>
      </c>
      <c r="F461" s="70">
        <f t="shared" si="118"/>
        <v>0</v>
      </c>
      <c r="G461" s="124" t="s">
        <v>687</v>
      </c>
      <c r="H461" s="61"/>
      <c r="I461" s="124" t="s">
        <v>780</v>
      </c>
      <c r="J461" s="113">
        <v>212020200900</v>
      </c>
      <c r="K461" s="8"/>
      <c r="L461" s="8"/>
      <c r="M461" s="8"/>
      <c r="N461" s="50"/>
      <c r="O461" s="50"/>
    </row>
    <row r="462" spans="1:15" s="1" customFormat="1" ht="24" customHeight="1" x14ac:dyDescent="0.3">
      <c r="A462" s="260" t="s">
        <v>250</v>
      </c>
      <c r="B462" s="61">
        <v>1</v>
      </c>
      <c r="C462" s="68">
        <f>10000000-(3747140)</f>
        <v>6252860</v>
      </c>
      <c r="D462" s="219">
        <f>7780470-1527610</f>
        <v>6252860</v>
      </c>
      <c r="E462" s="69">
        <f t="shared" si="117"/>
        <v>0</v>
      </c>
      <c r="F462" s="70">
        <f t="shared" si="118"/>
        <v>0</v>
      </c>
      <c r="G462" s="123"/>
      <c r="H462" s="61"/>
      <c r="I462" s="124" t="s">
        <v>719</v>
      </c>
      <c r="J462" s="113">
        <v>212020200900</v>
      </c>
      <c r="K462" s="8"/>
      <c r="L462" s="8"/>
      <c r="M462" s="8"/>
      <c r="N462" s="50"/>
      <c r="O462" s="50"/>
    </row>
    <row r="463" spans="1:15" s="1" customFormat="1" ht="30.6" customHeight="1" x14ac:dyDescent="0.3">
      <c r="A463" s="62" t="s">
        <v>251</v>
      </c>
      <c r="B463" s="61">
        <v>150</v>
      </c>
      <c r="C463" s="68">
        <v>0</v>
      </c>
      <c r="D463" s="41">
        <v>0</v>
      </c>
      <c r="E463" s="69">
        <f t="shared" si="117"/>
        <v>0</v>
      </c>
      <c r="F463" s="70">
        <f t="shared" si="118"/>
        <v>0</v>
      </c>
      <c r="G463" s="123"/>
      <c r="H463" s="61"/>
      <c r="I463" s="124" t="s">
        <v>781</v>
      </c>
      <c r="J463" s="113">
        <v>212020100300</v>
      </c>
      <c r="K463" s="8"/>
      <c r="L463" s="8"/>
      <c r="M463" s="8"/>
      <c r="N463" s="50"/>
      <c r="O463" s="50"/>
    </row>
    <row r="464" spans="1:15" s="1" customFormat="1" ht="22.5" customHeight="1" x14ac:dyDescent="0.3">
      <c r="A464" s="62" t="s">
        <v>252</v>
      </c>
      <c r="B464" s="61">
        <v>1</v>
      </c>
      <c r="C464" s="68">
        <v>2000000</v>
      </c>
      <c r="D464" s="41">
        <v>2000000</v>
      </c>
      <c r="E464" s="69">
        <f t="shared" si="117"/>
        <v>0</v>
      </c>
      <c r="F464" s="70">
        <f t="shared" si="118"/>
        <v>0</v>
      </c>
      <c r="G464" s="124" t="s">
        <v>687</v>
      </c>
      <c r="H464" s="61"/>
      <c r="I464" s="124" t="s">
        <v>780</v>
      </c>
      <c r="J464" s="113">
        <v>212020200600</v>
      </c>
      <c r="K464" s="8"/>
      <c r="L464" s="8"/>
      <c r="M464" s="8"/>
      <c r="N464" s="50"/>
      <c r="O464" s="50"/>
    </row>
    <row r="465" spans="1:15" s="1" customFormat="1" ht="26.4" customHeight="1" x14ac:dyDescent="0.3">
      <c r="A465" s="276" t="s">
        <v>162</v>
      </c>
      <c r="B465" s="277">
        <v>5</v>
      </c>
      <c r="C465" s="278">
        <f>+D465</f>
        <v>181480200</v>
      </c>
      <c r="D465" s="278">
        <f>+'PAA 2023'!T139</f>
        <v>181480200</v>
      </c>
      <c r="E465" s="69">
        <f>C465-D465</f>
        <v>0</v>
      </c>
      <c r="F465" s="70">
        <f>IFERROR(E465/C465,0)</f>
        <v>0</v>
      </c>
      <c r="G465" s="71"/>
      <c r="H465" s="61"/>
      <c r="I465" s="61"/>
      <c r="J465" s="112">
        <v>212020200800</v>
      </c>
      <c r="K465" s="8">
        <f>C465</f>
        <v>181480200</v>
      </c>
      <c r="L465" s="8">
        <f>+D465</f>
        <v>181480200</v>
      </c>
      <c r="M465" s="8">
        <f>E465</f>
        <v>0</v>
      </c>
      <c r="N465" s="50"/>
      <c r="O465" s="50"/>
    </row>
    <row r="466" spans="1:15" s="1" customFormat="1" ht="24.75" customHeight="1" x14ac:dyDescent="0.3">
      <c r="A466" s="328" t="s">
        <v>221</v>
      </c>
      <c r="B466" s="328"/>
      <c r="C466" s="35">
        <f>SUM(C454:C465)</f>
        <v>222308060</v>
      </c>
      <c r="D466" s="35">
        <f>+D454+D455+D456+D457+D458+D459+D460+D461+D462+D463+D464+D465</f>
        <v>216754501</v>
      </c>
      <c r="E466" s="35">
        <f>SUM(E454:E464)</f>
        <v>5553559</v>
      </c>
      <c r="F466" s="31">
        <f t="shared" si="118"/>
        <v>2.4981365947775353E-2</v>
      </c>
      <c r="G466" s="24"/>
      <c r="H466" s="25"/>
      <c r="I466" s="25"/>
      <c r="J466" s="111"/>
      <c r="K466" s="28"/>
      <c r="L466" s="29">
        <f t="shared" si="111"/>
        <v>216754501</v>
      </c>
      <c r="M466" s="29">
        <f t="shared" si="102"/>
        <v>5553559</v>
      </c>
      <c r="N466" s="50"/>
      <c r="O466" s="50"/>
    </row>
    <row r="467" spans="1:15" s="1" customFormat="1" ht="15" customHeight="1" x14ac:dyDescent="0.3">
      <c r="A467" s="64" t="s">
        <v>58</v>
      </c>
      <c r="B467" s="321" t="s">
        <v>59</v>
      </c>
      <c r="C467" s="321"/>
      <c r="D467" s="321"/>
      <c r="E467" s="321"/>
      <c r="F467" s="321"/>
      <c r="G467" s="321"/>
      <c r="H467" s="321"/>
      <c r="I467" s="321"/>
      <c r="J467" s="312" t="s">
        <v>217</v>
      </c>
      <c r="K467" s="313" t="s">
        <v>275</v>
      </c>
      <c r="L467" s="313" t="s">
        <v>362</v>
      </c>
      <c r="M467" s="313" t="s">
        <v>363</v>
      </c>
      <c r="N467" s="50"/>
      <c r="O467" s="50"/>
    </row>
    <row r="468" spans="1:15" s="1" customFormat="1" ht="15" customHeight="1" x14ac:dyDescent="0.3">
      <c r="A468" s="64" t="s">
        <v>3</v>
      </c>
      <c r="B468" s="321" t="s">
        <v>142</v>
      </c>
      <c r="C468" s="321"/>
      <c r="D468" s="321"/>
      <c r="E468" s="321"/>
      <c r="F468" s="321"/>
      <c r="G468" s="321"/>
      <c r="H468" s="321"/>
      <c r="I468" s="321"/>
      <c r="J468" s="312"/>
      <c r="K468" s="313"/>
      <c r="L468" s="313"/>
      <c r="M468" s="313"/>
      <c r="N468" s="50"/>
      <c r="O468" s="50"/>
    </row>
    <row r="469" spans="1:15" s="1" customFormat="1" ht="15" customHeight="1" x14ac:dyDescent="0.3">
      <c r="A469" s="64" t="s">
        <v>5</v>
      </c>
      <c r="B469" s="321" t="s">
        <v>143</v>
      </c>
      <c r="C469" s="321"/>
      <c r="D469" s="317"/>
      <c r="E469" s="317"/>
      <c r="F469" s="317"/>
      <c r="G469" s="317"/>
      <c r="H469" s="317"/>
      <c r="I469" s="317"/>
      <c r="J469" s="312"/>
      <c r="K469" s="313"/>
      <c r="L469" s="313"/>
      <c r="M469" s="313"/>
      <c r="N469" s="50"/>
      <c r="O469" s="50"/>
    </row>
    <row r="470" spans="1:15" s="1" customFormat="1" ht="15" customHeight="1" x14ac:dyDescent="0.3">
      <c r="A470" s="64" t="s">
        <v>7</v>
      </c>
      <c r="B470" s="317" t="s">
        <v>130</v>
      </c>
      <c r="C470" s="317"/>
      <c r="D470" s="317"/>
      <c r="E470" s="317"/>
      <c r="F470" s="317"/>
      <c r="G470" s="317"/>
      <c r="H470" s="317"/>
      <c r="I470" s="317"/>
      <c r="J470" s="312"/>
      <c r="K470" s="313"/>
      <c r="L470" s="313"/>
      <c r="M470" s="313"/>
      <c r="N470" s="50"/>
      <c r="O470" s="50"/>
    </row>
    <row r="471" spans="1:15" s="1" customFormat="1" ht="15" customHeight="1" x14ac:dyDescent="0.3">
      <c r="A471" s="64" t="s">
        <v>9</v>
      </c>
      <c r="B471" s="317" t="s">
        <v>144</v>
      </c>
      <c r="C471" s="317"/>
      <c r="D471" s="317"/>
      <c r="E471" s="317"/>
      <c r="F471" s="317"/>
      <c r="G471" s="317"/>
      <c r="H471" s="317"/>
      <c r="I471" s="317"/>
      <c r="J471" s="312"/>
      <c r="K471" s="313"/>
      <c r="L471" s="313"/>
      <c r="M471" s="313"/>
      <c r="N471" s="50"/>
      <c r="O471" s="50"/>
    </row>
    <row r="472" spans="1:15" s="7" customFormat="1" ht="22.5" customHeight="1" x14ac:dyDescent="0.3">
      <c r="A472" s="66" t="s">
        <v>10</v>
      </c>
      <c r="B472" s="66" t="s">
        <v>11</v>
      </c>
      <c r="C472" s="33" t="s">
        <v>275</v>
      </c>
      <c r="D472" s="33" t="s">
        <v>362</v>
      </c>
      <c r="E472" s="34" t="s">
        <v>363</v>
      </c>
      <c r="F472" s="66" t="s">
        <v>12</v>
      </c>
      <c r="G472" s="18" t="s">
        <v>13</v>
      </c>
      <c r="H472" s="66" t="s">
        <v>14</v>
      </c>
      <c r="I472" s="66" t="s">
        <v>15</v>
      </c>
      <c r="J472" s="312"/>
      <c r="K472" s="313"/>
      <c r="L472" s="313"/>
      <c r="M472" s="313"/>
      <c r="N472" s="49"/>
      <c r="O472" s="49"/>
    </row>
    <row r="473" spans="1:15" s="1" customFormat="1" ht="24" customHeight="1" x14ac:dyDescent="0.3">
      <c r="A473" s="276" t="s">
        <v>162</v>
      </c>
      <c r="B473" s="277">
        <v>5</v>
      </c>
      <c r="C473" s="278">
        <f>+'PAA 2023'!T149</f>
        <v>236997200</v>
      </c>
      <c r="D473" s="278">
        <f>+C473</f>
        <v>236997200</v>
      </c>
      <c r="E473" s="69">
        <f>C473-D473</f>
        <v>0</v>
      </c>
      <c r="F473" s="70">
        <f t="shared" ref="F473:F474" si="120">IFERROR(E473/C473,0)</f>
        <v>0</v>
      </c>
      <c r="G473" s="71"/>
      <c r="H473" s="61"/>
      <c r="I473" s="61"/>
      <c r="J473" s="112">
        <v>212020200800</v>
      </c>
      <c r="K473" s="8">
        <f>C473</f>
        <v>236997200</v>
      </c>
      <c r="L473" s="8">
        <f t="shared" si="111"/>
        <v>236997200</v>
      </c>
      <c r="M473" s="8">
        <f t="shared" si="102"/>
        <v>0</v>
      </c>
      <c r="N473" s="50"/>
      <c r="O473" s="50"/>
    </row>
    <row r="474" spans="1:15" s="1" customFormat="1" ht="24.75" customHeight="1" x14ac:dyDescent="0.3">
      <c r="A474" s="328" t="s">
        <v>145</v>
      </c>
      <c r="B474" s="328"/>
      <c r="C474" s="35">
        <f>SUM(C473:C473)</f>
        <v>236997200</v>
      </c>
      <c r="D474" s="35">
        <f>+D473</f>
        <v>236997200</v>
      </c>
      <c r="E474" s="35">
        <f>SUM(E473:E473)</f>
        <v>0</v>
      </c>
      <c r="F474" s="31">
        <f t="shared" si="120"/>
        <v>0</v>
      </c>
      <c r="G474" s="24"/>
      <c r="H474" s="25"/>
      <c r="I474" s="25"/>
      <c r="J474" s="111"/>
      <c r="K474" s="28"/>
      <c r="L474" s="29">
        <f t="shared" si="111"/>
        <v>236997200</v>
      </c>
      <c r="M474" s="29">
        <f t="shared" si="102"/>
        <v>0</v>
      </c>
      <c r="N474" s="50"/>
      <c r="O474" s="50"/>
    </row>
    <row r="475" spans="1:15" s="5" customFormat="1" ht="15" customHeight="1" x14ac:dyDescent="0.3">
      <c r="A475" s="64" t="s">
        <v>58</v>
      </c>
      <c r="B475" s="315" t="s">
        <v>59</v>
      </c>
      <c r="C475" s="315"/>
      <c r="D475" s="315"/>
      <c r="E475" s="315"/>
      <c r="F475" s="315"/>
      <c r="G475" s="315"/>
      <c r="H475" s="315"/>
      <c r="I475" s="315"/>
      <c r="J475" s="312" t="s">
        <v>217</v>
      </c>
      <c r="K475" s="313" t="s">
        <v>275</v>
      </c>
      <c r="L475" s="313" t="s">
        <v>362</v>
      </c>
      <c r="M475" s="313" t="s">
        <v>363</v>
      </c>
      <c r="N475" s="15"/>
      <c r="O475" s="15"/>
    </row>
    <row r="476" spans="1:15" s="5" customFormat="1" ht="15" customHeight="1" x14ac:dyDescent="0.3">
      <c r="A476" s="64" t="s">
        <v>3</v>
      </c>
      <c r="B476" s="315" t="s">
        <v>146</v>
      </c>
      <c r="C476" s="315"/>
      <c r="D476" s="315"/>
      <c r="E476" s="315"/>
      <c r="F476" s="315"/>
      <c r="G476" s="315"/>
      <c r="H476" s="315"/>
      <c r="I476" s="315"/>
      <c r="J476" s="312"/>
      <c r="K476" s="313"/>
      <c r="L476" s="313"/>
      <c r="M476" s="313"/>
      <c r="N476" s="15"/>
      <c r="O476" s="15"/>
    </row>
    <row r="477" spans="1:15" s="5" customFormat="1" ht="15" customHeight="1" x14ac:dyDescent="0.3">
      <c r="A477" s="64" t="s">
        <v>5</v>
      </c>
      <c r="B477" s="315" t="s">
        <v>147</v>
      </c>
      <c r="C477" s="315"/>
      <c r="D477" s="316"/>
      <c r="E477" s="316"/>
      <c r="F477" s="316"/>
      <c r="G477" s="316"/>
      <c r="H477" s="316"/>
      <c r="I477" s="316"/>
      <c r="J477" s="312"/>
      <c r="K477" s="313"/>
      <c r="L477" s="313"/>
      <c r="M477" s="313"/>
      <c r="N477" s="15"/>
      <c r="O477" s="15"/>
    </row>
    <row r="478" spans="1:15" s="5" customFormat="1" ht="15" customHeight="1" x14ac:dyDescent="0.3">
      <c r="A478" s="64" t="s">
        <v>7</v>
      </c>
      <c r="B478" s="316" t="s">
        <v>130</v>
      </c>
      <c r="C478" s="316"/>
      <c r="D478" s="316"/>
      <c r="E478" s="316"/>
      <c r="F478" s="316"/>
      <c r="G478" s="316"/>
      <c r="H478" s="316"/>
      <c r="I478" s="316"/>
      <c r="J478" s="312"/>
      <c r="K478" s="313"/>
      <c r="L478" s="313"/>
      <c r="M478" s="313"/>
      <c r="N478" s="15"/>
      <c r="O478" s="15"/>
    </row>
    <row r="479" spans="1:15" s="5" customFormat="1" ht="15" customHeight="1" x14ac:dyDescent="0.3">
      <c r="A479" s="64" t="s">
        <v>9</v>
      </c>
      <c r="B479" s="316" t="s">
        <v>148</v>
      </c>
      <c r="C479" s="316"/>
      <c r="D479" s="316"/>
      <c r="E479" s="316"/>
      <c r="F479" s="316"/>
      <c r="G479" s="316"/>
      <c r="H479" s="316"/>
      <c r="I479" s="316"/>
      <c r="J479" s="312"/>
      <c r="K479" s="313"/>
      <c r="L479" s="313"/>
      <c r="M479" s="313"/>
      <c r="N479" s="15"/>
      <c r="O479" s="15"/>
    </row>
    <row r="480" spans="1:15" s="7" customFormat="1" ht="22.5" customHeight="1" x14ac:dyDescent="0.3">
      <c r="A480" s="66" t="s">
        <v>10</v>
      </c>
      <c r="B480" s="66" t="s">
        <v>11</v>
      </c>
      <c r="C480" s="33" t="s">
        <v>275</v>
      </c>
      <c r="D480" s="33" t="s">
        <v>362</v>
      </c>
      <c r="E480" s="34" t="s">
        <v>363</v>
      </c>
      <c r="F480" s="66" t="s">
        <v>12</v>
      </c>
      <c r="G480" s="18" t="s">
        <v>13</v>
      </c>
      <c r="H480" s="66" t="s">
        <v>14</v>
      </c>
      <c r="I480" s="66" t="s">
        <v>15</v>
      </c>
      <c r="J480" s="312"/>
      <c r="K480" s="313"/>
      <c r="L480" s="313"/>
      <c r="M480" s="313"/>
      <c r="N480" s="49"/>
      <c r="O480" s="49"/>
    </row>
    <row r="481" spans="1:15" s="1" customFormat="1" ht="33.75" customHeight="1" x14ac:dyDescent="0.3">
      <c r="A481" s="62" t="s">
        <v>149</v>
      </c>
      <c r="B481" s="61">
        <v>1</v>
      </c>
      <c r="C481" s="38">
        <v>14800394</v>
      </c>
      <c r="D481" s="38">
        <f>+C481</f>
        <v>14800394</v>
      </c>
      <c r="E481" s="69">
        <f>C481-D481</f>
        <v>0</v>
      </c>
      <c r="F481" s="70">
        <f t="shared" ref="F481:F485" si="121">IFERROR(E481/C481,0)</f>
        <v>0</v>
      </c>
      <c r="G481" s="71"/>
      <c r="H481" s="61"/>
      <c r="I481" s="61"/>
      <c r="J481" s="112">
        <v>212020200600</v>
      </c>
      <c r="K481" s="8">
        <f>C481</f>
        <v>14800394</v>
      </c>
      <c r="L481" s="8">
        <f t="shared" si="111"/>
        <v>14800394</v>
      </c>
      <c r="M481" s="8">
        <f t="shared" si="102"/>
        <v>0</v>
      </c>
      <c r="N481" s="50"/>
      <c r="O481" s="50"/>
    </row>
    <row r="482" spans="1:15" s="1" customFormat="1" ht="18" customHeight="1" x14ac:dyDescent="0.3">
      <c r="A482" s="62" t="s">
        <v>213</v>
      </c>
      <c r="B482" s="61">
        <v>1</v>
      </c>
      <c r="C482" s="45">
        <v>24927853</v>
      </c>
      <c r="D482" s="138">
        <f>+C482</f>
        <v>24927853</v>
      </c>
      <c r="E482" s="69">
        <f t="shared" ref="E482:E484" si="122">C482-D482</f>
        <v>0</v>
      </c>
      <c r="F482" s="70">
        <f t="shared" si="121"/>
        <v>0</v>
      </c>
      <c r="G482" s="71"/>
      <c r="H482" s="61"/>
      <c r="I482" s="61"/>
      <c r="J482" s="112">
        <v>212020200800</v>
      </c>
      <c r="K482" s="8">
        <f>C482</f>
        <v>24927853</v>
      </c>
      <c r="L482" s="8">
        <f t="shared" si="111"/>
        <v>24927853</v>
      </c>
      <c r="M482" s="8">
        <f t="shared" si="102"/>
        <v>0</v>
      </c>
      <c r="N482" s="50"/>
      <c r="O482" s="50"/>
    </row>
    <row r="483" spans="1:15" s="1" customFormat="1" ht="33.75" customHeight="1" x14ac:dyDescent="0.3">
      <c r="A483" s="62" t="s">
        <v>236</v>
      </c>
      <c r="B483" s="61">
        <v>1</v>
      </c>
      <c r="C483" s="45">
        <v>13026956</v>
      </c>
      <c r="D483" s="68">
        <v>0</v>
      </c>
      <c r="E483" s="69">
        <f t="shared" si="122"/>
        <v>13026956</v>
      </c>
      <c r="F483" s="70">
        <f t="shared" si="121"/>
        <v>1</v>
      </c>
      <c r="G483" s="71"/>
      <c r="H483" s="61"/>
      <c r="I483" s="61"/>
      <c r="J483" s="112">
        <v>212020200800</v>
      </c>
      <c r="K483" s="8"/>
      <c r="L483" s="8"/>
      <c r="M483" s="8"/>
      <c r="N483" s="50"/>
      <c r="O483" s="50"/>
    </row>
    <row r="484" spans="1:15" s="1" customFormat="1" ht="27" customHeight="1" x14ac:dyDescent="0.3">
      <c r="A484" s="276" t="s">
        <v>162</v>
      </c>
      <c r="B484" s="277">
        <v>5</v>
      </c>
      <c r="C484" s="278">
        <f>+'PAA 2023'!T157</f>
        <v>122756500</v>
      </c>
      <c r="D484" s="278">
        <f>+C484</f>
        <v>122756500</v>
      </c>
      <c r="E484" s="69">
        <f t="shared" si="122"/>
        <v>0</v>
      </c>
      <c r="F484" s="70">
        <f t="shared" si="121"/>
        <v>0</v>
      </c>
      <c r="G484" s="71"/>
      <c r="H484" s="61"/>
      <c r="I484" s="61"/>
      <c r="J484" s="112">
        <v>212020200800</v>
      </c>
      <c r="K484" s="8">
        <f>C484</f>
        <v>122756500</v>
      </c>
      <c r="L484" s="8">
        <f t="shared" si="111"/>
        <v>122756500</v>
      </c>
      <c r="M484" s="8">
        <f t="shared" si="102"/>
        <v>0</v>
      </c>
      <c r="N484" s="50"/>
      <c r="O484" s="50"/>
    </row>
    <row r="485" spans="1:15" s="1" customFormat="1" ht="24.75" customHeight="1" x14ac:dyDescent="0.3">
      <c r="A485" s="328" t="s">
        <v>150</v>
      </c>
      <c r="B485" s="328"/>
      <c r="C485" s="35">
        <f>SUM(C481:C484)</f>
        <v>175511703</v>
      </c>
      <c r="D485" s="35">
        <f>+D481+D482+D483+D484</f>
        <v>162484747</v>
      </c>
      <c r="E485" s="35">
        <f>SUM(E481:E484)</f>
        <v>13026956</v>
      </c>
      <c r="F485" s="31">
        <f t="shared" si="121"/>
        <v>7.4222720065567363E-2</v>
      </c>
      <c r="G485" s="24"/>
      <c r="H485" s="25"/>
      <c r="I485" s="25"/>
      <c r="J485" s="111"/>
      <c r="K485" s="28"/>
      <c r="L485" s="29">
        <f t="shared" si="111"/>
        <v>162484747</v>
      </c>
      <c r="M485" s="29">
        <f t="shared" si="102"/>
        <v>13026956</v>
      </c>
      <c r="N485" s="50"/>
      <c r="O485" s="50"/>
    </row>
    <row r="486" spans="1:15" s="5" customFormat="1" ht="15" customHeight="1" x14ac:dyDescent="0.3">
      <c r="A486" s="64" t="s">
        <v>58</v>
      </c>
      <c r="B486" s="315" t="s">
        <v>59</v>
      </c>
      <c r="C486" s="315"/>
      <c r="D486" s="315"/>
      <c r="E486" s="315"/>
      <c r="F486" s="315"/>
      <c r="G486" s="315"/>
      <c r="H486" s="315"/>
      <c r="I486" s="315"/>
      <c r="J486" s="312" t="s">
        <v>217</v>
      </c>
      <c r="K486" s="313" t="s">
        <v>275</v>
      </c>
      <c r="L486" s="313" t="s">
        <v>362</v>
      </c>
      <c r="M486" s="313" t="s">
        <v>363</v>
      </c>
      <c r="N486" s="15"/>
      <c r="O486" s="15"/>
    </row>
    <row r="487" spans="1:15" s="5" customFormat="1" ht="15" customHeight="1" x14ac:dyDescent="0.3">
      <c r="A487" s="64" t="s">
        <v>3</v>
      </c>
      <c r="B487" s="315" t="s">
        <v>151</v>
      </c>
      <c r="C487" s="315"/>
      <c r="D487" s="315"/>
      <c r="E487" s="315"/>
      <c r="F487" s="315"/>
      <c r="G487" s="315"/>
      <c r="H487" s="315"/>
      <c r="I487" s="315"/>
      <c r="J487" s="312"/>
      <c r="K487" s="313"/>
      <c r="L487" s="313"/>
      <c r="M487" s="313"/>
      <c r="N487" s="15"/>
      <c r="O487" s="15"/>
    </row>
    <row r="488" spans="1:15" s="5" customFormat="1" ht="15" customHeight="1" x14ac:dyDescent="0.3">
      <c r="A488" s="64" t="s">
        <v>5</v>
      </c>
      <c r="B488" s="315" t="s">
        <v>152</v>
      </c>
      <c r="C488" s="315"/>
      <c r="D488" s="316"/>
      <c r="E488" s="316"/>
      <c r="F488" s="316"/>
      <c r="G488" s="316"/>
      <c r="H488" s="316"/>
      <c r="I488" s="316"/>
      <c r="J488" s="312"/>
      <c r="K488" s="313"/>
      <c r="L488" s="313"/>
      <c r="M488" s="313"/>
      <c r="N488" s="15"/>
      <c r="O488" s="15"/>
    </row>
    <row r="489" spans="1:15" s="5" customFormat="1" ht="15" customHeight="1" x14ac:dyDescent="0.3">
      <c r="A489" s="64" t="s">
        <v>7</v>
      </c>
      <c r="B489" s="316" t="s">
        <v>130</v>
      </c>
      <c r="C489" s="316"/>
      <c r="D489" s="316"/>
      <c r="E489" s="316"/>
      <c r="F489" s="316"/>
      <c r="G489" s="316"/>
      <c r="H489" s="316"/>
      <c r="I489" s="316"/>
      <c r="J489" s="312"/>
      <c r="K489" s="313"/>
      <c r="L489" s="313"/>
      <c r="M489" s="313"/>
      <c r="N489" s="15"/>
      <c r="O489" s="15"/>
    </row>
    <row r="490" spans="1:15" s="5" customFormat="1" ht="15" customHeight="1" x14ac:dyDescent="0.3">
      <c r="A490" s="64" t="s">
        <v>9</v>
      </c>
      <c r="B490" s="316" t="s">
        <v>226</v>
      </c>
      <c r="C490" s="316"/>
      <c r="D490" s="316"/>
      <c r="E490" s="316"/>
      <c r="F490" s="316"/>
      <c r="G490" s="316"/>
      <c r="H490" s="316"/>
      <c r="I490" s="316"/>
      <c r="J490" s="312"/>
      <c r="K490" s="313"/>
      <c r="L490" s="313"/>
      <c r="M490" s="313"/>
      <c r="N490" s="15"/>
      <c r="O490" s="15"/>
    </row>
    <row r="491" spans="1:15" s="7" customFormat="1" ht="22.5" customHeight="1" x14ac:dyDescent="0.3">
      <c r="A491" s="66" t="s">
        <v>10</v>
      </c>
      <c r="B491" s="67" t="s">
        <v>11</v>
      </c>
      <c r="C491" s="36" t="s">
        <v>275</v>
      </c>
      <c r="D491" s="36" t="s">
        <v>362</v>
      </c>
      <c r="E491" s="37" t="s">
        <v>363</v>
      </c>
      <c r="F491" s="67" t="s">
        <v>12</v>
      </c>
      <c r="G491" s="21" t="s">
        <v>13</v>
      </c>
      <c r="H491" s="67" t="s">
        <v>14</v>
      </c>
      <c r="I491" s="67" t="s">
        <v>15</v>
      </c>
      <c r="J491" s="312"/>
      <c r="K491" s="313"/>
      <c r="L491" s="313"/>
      <c r="M491" s="313"/>
      <c r="N491" s="49"/>
      <c r="O491" s="49"/>
    </row>
    <row r="492" spans="1:15" s="1" customFormat="1" ht="29.25" customHeight="1" x14ac:dyDescent="0.3">
      <c r="A492" s="62" t="s">
        <v>325</v>
      </c>
      <c r="B492" s="61">
        <v>1</v>
      </c>
      <c r="C492" s="68">
        <v>239000000</v>
      </c>
      <c r="D492" s="138">
        <f>+C492</f>
        <v>239000000</v>
      </c>
      <c r="E492" s="69">
        <f t="shared" ref="E492:E506" si="123">C492-D492</f>
        <v>0</v>
      </c>
      <c r="F492" s="70">
        <f t="shared" ref="F492:F506" si="124">IFERROR(E492/C492,0)</f>
        <v>0</v>
      </c>
      <c r="G492" s="71"/>
      <c r="H492" s="61"/>
      <c r="I492" s="106" t="s">
        <v>395</v>
      </c>
      <c r="J492" s="114" t="s">
        <v>392</v>
      </c>
      <c r="K492" s="8">
        <f>C492</f>
        <v>239000000</v>
      </c>
      <c r="L492" s="8">
        <f t="shared" si="111"/>
        <v>239000000</v>
      </c>
      <c r="M492" s="8">
        <f t="shared" ref="M492:M537" si="125">E492</f>
        <v>0</v>
      </c>
      <c r="N492" s="50"/>
      <c r="O492" s="50"/>
    </row>
    <row r="493" spans="1:15" s="1" customFormat="1" ht="38.25" customHeight="1" x14ac:dyDescent="0.3">
      <c r="A493" s="62" t="s">
        <v>208</v>
      </c>
      <c r="B493" s="61">
        <v>3</v>
      </c>
      <c r="C493" s="68">
        <v>13030500</v>
      </c>
      <c r="D493" s="138">
        <f>+C493</f>
        <v>13030500</v>
      </c>
      <c r="E493" s="69">
        <f t="shared" si="123"/>
        <v>0</v>
      </c>
      <c r="F493" s="70">
        <f t="shared" si="124"/>
        <v>0</v>
      </c>
      <c r="G493" s="71"/>
      <c r="H493" s="61"/>
      <c r="I493" s="124" t="s">
        <v>744</v>
      </c>
      <c r="J493" s="112">
        <v>212020100300</v>
      </c>
      <c r="K493" s="8">
        <f t="shared" ref="K493:K506" si="126">C493</f>
        <v>13030500</v>
      </c>
      <c r="L493" s="8">
        <f t="shared" si="111"/>
        <v>13030500</v>
      </c>
      <c r="M493" s="8">
        <f t="shared" si="125"/>
        <v>0</v>
      </c>
      <c r="N493" s="50"/>
      <c r="O493" s="50"/>
    </row>
    <row r="494" spans="1:15" s="1" customFormat="1" ht="33.75" customHeight="1" x14ac:dyDescent="0.3">
      <c r="A494" s="62" t="s">
        <v>212</v>
      </c>
      <c r="B494" s="61">
        <v>1</v>
      </c>
      <c r="C494" s="120">
        <v>99250000</v>
      </c>
      <c r="D494" s="120">
        <v>72314686</v>
      </c>
      <c r="E494" s="121">
        <f t="shared" si="123"/>
        <v>26935314</v>
      </c>
      <c r="F494" s="122">
        <f t="shared" si="124"/>
        <v>0.2713885541561713</v>
      </c>
      <c r="G494" s="123"/>
      <c r="H494" s="124"/>
      <c r="I494" s="124" t="s">
        <v>394</v>
      </c>
      <c r="J494" s="112">
        <v>212020100303</v>
      </c>
      <c r="K494" s="8">
        <f t="shared" si="126"/>
        <v>99250000</v>
      </c>
      <c r="L494" s="8">
        <f t="shared" si="111"/>
        <v>72314686</v>
      </c>
      <c r="M494" s="8">
        <f t="shared" si="125"/>
        <v>26935314</v>
      </c>
      <c r="N494" s="50"/>
      <c r="O494" s="50"/>
    </row>
    <row r="495" spans="1:15" s="1" customFormat="1" ht="11.25" customHeight="1" x14ac:dyDescent="0.3">
      <c r="A495" s="62" t="s">
        <v>326</v>
      </c>
      <c r="B495" s="61">
        <v>1</v>
      </c>
      <c r="C495" s="68">
        <v>20000000</v>
      </c>
      <c r="D495" s="138">
        <v>17741634</v>
      </c>
      <c r="E495" s="69">
        <f t="shared" si="123"/>
        <v>2258366</v>
      </c>
      <c r="F495" s="70">
        <f t="shared" si="124"/>
        <v>0.1129183</v>
      </c>
      <c r="G495" s="71"/>
      <c r="H495" s="61"/>
      <c r="I495" s="61"/>
      <c r="J495" s="112">
        <v>212020100300</v>
      </c>
      <c r="K495" s="8">
        <f t="shared" si="126"/>
        <v>20000000</v>
      </c>
      <c r="L495" s="8">
        <f t="shared" si="111"/>
        <v>17741634</v>
      </c>
      <c r="M495" s="8">
        <f t="shared" si="125"/>
        <v>2258366</v>
      </c>
      <c r="N495" s="50"/>
      <c r="O495" s="50"/>
    </row>
    <row r="496" spans="1:15" s="1" customFormat="1" ht="56.25" customHeight="1" x14ac:dyDescent="0.3">
      <c r="A496" s="62" t="s">
        <v>327</v>
      </c>
      <c r="B496" s="61">
        <v>1</v>
      </c>
      <c r="C496" s="68">
        <v>197613509</v>
      </c>
      <c r="D496" s="104">
        <f>+C496</f>
        <v>197613509</v>
      </c>
      <c r="E496" s="69">
        <f t="shared" si="123"/>
        <v>0</v>
      </c>
      <c r="F496" s="70">
        <f t="shared" si="124"/>
        <v>0</v>
      </c>
      <c r="G496" s="262" t="s">
        <v>732</v>
      </c>
      <c r="H496" s="259" t="s">
        <v>670</v>
      </c>
      <c r="I496" s="61"/>
      <c r="J496" s="114">
        <v>212020200800</v>
      </c>
      <c r="K496" s="8">
        <f t="shared" si="126"/>
        <v>197613509</v>
      </c>
      <c r="L496" s="8">
        <f t="shared" si="111"/>
        <v>197613509</v>
      </c>
      <c r="M496" s="8">
        <f t="shared" si="125"/>
        <v>0</v>
      </c>
      <c r="N496" s="50"/>
      <c r="O496" s="50"/>
    </row>
    <row r="497" spans="1:15" s="1" customFormat="1" ht="48" customHeight="1" x14ac:dyDescent="0.3">
      <c r="A497" s="62" t="s">
        <v>356</v>
      </c>
      <c r="B497" s="61">
        <v>2</v>
      </c>
      <c r="C497" s="68">
        <v>0</v>
      </c>
      <c r="D497" s="104">
        <v>0</v>
      </c>
      <c r="E497" s="69">
        <f t="shared" si="123"/>
        <v>0</v>
      </c>
      <c r="F497" s="70">
        <f t="shared" si="124"/>
        <v>0</v>
      </c>
      <c r="G497" s="344" t="s">
        <v>740</v>
      </c>
      <c r="H497" s="345"/>
      <c r="I497" s="346"/>
      <c r="J497" s="117">
        <v>212020100400</v>
      </c>
      <c r="K497" s="8">
        <f t="shared" si="126"/>
        <v>0</v>
      </c>
      <c r="L497" s="8"/>
      <c r="M497" s="8">
        <f t="shared" si="125"/>
        <v>0</v>
      </c>
      <c r="N497" s="50"/>
      <c r="O497" s="50"/>
    </row>
    <row r="498" spans="1:15" s="1" customFormat="1" ht="85.8" customHeight="1" x14ac:dyDescent="0.3">
      <c r="A498" s="62" t="s">
        <v>253</v>
      </c>
      <c r="B498" s="61">
        <v>1</v>
      </c>
      <c r="C498" s="68">
        <f>32400000+10000000+40000000</f>
        <v>82400000</v>
      </c>
      <c r="D498" s="104">
        <v>0</v>
      </c>
      <c r="E498" s="69">
        <f t="shared" si="123"/>
        <v>82400000</v>
      </c>
      <c r="F498" s="70">
        <f t="shared" si="124"/>
        <v>1</v>
      </c>
      <c r="G498" s="71"/>
      <c r="H498" s="61"/>
      <c r="I498" s="208" t="s">
        <v>782</v>
      </c>
      <c r="J498" s="117">
        <v>212020200800</v>
      </c>
      <c r="K498" s="8">
        <f t="shared" si="126"/>
        <v>82400000</v>
      </c>
      <c r="L498" s="8">
        <f t="shared" si="111"/>
        <v>0</v>
      </c>
      <c r="M498" s="8">
        <f t="shared" si="125"/>
        <v>82400000</v>
      </c>
      <c r="N498" s="50"/>
      <c r="O498" s="50"/>
    </row>
    <row r="499" spans="1:15" s="1" customFormat="1" ht="48.6" customHeight="1" x14ac:dyDescent="0.3">
      <c r="A499" s="62" t="s">
        <v>254</v>
      </c>
      <c r="B499" s="61">
        <v>1</v>
      </c>
      <c r="C499" s="68">
        <v>0</v>
      </c>
      <c r="D499" s="104">
        <v>0</v>
      </c>
      <c r="E499" s="69">
        <f t="shared" si="123"/>
        <v>0</v>
      </c>
      <c r="F499" s="70">
        <f t="shared" si="124"/>
        <v>0</v>
      </c>
      <c r="G499" s="344" t="s">
        <v>740</v>
      </c>
      <c r="H499" s="345"/>
      <c r="I499" s="346"/>
      <c r="J499" s="117">
        <v>212020100400</v>
      </c>
      <c r="K499" s="8">
        <f t="shared" si="126"/>
        <v>0</v>
      </c>
      <c r="L499" s="8">
        <f t="shared" si="111"/>
        <v>0</v>
      </c>
      <c r="M499" s="8">
        <f t="shared" si="125"/>
        <v>0</v>
      </c>
      <c r="N499" s="50"/>
      <c r="O499" s="50"/>
    </row>
    <row r="500" spans="1:15" s="1" customFormat="1" ht="76.8" customHeight="1" x14ac:dyDescent="0.3">
      <c r="A500" s="62" t="s">
        <v>328</v>
      </c>
      <c r="B500" s="61">
        <v>1</v>
      </c>
      <c r="C500" s="68">
        <v>0</v>
      </c>
      <c r="D500" s="104">
        <v>0</v>
      </c>
      <c r="E500" s="69">
        <f t="shared" si="123"/>
        <v>0</v>
      </c>
      <c r="F500" s="70">
        <f t="shared" si="124"/>
        <v>0</v>
      </c>
      <c r="G500" s="71"/>
      <c r="H500" s="61"/>
      <c r="I500" s="61" t="s">
        <v>783</v>
      </c>
      <c r="J500" s="117">
        <v>212020100400</v>
      </c>
      <c r="K500" s="8">
        <f t="shared" si="126"/>
        <v>0</v>
      </c>
      <c r="L500" s="8">
        <f t="shared" si="111"/>
        <v>0</v>
      </c>
      <c r="M500" s="8">
        <f t="shared" si="125"/>
        <v>0</v>
      </c>
      <c r="N500" s="50"/>
      <c r="O500" s="50"/>
    </row>
    <row r="501" spans="1:15" s="1" customFormat="1" ht="36.75" customHeight="1" x14ac:dyDescent="0.3">
      <c r="A501" s="12" t="s">
        <v>215</v>
      </c>
      <c r="B501" s="61">
        <v>1</v>
      </c>
      <c r="C501" s="138">
        <f>120000000+40000000</f>
        <v>160000000</v>
      </c>
      <c r="D501" s="140">
        <v>120000000</v>
      </c>
      <c r="E501" s="69">
        <f t="shared" si="123"/>
        <v>40000000</v>
      </c>
      <c r="F501" s="70">
        <f t="shared" si="124"/>
        <v>0.25</v>
      </c>
      <c r="G501" s="262" t="s">
        <v>735</v>
      </c>
      <c r="H501" s="123" t="s">
        <v>743</v>
      </c>
      <c r="I501" s="259" t="s">
        <v>699</v>
      </c>
      <c r="J501" s="113">
        <v>212020200600</v>
      </c>
      <c r="K501" s="8">
        <f t="shared" si="126"/>
        <v>160000000</v>
      </c>
      <c r="L501" s="8">
        <f t="shared" si="111"/>
        <v>120000000</v>
      </c>
      <c r="M501" s="8">
        <f t="shared" si="125"/>
        <v>40000000</v>
      </c>
      <c r="N501" s="50"/>
      <c r="O501" s="50"/>
    </row>
    <row r="502" spans="1:15" s="1" customFormat="1" ht="19.2" customHeight="1" x14ac:dyDescent="0.3">
      <c r="A502" s="12" t="s">
        <v>368</v>
      </c>
      <c r="B502" s="61" t="s">
        <v>366</v>
      </c>
      <c r="C502" s="68">
        <v>250000000</v>
      </c>
      <c r="D502" s="104">
        <v>109648975</v>
      </c>
      <c r="E502" s="69">
        <f t="shared" si="123"/>
        <v>140351025</v>
      </c>
      <c r="F502" s="70">
        <f t="shared" si="124"/>
        <v>0.56140409999999996</v>
      </c>
      <c r="G502" s="63"/>
      <c r="H502" s="61"/>
      <c r="I502" s="259" t="s">
        <v>741</v>
      </c>
      <c r="J502" s="113">
        <v>212020200603</v>
      </c>
      <c r="K502" s="8">
        <f t="shared" si="126"/>
        <v>250000000</v>
      </c>
      <c r="L502" s="8">
        <f t="shared" si="111"/>
        <v>109648975</v>
      </c>
      <c r="M502" s="8">
        <f t="shared" si="125"/>
        <v>140351025</v>
      </c>
      <c r="N502" s="50"/>
      <c r="O502" s="50"/>
    </row>
    <row r="503" spans="1:15" s="1" customFormat="1" ht="23.4" customHeight="1" x14ac:dyDescent="0.3">
      <c r="A503" s="12" t="s">
        <v>369</v>
      </c>
      <c r="B503" s="61" t="s">
        <v>366</v>
      </c>
      <c r="C503" s="68">
        <v>100000000</v>
      </c>
      <c r="D503" s="104">
        <v>53547490</v>
      </c>
      <c r="E503" s="69">
        <f t="shared" si="123"/>
        <v>46452510</v>
      </c>
      <c r="F503" s="70">
        <f t="shared" si="124"/>
        <v>0.46452510000000002</v>
      </c>
      <c r="G503" s="63"/>
      <c r="H503" s="61"/>
      <c r="I503" s="259" t="s">
        <v>742</v>
      </c>
      <c r="J503" s="113">
        <v>212020200604</v>
      </c>
      <c r="K503" s="8">
        <f t="shared" si="126"/>
        <v>100000000</v>
      </c>
      <c r="L503" s="8"/>
      <c r="M503" s="8">
        <f t="shared" si="125"/>
        <v>46452510</v>
      </c>
      <c r="N503" s="50"/>
      <c r="O503" s="50"/>
    </row>
    <row r="504" spans="1:15" s="1" customFormat="1" ht="22.8" customHeight="1" x14ac:dyDescent="0.3">
      <c r="A504" s="276" t="s">
        <v>162</v>
      </c>
      <c r="B504" s="277">
        <v>8</v>
      </c>
      <c r="C504" s="278">
        <f>+D504</f>
        <v>373303200</v>
      </c>
      <c r="D504" s="278">
        <f>+'PAA 2023'!T162</f>
        <v>373303200</v>
      </c>
      <c r="E504" s="69">
        <f t="shared" si="123"/>
        <v>0</v>
      </c>
      <c r="F504" s="70">
        <f t="shared" si="124"/>
        <v>0</v>
      </c>
      <c r="G504" s="71"/>
      <c r="H504" s="61"/>
      <c r="I504" s="141"/>
      <c r="J504" s="112">
        <v>212020200800</v>
      </c>
      <c r="K504" s="8">
        <f t="shared" si="126"/>
        <v>373303200</v>
      </c>
      <c r="L504" s="8">
        <f t="shared" si="111"/>
        <v>373303200</v>
      </c>
      <c r="M504" s="8">
        <f t="shared" si="125"/>
        <v>0</v>
      </c>
      <c r="N504" s="50"/>
      <c r="O504" s="50"/>
    </row>
    <row r="505" spans="1:15" s="1" customFormat="1" ht="22.8" customHeight="1" x14ac:dyDescent="0.3">
      <c r="A505" s="276" t="s">
        <v>211</v>
      </c>
      <c r="B505" s="277">
        <v>6</v>
      </c>
      <c r="C505" s="278">
        <f>109192400+27363200</f>
        <v>136555600</v>
      </c>
      <c r="D505" s="278">
        <f>+'PAA 2023'!T170</f>
        <v>136555600</v>
      </c>
      <c r="E505" s="69">
        <f t="shared" si="123"/>
        <v>0</v>
      </c>
      <c r="F505" s="70">
        <f t="shared" si="124"/>
        <v>0</v>
      </c>
      <c r="G505" s="71"/>
      <c r="H505" s="61"/>
      <c r="I505" s="61"/>
      <c r="J505" s="112">
        <v>212020200800</v>
      </c>
      <c r="K505" s="8">
        <f t="shared" si="126"/>
        <v>136555600</v>
      </c>
      <c r="L505" s="8">
        <f t="shared" si="111"/>
        <v>136555600</v>
      </c>
      <c r="M505" s="8">
        <f t="shared" si="125"/>
        <v>0</v>
      </c>
      <c r="N505" s="50"/>
      <c r="O505" s="50"/>
    </row>
    <row r="506" spans="1:15" s="1" customFormat="1" ht="11.25" customHeight="1" x14ac:dyDescent="0.3">
      <c r="A506" s="62" t="s">
        <v>216</v>
      </c>
      <c r="B506" s="61">
        <v>3</v>
      </c>
      <c r="C506" s="68">
        <v>10000000</v>
      </c>
      <c r="D506" s="68">
        <v>0</v>
      </c>
      <c r="E506" s="69">
        <f t="shared" si="123"/>
        <v>10000000</v>
      </c>
      <c r="F506" s="70">
        <f t="shared" si="124"/>
        <v>1</v>
      </c>
      <c r="G506" s="71"/>
      <c r="H506" s="61"/>
      <c r="I506" s="61"/>
      <c r="J506" s="112">
        <v>212020200900</v>
      </c>
      <c r="K506" s="8">
        <f t="shared" si="126"/>
        <v>10000000</v>
      </c>
      <c r="L506" s="8">
        <f t="shared" si="111"/>
        <v>0</v>
      </c>
      <c r="M506" s="8">
        <f t="shared" si="125"/>
        <v>10000000</v>
      </c>
      <c r="N506" s="50"/>
      <c r="O506" s="50"/>
    </row>
    <row r="507" spans="1:15" s="5" customFormat="1" ht="15" customHeight="1" x14ac:dyDescent="0.3">
      <c r="A507" s="57" t="s">
        <v>58</v>
      </c>
      <c r="B507" s="321" t="s">
        <v>59</v>
      </c>
      <c r="C507" s="321"/>
      <c r="D507" s="321"/>
      <c r="E507" s="321"/>
      <c r="F507" s="321"/>
      <c r="G507" s="321"/>
      <c r="H507" s="321"/>
      <c r="I507" s="321"/>
      <c r="J507" s="312" t="s">
        <v>217</v>
      </c>
      <c r="K507" s="313" t="s">
        <v>275</v>
      </c>
      <c r="L507" s="313" t="s">
        <v>362</v>
      </c>
      <c r="M507" s="313" t="s">
        <v>363</v>
      </c>
      <c r="N507" s="15"/>
      <c r="O507" s="15"/>
    </row>
    <row r="508" spans="1:15" s="5" customFormat="1" ht="15" customHeight="1" x14ac:dyDescent="0.3">
      <c r="A508" s="57" t="s">
        <v>3</v>
      </c>
      <c r="B508" s="321" t="s">
        <v>151</v>
      </c>
      <c r="C508" s="321"/>
      <c r="D508" s="321"/>
      <c r="E508" s="321"/>
      <c r="F508" s="321"/>
      <c r="G508" s="321"/>
      <c r="H508" s="321"/>
      <c r="I508" s="321"/>
      <c r="J508" s="312"/>
      <c r="K508" s="313"/>
      <c r="L508" s="313"/>
      <c r="M508" s="313"/>
      <c r="N508" s="15"/>
      <c r="O508" s="15"/>
    </row>
    <row r="509" spans="1:15" s="5" customFormat="1" ht="15" customHeight="1" x14ac:dyDescent="0.3">
      <c r="A509" s="57" t="s">
        <v>5</v>
      </c>
      <c r="B509" s="321" t="s">
        <v>153</v>
      </c>
      <c r="C509" s="321"/>
      <c r="D509" s="317"/>
      <c r="E509" s="317"/>
      <c r="F509" s="317"/>
      <c r="G509" s="317"/>
      <c r="H509" s="317"/>
      <c r="I509" s="317"/>
      <c r="J509" s="312"/>
      <c r="K509" s="313"/>
      <c r="L509" s="313"/>
      <c r="M509" s="313"/>
      <c r="N509" s="15"/>
      <c r="O509" s="15"/>
    </row>
    <row r="510" spans="1:15" s="5" customFormat="1" ht="15" customHeight="1" x14ac:dyDescent="0.3">
      <c r="A510" s="57" t="s">
        <v>7</v>
      </c>
      <c r="B510" s="317" t="s">
        <v>130</v>
      </c>
      <c r="C510" s="317"/>
      <c r="D510" s="317"/>
      <c r="E510" s="317"/>
      <c r="F510" s="317"/>
      <c r="G510" s="317"/>
      <c r="H510" s="317"/>
      <c r="I510" s="317"/>
      <c r="J510" s="312"/>
      <c r="K510" s="313"/>
      <c r="L510" s="313"/>
      <c r="M510" s="313"/>
      <c r="N510" s="15"/>
      <c r="O510" s="15"/>
    </row>
    <row r="511" spans="1:15" s="5" customFormat="1" ht="15" customHeight="1" x14ac:dyDescent="0.3">
      <c r="A511" s="57" t="s">
        <v>9</v>
      </c>
      <c r="B511" s="317" t="s">
        <v>226</v>
      </c>
      <c r="C511" s="317"/>
      <c r="D511" s="317"/>
      <c r="E511" s="317"/>
      <c r="F511" s="317"/>
      <c r="G511" s="317"/>
      <c r="H511" s="317"/>
      <c r="I511" s="317"/>
      <c r="J511" s="312"/>
      <c r="K511" s="313"/>
      <c r="L511" s="313"/>
      <c r="M511" s="313"/>
      <c r="N511" s="15"/>
      <c r="O511" s="15"/>
    </row>
    <row r="512" spans="1:15" s="7" customFormat="1" ht="22.5" customHeight="1" x14ac:dyDescent="0.3">
      <c r="A512" s="66" t="s">
        <v>10</v>
      </c>
      <c r="B512" s="67" t="s">
        <v>11</v>
      </c>
      <c r="C512" s="36" t="s">
        <v>275</v>
      </c>
      <c r="D512" s="36" t="s">
        <v>362</v>
      </c>
      <c r="E512" s="37" t="s">
        <v>363</v>
      </c>
      <c r="F512" s="67" t="s">
        <v>12</v>
      </c>
      <c r="G512" s="21" t="s">
        <v>13</v>
      </c>
      <c r="H512" s="67" t="s">
        <v>14</v>
      </c>
      <c r="I512" s="67" t="s">
        <v>15</v>
      </c>
      <c r="J512" s="312"/>
      <c r="K512" s="313"/>
      <c r="L512" s="313"/>
      <c r="M512" s="313"/>
      <c r="N512" s="49"/>
      <c r="O512" s="49"/>
    </row>
    <row r="513" spans="1:15" s="5" customFormat="1" ht="32.25" customHeight="1" x14ac:dyDescent="0.3">
      <c r="A513" s="62" t="s">
        <v>209</v>
      </c>
      <c r="B513" s="61">
        <v>1</v>
      </c>
      <c r="C513" s="138">
        <v>6000000</v>
      </c>
      <c r="D513" s="140">
        <v>6000000</v>
      </c>
      <c r="E513" s="69">
        <f>C513-D513</f>
        <v>0</v>
      </c>
      <c r="F513" s="70">
        <f t="shared" ref="F513:F514" si="127">IFERROR(E513/C513,0)</f>
        <v>0</v>
      </c>
      <c r="G513" s="71" t="s">
        <v>300</v>
      </c>
      <c r="H513" s="61"/>
      <c r="I513" s="61"/>
      <c r="J513" s="112">
        <v>212020200900</v>
      </c>
      <c r="K513" s="3">
        <f>C513</f>
        <v>6000000</v>
      </c>
      <c r="L513" s="3">
        <f>+D513</f>
        <v>6000000</v>
      </c>
      <c r="M513" s="3">
        <f t="shared" si="125"/>
        <v>0</v>
      </c>
      <c r="N513" s="15"/>
      <c r="O513" s="15"/>
    </row>
    <row r="514" spans="1:15" s="1" customFormat="1" ht="24.75" customHeight="1" x14ac:dyDescent="0.3">
      <c r="A514" s="328" t="s">
        <v>232</v>
      </c>
      <c r="B514" s="328"/>
      <c r="C514" s="35">
        <f>SUM(C492:C513)</f>
        <v>1687152809</v>
      </c>
      <c r="D514" s="35">
        <f>+D492+D493+D494+D495+D496+D497+D498+D499+D500+D501+D502+D503+D504+D505+D506+D513</f>
        <v>1338755594</v>
      </c>
      <c r="E514" s="35">
        <f>SUM(E492:E513)</f>
        <v>348397215</v>
      </c>
      <c r="F514" s="31">
        <f t="shared" si="127"/>
        <v>0.20650009479965251</v>
      </c>
      <c r="G514" s="24"/>
      <c r="H514" s="25"/>
      <c r="I514" s="25"/>
      <c r="J514" s="111"/>
      <c r="K514" s="28"/>
      <c r="L514" s="29">
        <f>+D514</f>
        <v>1338755594</v>
      </c>
      <c r="M514" s="29">
        <f t="shared" si="125"/>
        <v>348397215</v>
      </c>
      <c r="N514" s="50"/>
      <c r="O514" s="50"/>
    </row>
    <row r="515" spans="1:15" s="5" customFormat="1" ht="15" customHeight="1" x14ac:dyDescent="0.3">
      <c r="A515" s="64" t="s">
        <v>58</v>
      </c>
      <c r="B515" s="315" t="s">
        <v>59</v>
      </c>
      <c r="C515" s="315"/>
      <c r="D515" s="315"/>
      <c r="E515" s="315"/>
      <c r="F515" s="315"/>
      <c r="G515" s="315"/>
      <c r="H515" s="315"/>
      <c r="I515" s="315"/>
      <c r="J515" s="312" t="s">
        <v>217</v>
      </c>
      <c r="K515" s="313" t="s">
        <v>275</v>
      </c>
      <c r="L515" s="313" t="s">
        <v>362</v>
      </c>
      <c r="M515" s="313" t="s">
        <v>363</v>
      </c>
      <c r="N515" s="15"/>
      <c r="O515" s="15"/>
    </row>
    <row r="516" spans="1:15" s="5" customFormat="1" ht="15" customHeight="1" x14ac:dyDescent="0.3">
      <c r="A516" s="64" t="s">
        <v>3</v>
      </c>
      <c r="B516" s="315" t="s">
        <v>154</v>
      </c>
      <c r="C516" s="315"/>
      <c r="D516" s="315"/>
      <c r="E516" s="315"/>
      <c r="F516" s="315"/>
      <c r="G516" s="315"/>
      <c r="H516" s="315"/>
      <c r="I516" s="315"/>
      <c r="J516" s="312"/>
      <c r="K516" s="313"/>
      <c r="L516" s="313"/>
      <c r="M516" s="313"/>
      <c r="N516" s="15"/>
      <c r="O516" s="15"/>
    </row>
    <row r="517" spans="1:15" s="5" customFormat="1" ht="15" customHeight="1" x14ac:dyDescent="0.3">
      <c r="A517" s="64" t="s">
        <v>5</v>
      </c>
      <c r="B517" s="315" t="s">
        <v>155</v>
      </c>
      <c r="C517" s="315"/>
      <c r="D517" s="316"/>
      <c r="E517" s="316"/>
      <c r="F517" s="316"/>
      <c r="G517" s="316"/>
      <c r="H517" s="316"/>
      <c r="I517" s="316"/>
      <c r="J517" s="312"/>
      <c r="K517" s="313"/>
      <c r="L517" s="313"/>
      <c r="M517" s="313"/>
      <c r="N517" s="15"/>
      <c r="O517" s="15"/>
    </row>
    <row r="518" spans="1:15" s="5" customFormat="1" ht="15" customHeight="1" x14ac:dyDescent="0.3">
      <c r="A518" s="64" t="s">
        <v>7</v>
      </c>
      <c r="B518" s="316" t="s">
        <v>130</v>
      </c>
      <c r="C518" s="316"/>
      <c r="D518" s="316"/>
      <c r="E518" s="316"/>
      <c r="F518" s="316"/>
      <c r="G518" s="316"/>
      <c r="H518" s="316"/>
      <c r="I518" s="316"/>
      <c r="J518" s="312"/>
      <c r="K518" s="313"/>
      <c r="L518" s="313"/>
      <c r="M518" s="313"/>
      <c r="N518" s="15"/>
      <c r="O518" s="15"/>
    </row>
    <row r="519" spans="1:15" s="5" customFormat="1" ht="15" customHeight="1" x14ac:dyDescent="0.3">
      <c r="A519" s="64" t="s">
        <v>9</v>
      </c>
      <c r="B519" s="316" t="s">
        <v>156</v>
      </c>
      <c r="C519" s="316"/>
      <c r="D519" s="316"/>
      <c r="E519" s="316"/>
      <c r="F519" s="316"/>
      <c r="G519" s="316"/>
      <c r="H519" s="316"/>
      <c r="I519" s="316"/>
      <c r="J519" s="312"/>
      <c r="K519" s="313"/>
      <c r="L519" s="313"/>
      <c r="M519" s="313"/>
      <c r="N519" s="15"/>
      <c r="O519" s="15"/>
    </row>
    <row r="520" spans="1:15" s="7" customFormat="1" ht="22.5" customHeight="1" x14ac:dyDescent="0.3">
      <c r="A520" s="66" t="s">
        <v>10</v>
      </c>
      <c r="B520" s="67" t="s">
        <v>11</v>
      </c>
      <c r="C520" s="36" t="s">
        <v>275</v>
      </c>
      <c r="D520" s="36" t="s">
        <v>362</v>
      </c>
      <c r="E520" s="37" t="s">
        <v>363</v>
      </c>
      <c r="F520" s="67" t="s">
        <v>12</v>
      </c>
      <c r="G520" s="21" t="s">
        <v>13</v>
      </c>
      <c r="H520" s="67" t="s">
        <v>14</v>
      </c>
      <c r="I520" s="67" t="s">
        <v>15</v>
      </c>
      <c r="J520" s="312"/>
      <c r="K520" s="313"/>
      <c r="L520" s="313"/>
      <c r="M520" s="313"/>
      <c r="N520" s="49"/>
      <c r="O520" s="49"/>
    </row>
    <row r="521" spans="1:15" s="1" customFormat="1" ht="16.5" customHeight="1" x14ac:dyDescent="0.3">
      <c r="A521" s="62" t="s">
        <v>329</v>
      </c>
      <c r="B521" s="61">
        <v>1</v>
      </c>
      <c r="C521" s="120">
        <f>2600000+750000+2280000</f>
        <v>5630000</v>
      </c>
      <c r="D521" s="120">
        <f>+C521</f>
        <v>5630000</v>
      </c>
      <c r="E521" s="69">
        <f>C521-D521</f>
        <v>0</v>
      </c>
      <c r="F521" s="70">
        <f t="shared" ref="F521:F527" si="128">IFERROR(E521/C521,0)</f>
        <v>0</v>
      </c>
      <c r="G521" s="71"/>
      <c r="H521" s="61"/>
      <c r="I521" s="61"/>
      <c r="J521" s="112" t="s">
        <v>393</v>
      </c>
      <c r="K521" s="8">
        <f>C521</f>
        <v>5630000</v>
      </c>
      <c r="L521" s="8">
        <f t="shared" ref="L521:L527" si="129">+D521</f>
        <v>5630000</v>
      </c>
      <c r="M521" s="8">
        <f t="shared" si="125"/>
        <v>0</v>
      </c>
      <c r="N521" s="50"/>
      <c r="O521" s="50"/>
    </row>
    <row r="522" spans="1:15" s="1" customFormat="1" ht="16.5" customHeight="1" x14ac:dyDescent="0.3">
      <c r="A522" s="62" t="s">
        <v>330</v>
      </c>
      <c r="B522" s="61">
        <v>1</v>
      </c>
      <c r="C522" s="120">
        <f>1550000+700000</f>
        <v>2250000</v>
      </c>
      <c r="D522" s="120">
        <f t="shared" ref="D522:D523" si="130">+C522</f>
        <v>2250000</v>
      </c>
      <c r="E522" s="69">
        <f t="shared" ref="E522:E525" si="131">C522-D522</f>
        <v>0</v>
      </c>
      <c r="F522" s="70">
        <f t="shared" si="128"/>
        <v>0</v>
      </c>
      <c r="G522" s="71"/>
      <c r="H522" s="61"/>
      <c r="I522" s="61"/>
      <c r="J522" s="112">
        <v>212020200600</v>
      </c>
      <c r="K522" s="8">
        <f>C522</f>
        <v>2250000</v>
      </c>
      <c r="L522" s="8">
        <f t="shared" si="129"/>
        <v>2250000</v>
      </c>
      <c r="M522" s="8">
        <f t="shared" si="125"/>
        <v>0</v>
      </c>
      <c r="N522" s="50"/>
      <c r="O522" s="50"/>
    </row>
    <row r="523" spans="1:15" s="1" customFormat="1" ht="16.5" customHeight="1" x14ac:dyDescent="0.3">
      <c r="A523" s="62" t="s">
        <v>331</v>
      </c>
      <c r="B523" s="61">
        <v>1</v>
      </c>
      <c r="C523" s="120">
        <f>600000+500000</f>
        <v>1100000</v>
      </c>
      <c r="D523" s="120">
        <f t="shared" si="130"/>
        <v>1100000</v>
      </c>
      <c r="E523" s="69">
        <f t="shared" si="131"/>
        <v>0</v>
      </c>
      <c r="F523" s="70">
        <f t="shared" si="128"/>
        <v>0</v>
      </c>
      <c r="G523" s="71"/>
      <c r="H523" s="61"/>
      <c r="I523" s="61"/>
      <c r="J523" s="112">
        <v>212020200800</v>
      </c>
      <c r="K523" s="8">
        <f>C523</f>
        <v>1100000</v>
      </c>
      <c r="L523" s="8">
        <f t="shared" si="129"/>
        <v>1100000</v>
      </c>
      <c r="M523" s="8">
        <f t="shared" si="125"/>
        <v>0</v>
      </c>
      <c r="N523" s="50"/>
      <c r="O523" s="50"/>
    </row>
    <row r="524" spans="1:15" s="1" customFormat="1" ht="16.5" customHeight="1" x14ac:dyDescent="0.3">
      <c r="A524" s="62" t="s">
        <v>255</v>
      </c>
      <c r="B524" s="61">
        <v>4</v>
      </c>
      <c r="C524" s="138">
        <v>1000000</v>
      </c>
      <c r="D524" s="140">
        <v>1000000</v>
      </c>
      <c r="E524" s="69">
        <f t="shared" si="131"/>
        <v>0</v>
      </c>
      <c r="F524" s="70">
        <f t="shared" si="128"/>
        <v>0</v>
      </c>
      <c r="G524" s="71" t="s">
        <v>300</v>
      </c>
      <c r="H524" s="61"/>
      <c r="I524" s="61"/>
      <c r="J524" s="112">
        <v>212020200600</v>
      </c>
      <c r="K524" s="8"/>
      <c r="L524" s="8">
        <f t="shared" si="129"/>
        <v>1000000</v>
      </c>
      <c r="M524" s="8"/>
      <c r="N524" s="50"/>
      <c r="O524" s="50"/>
    </row>
    <row r="525" spans="1:15" s="1" customFormat="1" ht="26.4" customHeight="1" x14ac:dyDescent="0.3">
      <c r="A525" s="276" t="s">
        <v>162</v>
      </c>
      <c r="B525" s="277">
        <v>4</v>
      </c>
      <c r="C525" s="278">
        <f>+'PAA 2023'!T183</f>
        <v>159128100</v>
      </c>
      <c r="D525" s="278">
        <f>+C525</f>
        <v>159128100</v>
      </c>
      <c r="E525" s="69">
        <f t="shared" si="131"/>
        <v>0</v>
      </c>
      <c r="F525" s="70">
        <f t="shared" si="128"/>
        <v>0</v>
      </c>
      <c r="G525" s="71"/>
      <c r="H525" s="61"/>
      <c r="I525" s="61"/>
      <c r="J525" s="112">
        <v>212020200800</v>
      </c>
      <c r="K525" s="8">
        <f>C525</f>
        <v>159128100</v>
      </c>
      <c r="L525" s="8">
        <f t="shared" si="129"/>
        <v>159128100</v>
      </c>
      <c r="M525" s="8">
        <f t="shared" si="125"/>
        <v>0</v>
      </c>
      <c r="N525" s="50"/>
      <c r="O525" s="50"/>
    </row>
    <row r="526" spans="1:15" s="1" customFormat="1" ht="24.75" customHeight="1" x14ac:dyDescent="0.3">
      <c r="A526" s="328" t="s">
        <v>157</v>
      </c>
      <c r="B526" s="328"/>
      <c r="C526" s="35">
        <f>SUM(C521:C525)</f>
        <v>169108100</v>
      </c>
      <c r="D526" s="35">
        <f>+D521+D522+D523+D524+D525</f>
        <v>169108100</v>
      </c>
      <c r="E526" s="35">
        <f>SUM(E521:E525)</f>
        <v>0</v>
      </c>
      <c r="F526" s="31">
        <f t="shared" si="128"/>
        <v>0</v>
      </c>
      <c r="G526" s="24"/>
      <c r="H526" s="25"/>
      <c r="I526" s="25"/>
      <c r="J526" s="111"/>
      <c r="K526" s="28"/>
      <c r="L526" s="29">
        <f t="shared" si="129"/>
        <v>169108100</v>
      </c>
      <c r="M526" s="29">
        <f t="shared" si="125"/>
        <v>0</v>
      </c>
      <c r="N526" s="50"/>
      <c r="O526" s="50"/>
    </row>
    <row r="527" spans="1:15" s="1" customFormat="1" ht="24.75" customHeight="1" x14ac:dyDescent="0.3">
      <c r="A527" s="328" t="s">
        <v>158</v>
      </c>
      <c r="B527" s="328"/>
      <c r="C527" s="35">
        <f>+C424+C447+C466+C474+C485+C514+C526</f>
        <v>4222131915</v>
      </c>
      <c r="D527" s="35">
        <f>+D424+D447+D466+D474+D485+D514+D526</f>
        <v>3720097083</v>
      </c>
      <c r="E527" s="35">
        <f>+E424+E447+E466+E474+E485+E514+E526</f>
        <v>502034832</v>
      </c>
      <c r="F527" s="31">
        <f t="shared" si="128"/>
        <v>0.1189055297434969</v>
      </c>
      <c r="G527" s="24"/>
      <c r="H527" s="25"/>
      <c r="I527" s="25"/>
      <c r="J527" s="111"/>
      <c r="K527" s="28"/>
      <c r="L527" s="29">
        <f t="shared" si="129"/>
        <v>3720097083</v>
      </c>
      <c r="M527" s="29">
        <f t="shared" si="125"/>
        <v>502034832</v>
      </c>
      <c r="N527" s="50"/>
      <c r="O527" s="50"/>
    </row>
    <row r="528" spans="1:15" s="1" customFormat="1" ht="24.75" customHeight="1" x14ac:dyDescent="0.3">
      <c r="A528" s="314" t="s">
        <v>387</v>
      </c>
      <c r="B528" s="314"/>
      <c r="C528" s="314"/>
      <c r="D528" s="314"/>
      <c r="E528" s="314"/>
      <c r="F528" s="314"/>
      <c r="G528" s="314"/>
      <c r="H528" s="314"/>
      <c r="I528" s="314"/>
      <c r="J528" s="314"/>
      <c r="K528" s="314"/>
      <c r="L528" s="314"/>
      <c r="M528" s="314"/>
      <c r="N528" s="50"/>
      <c r="O528" s="50"/>
    </row>
    <row r="529" spans="1:15" s="5" customFormat="1" ht="15" customHeight="1" x14ac:dyDescent="0.3">
      <c r="A529" s="64" t="s">
        <v>58</v>
      </c>
      <c r="B529" s="315" t="s">
        <v>59</v>
      </c>
      <c r="C529" s="315"/>
      <c r="D529" s="315"/>
      <c r="E529" s="315"/>
      <c r="F529" s="315"/>
      <c r="G529" s="315"/>
      <c r="H529" s="315"/>
      <c r="I529" s="315"/>
      <c r="J529" s="312" t="s">
        <v>217</v>
      </c>
      <c r="K529" s="313" t="s">
        <v>275</v>
      </c>
      <c r="L529" s="313" t="s">
        <v>362</v>
      </c>
      <c r="M529" s="313" t="s">
        <v>363</v>
      </c>
      <c r="N529" s="15"/>
      <c r="O529" s="15"/>
    </row>
    <row r="530" spans="1:15" s="5" customFormat="1" ht="15" customHeight="1" x14ac:dyDescent="0.3">
      <c r="A530" s="64" t="s">
        <v>3</v>
      </c>
      <c r="B530" s="315" t="s">
        <v>159</v>
      </c>
      <c r="C530" s="315"/>
      <c r="D530" s="315"/>
      <c r="E530" s="315"/>
      <c r="F530" s="315"/>
      <c r="G530" s="315"/>
      <c r="H530" s="315"/>
      <c r="I530" s="315"/>
      <c r="J530" s="312"/>
      <c r="K530" s="313"/>
      <c r="L530" s="313"/>
      <c r="M530" s="313"/>
      <c r="N530" s="15"/>
      <c r="O530" s="15"/>
    </row>
    <row r="531" spans="1:15" s="5" customFormat="1" ht="15" customHeight="1" x14ac:dyDescent="0.3">
      <c r="A531" s="64" t="s">
        <v>5</v>
      </c>
      <c r="B531" s="315" t="s">
        <v>160</v>
      </c>
      <c r="C531" s="315"/>
      <c r="D531" s="316"/>
      <c r="E531" s="316"/>
      <c r="F531" s="316"/>
      <c r="G531" s="316"/>
      <c r="H531" s="316"/>
      <c r="I531" s="316"/>
      <c r="J531" s="312"/>
      <c r="K531" s="313"/>
      <c r="L531" s="313"/>
      <c r="M531" s="313"/>
      <c r="N531" s="15"/>
      <c r="O531" s="15"/>
    </row>
    <row r="532" spans="1:15" s="5" customFormat="1" ht="15" customHeight="1" x14ac:dyDescent="0.3">
      <c r="A532" s="64" t="s">
        <v>7</v>
      </c>
      <c r="B532" s="316" t="s">
        <v>130</v>
      </c>
      <c r="C532" s="316"/>
      <c r="D532" s="316"/>
      <c r="E532" s="316"/>
      <c r="F532" s="316"/>
      <c r="G532" s="316"/>
      <c r="H532" s="316"/>
      <c r="I532" s="316"/>
      <c r="J532" s="312"/>
      <c r="K532" s="313"/>
      <c r="L532" s="313"/>
      <c r="M532" s="313"/>
      <c r="N532" s="15"/>
      <c r="O532" s="15"/>
    </row>
    <row r="533" spans="1:15" s="5" customFormat="1" ht="15" customHeight="1" x14ac:dyDescent="0.3">
      <c r="A533" s="64" t="s">
        <v>9</v>
      </c>
      <c r="B533" s="316" t="s">
        <v>332</v>
      </c>
      <c r="C533" s="316"/>
      <c r="D533" s="316"/>
      <c r="E533" s="316"/>
      <c r="F533" s="316"/>
      <c r="G533" s="316"/>
      <c r="H533" s="316"/>
      <c r="I533" s="316"/>
      <c r="J533" s="312"/>
      <c r="K533" s="313"/>
      <c r="L533" s="313"/>
      <c r="M533" s="313"/>
      <c r="N533" s="15"/>
      <c r="O533" s="15"/>
    </row>
    <row r="534" spans="1:15" s="7" customFormat="1" ht="22.5" customHeight="1" x14ac:dyDescent="0.3">
      <c r="A534" s="66" t="s">
        <v>10</v>
      </c>
      <c r="B534" s="66" t="s">
        <v>11</v>
      </c>
      <c r="C534" s="33" t="s">
        <v>275</v>
      </c>
      <c r="D534" s="33" t="s">
        <v>362</v>
      </c>
      <c r="E534" s="34" t="s">
        <v>363</v>
      </c>
      <c r="F534" s="66" t="s">
        <v>12</v>
      </c>
      <c r="G534" s="18" t="s">
        <v>13</v>
      </c>
      <c r="H534" s="66" t="s">
        <v>14</v>
      </c>
      <c r="I534" s="66" t="s">
        <v>15</v>
      </c>
      <c r="J534" s="312"/>
      <c r="K534" s="313"/>
      <c r="L534" s="313"/>
      <c r="M534" s="313"/>
      <c r="N534" s="49"/>
      <c r="O534" s="49"/>
    </row>
    <row r="535" spans="1:15" s="1" customFormat="1" ht="22.5" customHeight="1" x14ac:dyDescent="0.3">
      <c r="A535" s="276" t="s">
        <v>352</v>
      </c>
      <c r="B535" s="277">
        <v>7</v>
      </c>
      <c r="C535" s="278">
        <f>+'PAA 2023'!T186</f>
        <v>506224800</v>
      </c>
      <c r="D535" s="278">
        <f>+'PAA 2023'!T186</f>
        <v>506224800</v>
      </c>
      <c r="E535" s="69">
        <f>C535-D535</f>
        <v>0</v>
      </c>
      <c r="F535" s="70">
        <f t="shared" ref="F535:F537" si="132">IFERROR(E535/C535,0)</f>
        <v>0</v>
      </c>
      <c r="G535" s="19"/>
      <c r="H535" s="61"/>
      <c r="I535" s="61"/>
      <c r="J535" s="112">
        <v>212020200800</v>
      </c>
      <c r="K535" s="8">
        <f>C535</f>
        <v>506224800</v>
      </c>
      <c r="L535" s="8">
        <f>+D535</f>
        <v>506224800</v>
      </c>
      <c r="M535" s="8">
        <f t="shared" si="125"/>
        <v>0</v>
      </c>
      <c r="N535" s="50"/>
      <c r="O535" s="50"/>
    </row>
    <row r="536" spans="1:15" s="1" customFormat="1" ht="24.75" customHeight="1" x14ac:dyDescent="0.3">
      <c r="A536" s="328" t="s">
        <v>228</v>
      </c>
      <c r="B536" s="328"/>
      <c r="C536" s="35">
        <f>SUM(C529:C535)</f>
        <v>506224800</v>
      </c>
      <c r="D536" s="35">
        <f>+D535</f>
        <v>506224800</v>
      </c>
      <c r="E536" s="35">
        <f>SUM(E529:E535)</f>
        <v>0</v>
      </c>
      <c r="F536" s="31">
        <f t="shared" si="132"/>
        <v>0</v>
      </c>
      <c r="G536" s="24"/>
      <c r="H536" s="25"/>
      <c r="I536" s="25"/>
      <c r="J536" s="111"/>
      <c r="K536" s="28"/>
      <c r="L536" s="29">
        <f>+D536</f>
        <v>506224800</v>
      </c>
      <c r="M536" s="29">
        <f t="shared" si="125"/>
        <v>0</v>
      </c>
      <c r="N536" s="50"/>
      <c r="O536" s="50"/>
    </row>
    <row r="537" spans="1:15" s="5" customFormat="1" ht="27.75" customHeight="1" x14ac:dyDescent="0.3">
      <c r="A537" s="328" t="s">
        <v>161</v>
      </c>
      <c r="B537" s="328"/>
      <c r="C537" s="35">
        <f>+C15+C24+C60+C78+C152+C201+C322+C336+C347+C390+C400+C410+C527+C536</f>
        <v>12370804316</v>
      </c>
      <c r="D537" s="35">
        <f>+D15+D24+D60+D78+D152+D201+D322+D336+D347+D390+D400+D410+D536+D527</f>
        <v>11752931484</v>
      </c>
      <c r="E537" s="35">
        <f>E15+E24+E60+E78+E152+E201+E322+E336+E347+E390+E400+E410+E527+E536</f>
        <v>617872832</v>
      </c>
      <c r="F537" s="31">
        <f t="shared" si="132"/>
        <v>4.9946051705050669E-2</v>
      </c>
      <c r="G537" s="24"/>
      <c r="H537" s="25"/>
      <c r="I537" s="25"/>
      <c r="J537" s="111"/>
      <c r="K537" s="28"/>
      <c r="L537" s="29">
        <f>+D537</f>
        <v>11752931484</v>
      </c>
      <c r="M537" s="29">
        <f t="shared" si="125"/>
        <v>617872832</v>
      </c>
      <c r="N537" s="15"/>
      <c r="O537" s="15"/>
    </row>
    <row r="538" spans="1:15" s="5" customFormat="1" ht="33.75" customHeight="1" x14ac:dyDescent="0.3">
      <c r="A538" s="353" t="s">
        <v>370</v>
      </c>
      <c r="B538" s="354"/>
      <c r="C538" s="78">
        <f>+F5</f>
        <v>32983888544</v>
      </c>
      <c r="D538" s="368" t="s">
        <v>403</v>
      </c>
      <c r="E538" s="369"/>
      <c r="F538" s="72"/>
      <c r="G538" s="73"/>
      <c r="H538" s="74"/>
      <c r="I538" s="74"/>
      <c r="J538" s="118"/>
      <c r="K538" s="75"/>
      <c r="L538" s="76"/>
      <c r="M538" s="76"/>
      <c r="N538" s="15"/>
      <c r="O538" s="15"/>
    </row>
    <row r="539" spans="1:15" s="1" customFormat="1" ht="16.5" customHeight="1" x14ac:dyDescent="0.3">
      <c r="A539" s="370" t="s">
        <v>374</v>
      </c>
      <c r="B539" s="371"/>
      <c r="C539" s="77">
        <v>278750000</v>
      </c>
      <c r="D539" s="352">
        <f>+C539+C540+C541+C542</f>
        <v>19884378518</v>
      </c>
      <c r="E539" s="365" t="s">
        <v>697</v>
      </c>
      <c r="F539" s="311">
        <f>+D539</f>
        <v>19884378518</v>
      </c>
      <c r="G539" s="7"/>
      <c r="J539" s="107"/>
      <c r="N539" s="50"/>
      <c r="O539" s="50"/>
    </row>
    <row r="540" spans="1:15" s="1" customFormat="1" ht="16.5" customHeight="1" x14ac:dyDescent="0.3">
      <c r="A540" s="370" t="s">
        <v>375</v>
      </c>
      <c r="B540" s="371"/>
      <c r="C540" s="77">
        <v>96000000</v>
      </c>
      <c r="D540" s="352"/>
      <c r="E540" s="366"/>
      <c r="F540" s="311"/>
      <c r="G540" s="7"/>
      <c r="J540" s="107"/>
      <c r="N540" s="50"/>
      <c r="O540" s="50"/>
    </row>
    <row r="541" spans="1:15" s="1" customFormat="1" ht="16.5" customHeight="1" x14ac:dyDescent="0.3">
      <c r="A541" s="370" t="s">
        <v>371</v>
      </c>
      <c r="B541" s="371"/>
      <c r="C541" s="77">
        <v>1020300000</v>
      </c>
      <c r="D541" s="352"/>
      <c r="E541" s="366"/>
      <c r="F541" s="311"/>
      <c r="G541" s="7"/>
      <c r="J541" s="107"/>
      <c r="N541" s="50"/>
      <c r="O541" s="50"/>
    </row>
    <row r="542" spans="1:15" s="1" customFormat="1" ht="16.5" customHeight="1" x14ac:dyDescent="0.3">
      <c r="A542" s="370" t="s">
        <v>372</v>
      </c>
      <c r="B542" s="371"/>
      <c r="C542" s="77">
        <v>18489328518</v>
      </c>
      <c r="D542" s="352"/>
      <c r="E542" s="367"/>
      <c r="F542" s="311"/>
      <c r="G542" s="7"/>
      <c r="J542" s="107"/>
      <c r="N542" s="50"/>
      <c r="O542" s="50"/>
    </row>
    <row r="543" spans="1:15" s="1" customFormat="1" ht="27.75" customHeight="1" x14ac:dyDescent="0.3">
      <c r="A543" s="351" t="s">
        <v>373</v>
      </c>
      <c r="B543" s="351"/>
      <c r="C543" s="77">
        <f>+C537</f>
        <v>12370804316</v>
      </c>
      <c r="D543" s="215" t="e">
        <f>+C13+C32+C33+C43+C50+C51+C52+C53+C54+C55+C56+C57+C58+C59+C68+C69+C70+C93+C94+C95+C96+C97+C98+C99+C100+C107+C108+C109+C110+C111+C112+C119+C120+C127+C128+C129+C136+C143+C150+C151+C160+C161+C162+C163+C164+C165+C166+C167+C174+C181+C182+C183+C184+C185+C192+C199+C209+C210+C211+C212+C221+C222+C223+C224+C234+C235+C236+C237+C238+C240+C241+C242+C243+C244+C246+C254+C281+C283+C285+C286+C296+C298+C299+C308+C309+C318+C319+C330+C331+C332+C333+C334+C344+C345+C356+C357+C358+C359+C361+C362+C363+C364+C365+C366+C367+C368+C369+C370+C372+C373+C374+C375+C377+C378+C379+C380+C381+C382+C399+C408+C419+C420+C421+C422+C423+C426+C427+C428+C429+C430+C431+C432+C433+C434+C435+C436+C437+C438+C439+C440+C441+C442+C443+#REF!+C445+C446+C454+C455+C456+C457+C458+#REF!+C460+C461+C462+C463+C464+C481+C482+C483+C492+C493+C494+C495+C496+C497+C498+C499+C500+C501+C502+C503+C506+C513+C521+C522+C523+C524</f>
        <v>#REF!</v>
      </c>
      <c r="E543" s="128" t="s">
        <v>402</v>
      </c>
      <c r="F543" s="309" t="e">
        <f>+D543+D544</f>
        <v>#REF!</v>
      </c>
      <c r="G543" s="7"/>
      <c r="J543" s="107"/>
      <c r="N543" s="50"/>
      <c r="O543" s="50"/>
    </row>
    <row r="544" spans="1:15" ht="30.75" customHeight="1" x14ac:dyDescent="0.2">
      <c r="A544" s="280" t="s">
        <v>390</v>
      </c>
      <c r="B544" s="281"/>
      <c r="C544" s="105">
        <f>+C538-C539-C540-C541-C542-C543</f>
        <v>728705710</v>
      </c>
      <c r="D544" s="216" t="e">
        <f>+C538-D539-D543</f>
        <v>#REF!</v>
      </c>
      <c r="E544" s="128" t="s">
        <v>401</v>
      </c>
      <c r="F544" s="310"/>
    </row>
    <row r="545" spans="3:8" ht="35.4" customHeight="1" x14ac:dyDescent="0.2">
      <c r="C545" s="198" t="s">
        <v>774</v>
      </c>
      <c r="D545" s="282">
        <f>+D14+D23+D35+D36+D77+D86+D200+D213+D225+D272+D287+D300+D310+D320+D335+D346+D389+D409+D465+D473+D484+D504+D505+D525+D535</f>
        <v>6081651300</v>
      </c>
      <c r="F545" s="217" t="e">
        <f>+F539+F543</f>
        <v>#REF!</v>
      </c>
      <c r="G545" s="214"/>
      <c r="H545" s="144"/>
    </row>
    <row r="546" spans="3:8" ht="24.75" customHeight="1" x14ac:dyDescent="0.2">
      <c r="C546" s="129" t="s">
        <v>773</v>
      </c>
      <c r="D546" s="282">
        <f>+'PAA 2023'!J200</f>
        <v>6081651300</v>
      </c>
      <c r="F546" s="144"/>
    </row>
    <row r="547" spans="3:8" ht="21.6" customHeight="1" x14ac:dyDescent="0.2">
      <c r="C547" s="129" t="s">
        <v>772</v>
      </c>
      <c r="D547" s="282">
        <f>+D546-D545</f>
        <v>0</v>
      </c>
    </row>
  </sheetData>
  <autoFilter ref="A12:AB545"/>
  <mergeCells count="468">
    <mergeCell ref="F3:I3"/>
    <mergeCell ref="F4:I4"/>
    <mergeCell ref="F5:I5"/>
    <mergeCell ref="A3:E3"/>
    <mergeCell ref="A4:E4"/>
    <mergeCell ref="A5:E5"/>
    <mergeCell ref="A2:M2"/>
    <mergeCell ref="J3:M5"/>
    <mergeCell ref="E539:E542"/>
    <mergeCell ref="D538:E538"/>
    <mergeCell ref="B186:I186"/>
    <mergeCell ref="J186:J191"/>
    <mergeCell ref="K186:K191"/>
    <mergeCell ref="L186:L191"/>
    <mergeCell ref="M186:M191"/>
    <mergeCell ref="B187:I187"/>
    <mergeCell ref="B188:I188"/>
    <mergeCell ref="B189:I189"/>
    <mergeCell ref="B190:I190"/>
    <mergeCell ref="A539:B539"/>
    <mergeCell ref="A540:B540"/>
    <mergeCell ref="A541:B541"/>
    <mergeCell ref="A542:B542"/>
    <mergeCell ref="J246:J252"/>
    <mergeCell ref="K246:K252"/>
    <mergeCell ref="J254:J271"/>
    <mergeCell ref="K254:K271"/>
    <mergeCell ref="A527:B527"/>
    <mergeCell ref="B509:I509"/>
    <mergeCell ref="B510:I510"/>
    <mergeCell ref="B511:I511"/>
    <mergeCell ref="A514:B514"/>
    <mergeCell ref="A543:B543"/>
    <mergeCell ref="D539:D542"/>
    <mergeCell ref="A538:B538"/>
    <mergeCell ref="I254:I271"/>
    <mergeCell ref="A536:B536"/>
    <mergeCell ref="A537:B537"/>
    <mergeCell ref="B529:I529"/>
    <mergeCell ref="B479:I479"/>
    <mergeCell ref="A485:B485"/>
    <mergeCell ref="B486:I486"/>
    <mergeCell ref="B468:I468"/>
    <mergeCell ref="B469:I469"/>
    <mergeCell ref="B470:I470"/>
    <mergeCell ref="B471:I471"/>
    <mergeCell ref="A474:B474"/>
    <mergeCell ref="B475:I475"/>
    <mergeCell ref="B449:I449"/>
    <mergeCell ref="B450:I450"/>
    <mergeCell ref="B451:I451"/>
    <mergeCell ref="B517:I517"/>
    <mergeCell ref="B518:I518"/>
    <mergeCell ref="B519:I519"/>
    <mergeCell ref="A526:B526"/>
    <mergeCell ref="B515:I515"/>
    <mergeCell ref="B516:I516"/>
    <mergeCell ref="B487:I487"/>
    <mergeCell ref="B488:I488"/>
    <mergeCell ref="B489:I489"/>
    <mergeCell ref="B490:I490"/>
    <mergeCell ref="B507:I507"/>
    <mergeCell ref="B508:I508"/>
    <mergeCell ref="B476:I476"/>
    <mergeCell ref="B477:I477"/>
    <mergeCell ref="B478:I478"/>
    <mergeCell ref="G497:I497"/>
    <mergeCell ref="G499:I499"/>
    <mergeCell ref="B452:I452"/>
    <mergeCell ref="A466:B466"/>
    <mergeCell ref="B467:I467"/>
    <mergeCell ref="C459:I459"/>
    <mergeCell ref="A425:I425"/>
    <mergeCell ref="A447:B447"/>
    <mergeCell ref="B448:I448"/>
    <mergeCell ref="A418:I418"/>
    <mergeCell ref="A424:B424"/>
    <mergeCell ref="B402:I402"/>
    <mergeCell ref="A410:B410"/>
    <mergeCell ref="B412:I412"/>
    <mergeCell ref="B403:I403"/>
    <mergeCell ref="B404:I404"/>
    <mergeCell ref="B405:I405"/>
    <mergeCell ref="B406:I406"/>
    <mergeCell ref="A411:M411"/>
    <mergeCell ref="J402:J407"/>
    <mergeCell ref="K402:K407"/>
    <mergeCell ref="L402:L407"/>
    <mergeCell ref="M402:M407"/>
    <mergeCell ref="J412:J417"/>
    <mergeCell ref="K412:K417"/>
    <mergeCell ref="L412:L417"/>
    <mergeCell ref="M412:M417"/>
    <mergeCell ref="B416:I416"/>
    <mergeCell ref="C444:I444"/>
    <mergeCell ref="A391:M391"/>
    <mergeCell ref="A401:M401"/>
    <mergeCell ref="J392:J397"/>
    <mergeCell ref="K392:K397"/>
    <mergeCell ref="L392:L397"/>
    <mergeCell ref="M392:M397"/>
    <mergeCell ref="B393:I393"/>
    <mergeCell ref="B394:I394"/>
    <mergeCell ref="B395:I395"/>
    <mergeCell ref="B396:I396"/>
    <mergeCell ref="A400:B400"/>
    <mergeCell ref="B392:I392"/>
    <mergeCell ref="A390:B390"/>
    <mergeCell ref="B413:I413"/>
    <mergeCell ref="B414:I414"/>
    <mergeCell ref="B415:I415"/>
    <mergeCell ref="A347:B347"/>
    <mergeCell ref="B383:I383"/>
    <mergeCell ref="B349:I349"/>
    <mergeCell ref="B350:I350"/>
    <mergeCell ref="B351:I351"/>
    <mergeCell ref="B352:I352"/>
    <mergeCell ref="B353:I353"/>
    <mergeCell ref="A348:M348"/>
    <mergeCell ref="A360:M360"/>
    <mergeCell ref="A371:M371"/>
    <mergeCell ref="A376:M376"/>
    <mergeCell ref="A355:M355"/>
    <mergeCell ref="J349:J354"/>
    <mergeCell ref="K349:K354"/>
    <mergeCell ref="L349:L354"/>
    <mergeCell ref="M349:M354"/>
    <mergeCell ref="J383:J388"/>
    <mergeCell ref="K383:K388"/>
    <mergeCell ref="L383:L388"/>
    <mergeCell ref="M383:M388"/>
    <mergeCell ref="B339:I339"/>
    <mergeCell ref="B340:I340"/>
    <mergeCell ref="B341:I341"/>
    <mergeCell ref="B342:I342"/>
    <mergeCell ref="B326:I326"/>
    <mergeCell ref="B327:I327"/>
    <mergeCell ref="B328:I328"/>
    <mergeCell ref="A336:B336"/>
    <mergeCell ref="B338:I338"/>
    <mergeCell ref="A337:M337"/>
    <mergeCell ref="J338:J343"/>
    <mergeCell ref="K338:K343"/>
    <mergeCell ref="L338:L343"/>
    <mergeCell ref="M338:M343"/>
    <mergeCell ref="J324:J329"/>
    <mergeCell ref="K324:K329"/>
    <mergeCell ref="L324:L329"/>
    <mergeCell ref="M324:M329"/>
    <mergeCell ref="B325:I325"/>
    <mergeCell ref="B384:I384"/>
    <mergeCell ref="B385:I385"/>
    <mergeCell ref="B386:I386"/>
    <mergeCell ref="B387:I387"/>
    <mergeCell ref="A311:B311"/>
    <mergeCell ref="D246:D252"/>
    <mergeCell ref="E246:E252"/>
    <mergeCell ref="F246:F252"/>
    <mergeCell ref="G246:G252"/>
    <mergeCell ref="H246:H252"/>
    <mergeCell ref="I246:I252"/>
    <mergeCell ref="G254:G271"/>
    <mergeCell ref="B293:I293"/>
    <mergeCell ref="B303:I303"/>
    <mergeCell ref="B276:I276"/>
    <mergeCell ref="B277:I277"/>
    <mergeCell ref="B278:I278"/>
    <mergeCell ref="A288:B288"/>
    <mergeCell ref="B289:I289"/>
    <mergeCell ref="B290:I290"/>
    <mergeCell ref="B304:I304"/>
    <mergeCell ref="B305:I305"/>
    <mergeCell ref="A295:M295"/>
    <mergeCell ref="A284:M284"/>
    <mergeCell ref="A282:M282"/>
    <mergeCell ref="A280:M280"/>
    <mergeCell ref="J274:J279"/>
    <mergeCell ref="H254:H271"/>
    <mergeCell ref="A323:M323"/>
    <mergeCell ref="B324:I324"/>
    <mergeCell ref="B314:I314"/>
    <mergeCell ref="B315:I315"/>
    <mergeCell ref="B316:I316"/>
    <mergeCell ref="A321:B321"/>
    <mergeCell ref="A322:B322"/>
    <mergeCell ref="B312:I312"/>
    <mergeCell ref="B313:I313"/>
    <mergeCell ref="J312:J317"/>
    <mergeCell ref="K312:K317"/>
    <mergeCell ref="L312:L317"/>
    <mergeCell ref="M312:M317"/>
    <mergeCell ref="K203:K208"/>
    <mergeCell ref="L203:L208"/>
    <mergeCell ref="M203:M208"/>
    <mergeCell ref="B196:I196"/>
    <mergeCell ref="A301:B301"/>
    <mergeCell ref="B302:I302"/>
    <mergeCell ref="A297:M297"/>
    <mergeCell ref="A214:B214"/>
    <mergeCell ref="B215:I215"/>
    <mergeCell ref="B216:I216"/>
    <mergeCell ref="B229:I229"/>
    <mergeCell ref="B230:I230"/>
    <mergeCell ref="B231:I231"/>
    <mergeCell ref="A273:B273"/>
    <mergeCell ref="B274:I274"/>
    <mergeCell ref="B275:I275"/>
    <mergeCell ref="C246:C252"/>
    <mergeCell ref="K274:K279"/>
    <mergeCell ref="L274:L279"/>
    <mergeCell ref="M274:M279"/>
    <mergeCell ref="B218:I218"/>
    <mergeCell ref="B219:I219"/>
    <mergeCell ref="A226:B226"/>
    <mergeCell ref="B227:I227"/>
    <mergeCell ref="B146:I146"/>
    <mergeCell ref="B147:I147"/>
    <mergeCell ref="B148:I148"/>
    <mergeCell ref="A152:B152"/>
    <mergeCell ref="M168:M173"/>
    <mergeCell ref="J175:J180"/>
    <mergeCell ref="K175:K180"/>
    <mergeCell ref="L175:L180"/>
    <mergeCell ref="M175:M180"/>
    <mergeCell ref="B168:I168"/>
    <mergeCell ref="B169:I169"/>
    <mergeCell ref="B170:I170"/>
    <mergeCell ref="B171:I171"/>
    <mergeCell ref="B172:I172"/>
    <mergeCell ref="B175:I175"/>
    <mergeCell ref="J168:J173"/>
    <mergeCell ref="K168:K173"/>
    <mergeCell ref="L168:L173"/>
    <mergeCell ref="B45:I45"/>
    <mergeCell ref="B46:I46"/>
    <mergeCell ref="B47:I47"/>
    <mergeCell ref="B48:I48"/>
    <mergeCell ref="A60:B60"/>
    <mergeCell ref="B44:I44"/>
    <mergeCell ref="B18:I18"/>
    <mergeCell ref="B19:I19"/>
    <mergeCell ref="B20:I20"/>
    <mergeCell ref="B21:I21"/>
    <mergeCell ref="A25:I25"/>
    <mergeCell ref="A6:M6"/>
    <mergeCell ref="B30:I30"/>
    <mergeCell ref="B37:I37"/>
    <mergeCell ref="B38:I38"/>
    <mergeCell ref="B39:I39"/>
    <mergeCell ref="B40:I40"/>
    <mergeCell ref="B41:I41"/>
    <mergeCell ref="A24:B24"/>
    <mergeCell ref="B26:I26"/>
    <mergeCell ref="B27:I27"/>
    <mergeCell ref="B28:I28"/>
    <mergeCell ref="B29:I29"/>
    <mergeCell ref="B7:I7"/>
    <mergeCell ref="B8:I8"/>
    <mergeCell ref="B9:I9"/>
    <mergeCell ref="B10:I10"/>
    <mergeCell ref="B11:I11"/>
    <mergeCell ref="K26:K31"/>
    <mergeCell ref="L26:L31"/>
    <mergeCell ref="M26:M31"/>
    <mergeCell ref="J37:J42"/>
    <mergeCell ref="K37:K42"/>
    <mergeCell ref="K7:K12"/>
    <mergeCell ref="L7:L12"/>
    <mergeCell ref="A202:M202"/>
    <mergeCell ref="B64:I64"/>
    <mergeCell ref="B65:I65"/>
    <mergeCell ref="B66:I66"/>
    <mergeCell ref="A78:B78"/>
    <mergeCell ref="B80:I80"/>
    <mergeCell ref="B74:I74"/>
    <mergeCell ref="B75:I75"/>
    <mergeCell ref="J71:J76"/>
    <mergeCell ref="K71:K76"/>
    <mergeCell ref="A79:M79"/>
    <mergeCell ref="L71:L76"/>
    <mergeCell ref="M71:M76"/>
    <mergeCell ref="J62:J67"/>
    <mergeCell ref="K62:K67"/>
    <mergeCell ref="L62:L67"/>
    <mergeCell ref="M62:M67"/>
    <mergeCell ref="B89:I89"/>
    <mergeCell ref="B90:I90"/>
    <mergeCell ref="B91:I91"/>
    <mergeCell ref="B123:I123"/>
    <mergeCell ref="B124:I124"/>
    <mergeCell ref="B125:I125"/>
    <mergeCell ref="B130:I130"/>
    <mergeCell ref="B140:I140"/>
    <mergeCell ref="B141:I141"/>
    <mergeCell ref="B133:I133"/>
    <mergeCell ref="B134:I134"/>
    <mergeCell ref="B154:I154"/>
    <mergeCell ref="B155:I155"/>
    <mergeCell ref="B156:I156"/>
    <mergeCell ref="B157:I157"/>
    <mergeCell ref="B158:I158"/>
    <mergeCell ref="B144:I144"/>
    <mergeCell ref="A153:M153"/>
    <mergeCell ref="J137:J142"/>
    <mergeCell ref="K137:K142"/>
    <mergeCell ref="L137:L142"/>
    <mergeCell ref="M137:M142"/>
    <mergeCell ref="J144:J149"/>
    <mergeCell ref="K144:K149"/>
    <mergeCell ref="L144:L149"/>
    <mergeCell ref="M144:M149"/>
    <mergeCell ref="J154:J159"/>
    <mergeCell ref="K154:K159"/>
    <mergeCell ref="L154:L159"/>
    <mergeCell ref="M154:M159"/>
    <mergeCell ref="B145:I145"/>
    <mergeCell ref="B101:I101"/>
    <mergeCell ref="B102:I102"/>
    <mergeCell ref="B103:I103"/>
    <mergeCell ref="B104:I104"/>
    <mergeCell ref="B105:I105"/>
    <mergeCell ref="B113:I113"/>
    <mergeCell ref="B137:I137"/>
    <mergeCell ref="B138:I138"/>
    <mergeCell ref="B139:I139"/>
    <mergeCell ref="B131:I131"/>
    <mergeCell ref="B132:I132"/>
    <mergeCell ref="B114:I114"/>
    <mergeCell ref="B115:I115"/>
    <mergeCell ref="B116:I116"/>
    <mergeCell ref="B117:I117"/>
    <mergeCell ref="B121:I121"/>
    <mergeCell ref="B122:I122"/>
    <mergeCell ref="M7:M12"/>
    <mergeCell ref="J17:J22"/>
    <mergeCell ref="K17:K22"/>
    <mergeCell ref="L17:L22"/>
    <mergeCell ref="M17:M22"/>
    <mergeCell ref="J7:J12"/>
    <mergeCell ref="A16:M16"/>
    <mergeCell ref="L37:L42"/>
    <mergeCell ref="M37:M42"/>
    <mergeCell ref="A15:B15"/>
    <mergeCell ref="B17:I17"/>
    <mergeCell ref="J26:J31"/>
    <mergeCell ref="J87:J92"/>
    <mergeCell ref="K87:K92"/>
    <mergeCell ref="L87:L92"/>
    <mergeCell ref="M87:M92"/>
    <mergeCell ref="J80:J85"/>
    <mergeCell ref="K80:K85"/>
    <mergeCell ref="L80:L85"/>
    <mergeCell ref="M80:M85"/>
    <mergeCell ref="J44:J49"/>
    <mergeCell ref="K44:K49"/>
    <mergeCell ref="L44:L49"/>
    <mergeCell ref="M44:M49"/>
    <mergeCell ref="A61:M61"/>
    <mergeCell ref="B81:I81"/>
    <mergeCell ref="B82:I82"/>
    <mergeCell ref="B83:I83"/>
    <mergeCell ref="B71:I71"/>
    <mergeCell ref="B72:I72"/>
    <mergeCell ref="B73:I73"/>
    <mergeCell ref="B84:I84"/>
    <mergeCell ref="B87:I87"/>
    <mergeCell ref="B88:I88"/>
    <mergeCell ref="B62:I62"/>
    <mergeCell ref="B63:I63"/>
    <mergeCell ref="J121:J126"/>
    <mergeCell ref="K121:K126"/>
    <mergeCell ref="L121:L126"/>
    <mergeCell ref="M121:M126"/>
    <mergeCell ref="J130:J135"/>
    <mergeCell ref="K130:K135"/>
    <mergeCell ref="L130:L135"/>
    <mergeCell ref="M130:M135"/>
    <mergeCell ref="J101:J106"/>
    <mergeCell ref="K101:K106"/>
    <mergeCell ref="L101:L106"/>
    <mergeCell ref="M101:M106"/>
    <mergeCell ref="J113:J118"/>
    <mergeCell ref="K113:K118"/>
    <mergeCell ref="L113:L118"/>
    <mergeCell ref="M113:M118"/>
    <mergeCell ref="J215:J220"/>
    <mergeCell ref="K215:K220"/>
    <mergeCell ref="L215:L220"/>
    <mergeCell ref="M215:M220"/>
    <mergeCell ref="B176:I176"/>
    <mergeCell ref="B177:I177"/>
    <mergeCell ref="B178:I178"/>
    <mergeCell ref="B179:I179"/>
    <mergeCell ref="B197:I197"/>
    <mergeCell ref="A201:B201"/>
    <mergeCell ref="B203:I203"/>
    <mergeCell ref="B204:I204"/>
    <mergeCell ref="B193:I193"/>
    <mergeCell ref="B194:I194"/>
    <mergeCell ref="B195:I195"/>
    <mergeCell ref="B205:I205"/>
    <mergeCell ref="B206:I206"/>
    <mergeCell ref="B207:I207"/>
    <mergeCell ref="J193:J198"/>
    <mergeCell ref="K193:K198"/>
    <mergeCell ref="L193:L198"/>
    <mergeCell ref="M193:M198"/>
    <mergeCell ref="J203:J208"/>
    <mergeCell ref="B217:I217"/>
    <mergeCell ref="J227:J232"/>
    <mergeCell ref="K227:K232"/>
    <mergeCell ref="L227:L232"/>
    <mergeCell ref="M227:M232"/>
    <mergeCell ref="M289:M294"/>
    <mergeCell ref="J302:J307"/>
    <mergeCell ref="K302:K307"/>
    <mergeCell ref="L302:L307"/>
    <mergeCell ref="M302:M307"/>
    <mergeCell ref="A253:M253"/>
    <mergeCell ref="A245:M245"/>
    <mergeCell ref="A239:M239"/>
    <mergeCell ref="J289:J294"/>
    <mergeCell ref="K289:K294"/>
    <mergeCell ref="L289:L294"/>
    <mergeCell ref="B306:I306"/>
    <mergeCell ref="B291:I291"/>
    <mergeCell ref="B292:I292"/>
    <mergeCell ref="A233:M233"/>
    <mergeCell ref="B228:I228"/>
    <mergeCell ref="C254:C271"/>
    <mergeCell ref="D254:D271"/>
    <mergeCell ref="E254:E271"/>
    <mergeCell ref="F254:F271"/>
    <mergeCell ref="L475:L480"/>
    <mergeCell ref="M475:M480"/>
    <mergeCell ref="J486:J491"/>
    <mergeCell ref="K486:K491"/>
    <mergeCell ref="L486:L491"/>
    <mergeCell ref="M486:M491"/>
    <mergeCell ref="J448:J453"/>
    <mergeCell ref="K448:K453"/>
    <mergeCell ref="L448:L453"/>
    <mergeCell ref="M448:M453"/>
    <mergeCell ref="J467:J472"/>
    <mergeCell ref="K467:K472"/>
    <mergeCell ref="L467:L472"/>
    <mergeCell ref="M467:M472"/>
    <mergeCell ref="J475:J480"/>
    <mergeCell ref="K475:K480"/>
    <mergeCell ref="F543:F544"/>
    <mergeCell ref="F539:F542"/>
    <mergeCell ref="J529:J534"/>
    <mergeCell ref="K529:K534"/>
    <mergeCell ref="L529:L534"/>
    <mergeCell ref="M529:M534"/>
    <mergeCell ref="J507:J512"/>
    <mergeCell ref="K507:K512"/>
    <mergeCell ref="L507:L512"/>
    <mergeCell ref="M507:M512"/>
    <mergeCell ref="J515:J520"/>
    <mergeCell ref="K515:K520"/>
    <mergeCell ref="L515:L520"/>
    <mergeCell ref="M515:M520"/>
    <mergeCell ref="A528:M528"/>
    <mergeCell ref="B530:I530"/>
    <mergeCell ref="B531:I531"/>
    <mergeCell ref="B532:I532"/>
    <mergeCell ref="B533:I533"/>
  </mergeCells>
  <conditionalFormatting sqref="E426 E283 E445 E356:E359 E150:E151 E361:E370 E492:E493 E32:E36 E68:E69 E93:E100 E330:E335 E344:E346 E454:E458 E428:E443 E372:E375 E161:E167 E192 E495:E506 E299:E300 E460:E465">
    <cfRule type="cellIs" dxfId="47" priority="48" operator="lessThan">
      <formula>0</formula>
    </cfRule>
  </conditionalFormatting>
  <conditionalFormatting sqref="E23:E24">
    <cfRule type="cellIs" dxfId="46" priority="81" operator="lessThan">
      <formula>0</formula>
    </cfRule>
  </conditionalFormatting>
  <conditionalFormatting sqref="E70">
    <cfRule type="cellIs" dxfId="45" priority="77" operator="lessThan">
      <formula>0</formula>
    </cfRule>
  </conditionalFormatting>
  <conditionalFormatting sqref="E77">
    <cfRule type="cellIs" dxfId="44" priority="76" operator="lessThan">
      <formula>0</formula>
    </cfRule>
  </conditionalFormatting>
  <conditionalFormatting sqref="E86">
    <cfRule type="cellIs" dxfId="43" priority="75" operator="lessThan">
      <formula>0</formula>
    </cfRule>
  </conditionalFormatting>
  <conditionalFormatting sqref="E136">
    <cfRule type="cellIs" dxfId="42" priority="70" operator="lessThan">
      <formula>0</formula>
    </cfRule>
  </conditionalFormatting>
  <conditionalFormatting sqref="E119">
    <cfRule type="cellIs" dxfId="41" priority="72" operator="lessThan">
      <formula>0</formula>
    </cfRule>
  </conditionalFormatting>
  <conditionalFormatting sqref="E127:E129">
    <cfRule type="cellIs" dxfId="40" priority="71" operator="lessThan">
      <formula>0</formula>
    </cfRule>
  </conditionalFormatting>
  <conditionalFormatting sqref="E143">
    <cfRule type="cellIs" dxfId="39" priority="69" operator="lessThan">
      <formula>0</formula>
    </cfRule>
  </conditionalFormatting>
  <conditionalFormatting sqref="E181:E185">
    <cfRule type="cellIs" dxfId="38" priority="65" operator="lessThan">
      <formula>0</formula>
    </cfRule>
  </conditionalFormatting>
  <conditionalFormatting sqref="E199:E200">
    <cfRule type="cellIs" dxfId="37" priority="64" operator="lessThan">
      <formula>0</formula>
    </cfRule>
  </conditionalFormatting>
  <conditionalFormatting sqref="E209:E213">
    <cfRule type="cellIs" dxfId="36" priority="63" operator="lessThan">
      <formula>0</formula>
    </cfRule>
  </conditionalFormatting>
  <conditionalFormatting sqref="E221:E223 E225">
    <cfRule type="cellIs" dxfId="35" priority="62" operator="lessThan">
      <formula>0</formula>
    </cfRule>
  </conditionalFormatting>
  <conditionalFormatting sqref="E234:E238">
    <cfRule type="cellIs" dxfId="34" priority="61" operator="lessThan">
      <formula>0</formula>
    </cfRule>
  </conditionalFormatting>
  <conditionalFormatting sqref="E240:E244">
    <cfRule type="cellIs" dxfId="33" priority="60" operator="lessThan">
      <formula>0</formula>
    </cfRule>
  </conditionalFormatting>
  <conditionalFormatting sqref="E246">
    <cfRule type="cellIs" dxfId="32" priority="59" operator="lessThan">
      <formula>0</formula>
    </cfRule>
  </conditionalFormatting>
  <conditionalFormatting sqref="E254">
    <cfRule type="cellIs" dxfId="31" priority="58" operator="lessThan">
      <formula>0</formula>
    </cfRule>
  </conditionalFormatting>
  <conditionalFormatting sqref="E272">
    <cfRule type="cellIs" dxfId="30" priority="57" operator="lessThan">
      <formula>0</formula>
    </cfRule>
  </conditionalFormatting>
  <conditionalFormatting sqref="E281">
    <cfRule type="cellIs" dxfId="29" priority="56" operator="lessThan">
      <formula>0</formula>
    </cfRule>
  </conditionalFormatting>
  <conditionalFormatting sqref="E285:E287">
    <cfRule type="cellIs" dxfId="28" priority="54" operator="lessThan">
      <formula>0</formula>
    </cfRule>
  </conditionalFormatting>
  <conditionalFormatting sqref="E296">
    <cfRule type="cellIs" dxfId="27" priority="53" operator="lessThan">
      <formula>0</formula>
    </cfRule>
  </conditionalFormatting>
  <conditionalFormatting sqref="E308 E310">
    <cfRule type="cellIs" dxfId="26" priority="51" operator="lessThan">
      <formula>0</formula>
    </cfRule>
  </conditionalFormatting>
  <conditionalFormatting sqref="E377:E382">
    <cfRule type="cellIs" dxfId="25" priority="44" operator="lessThan">
      <formula>0</formula>
    </cfRule>
  </conditionalFormatting>
  <conditionalFormatting sqref="E389">
    <cfRule type="cellIs" dxfId="24" priority="43" operator="lessThan">
      <formula>0</formula>
    </cfRule>
  </conditionalFormatting>
  <conditionalFormatting sqref="E398:E399">
    <cfRule type="cellIs" dxfId="23" priority="42" operator="lessThan">
      <formula>0</formula>
    </cfRule>
  </conditionalFormatting>
  <conditionalFormatting sqref="E409">
    <cfRule type="cellIs" dxfId="22" priority="41" operator="lessThan">
      <formula>0</formula>
    </cfRule>
  </conditionalFormatting>
  <conditionalFormatting sqref="E419:E423">
    <cfRule type="cellIs" dxfId="21" priority="40" operator="lessThan">
      <formula>0</formula>
    </cfRule>
  </conditionalFormatting>
  <conditionalFormatting sqref="E473">
    <cfRule type="cellIs" dxfId="20" priority="37" operator="lessThan">
      <formula>0</formula>
    </cfRule>
  </conditionalFormatting>
  <conditionalFormatting sqref="E481:E484">
    <cfRule type="cellIs" dxfId="19" priority="36" operator="lessThan">
      <formula>0</formula>
    </cfRule>
  </conditionalFormatting>
  <conditionalFormatting sqref="E513">
    <cfRule type="cellIs" dxfId="18" priority="34" operator="lessThan">
      <formula>0</formula>
    </cfRule>
  </conditionalFormatting>
  <conditionalFormatting sqref="E521:E525">
    <cfRule type="cellIs" dxfId="17" priority="33" operator="lessThan">
      <formula>0</formula>
    </cfRule>
  </conditionalFormatting>
  <conditionalFormatting sqref="E535">
    <cfRule type="cellIs" dxfId="16" priority="32" operator="lessThan">
      <formula>0</formula>
    </cfRule>
  </conditionalFormatting>
  <conditionalFormatting sqref="E318:E320">
    <cfRule type="cellIs" dxfId="15" priority="30" operator="lessThan">
      <formula>0</formula>
    </cfRule>
  </conditionalFormatting>
  <conditionalFormatting sqref="E174">
    <cfRule type="cellIs" dxfId="14" priority="27" operator="lessThan">
      <formula>0</formula>
    </cfRule>
  </conditionalFormatting>
  <conditionalFormatting sqref="E43">
    <cfRule type="cellIs" dxfId="13" priority="26" operator="lessThan">
      <formula>0</formula>
    </cfRule>
  </conditionalFormatting>
  <conditionalFormatting sqref="E224">
    <cfRule type="cellIs" dxfId="12" priority="22" operator="lessThan">
      <formula>0</formula>
    </cfRule>
  </conditionalFormatting>
  <conditionalFormatting sqref="E298">
    <cfRule type="cellIs" dxfId="11" priority="19" operator="lessThan">
      <formula>0</formula>
    </cfRule>
  </conditionalFormatting>
  <conditionalFormatting sqref="E309">
    <cfRule type="cellIs" dxfId="10" priority="18" operator="lessThan">
      <formula>0</formula>
    </cfRule>
  </conditionalFormatting>
  <conditionalFormatting sqref="E50:E59">
    <cfRule type="cellIs" dxfId="9" priority="17" operator="lessThan">
      <formula>0</formula>
    </cfRule>
  </conditionalFormatting>
  <conditionalFormatting sqref="E120">
    <cfRule type="cellIs" dxfId="8" priority="14" operator="lessThan">
      <formula>0</formula>
    </cfRule>
  </conditionalFormatting>
  <conditionalFormatting sqref="E107:E112">
    <cfRule type="cellIs" dxfId="7" priority="10" operator="lessThan">
      <formula>0</formula>
    </cfRule>
  </conditionalFormatting>
  <conditionalFormatting sqref="E160">
    <cfRule type="cellIs" dxfId="6" priority="9" operator="lessThan">
      <formula>0</formula>
    </cfRule>
  </conditionalFormatting>
  <conditionalFormatting sqref="E408">
    <cfRule type="cellIs" dxfId="5" priority="8" operator="lessThan">
      <formula>0</formula>
    </cfRule>
  </conditionalFormatting>
  <conditionalFormatting sqref="E427">
    <cfRule type="cellIs" dxfId="4" priority="6" operator="lessThan">
      <formula>0</formula>
    </cfRule>
  </conditionalFormatting>
  <conditionalFormatting sqref="E494">
    <cfRule type="cellIs" dxfId="3" priority="4" operator="lessThan">
      <formula>0</formula>
    </cfRule>
  </conditionalFormatting>
  <conditionalFormatting sqref="E446">
    <cfRule type="cellIs" dxfId="2" priority="3" operator="lessThan">
      <formula>0</formula>
    </cfRule>
  </conditionalFormatting>
  <conditionalFormatting sqref="C544">
    <cfRule type="cellIs" dxfId="1" priority="1" operator="lessThanOrEqual">
      <formula>0</formula>
    </cfRule>
    <cfRule type="cellIs" dxfId="0" priority="2" operator="greaterThan">
      <formula>0</formula>
    </cfRule>
  </conditionalFormatting>
  <pageMargins left="0.7" right="0.7" top="0.75" bottom="0.75" header="0.3" footer="0.3"/>
  <pageSetup orientation="portrait" r:id="rId1"/>
  <ignoredErrors>
    <ignoredError sqref="D526 D536 D514 D485 D474 D424 D410 D400 D347 D336 D321:D322 D311 D301 D288 D273 D226 D214 D201 D152 D78 D60" formula="1"/>
    <ignoredError sqref="D48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6"/>
  <sheetViews>
    <sheetView zoomScaleNormal="100" workbookViewId="0">
      <pane ySplit="2" topLeftCell="A195" activePane="bottomLeft" state="frozen"/>
      <selection pane="bottomLeft" activeCell="A200" sqref="A200"/>
    </sheetView>
  </sheetViews>
  <sheetFormatPr baseColWidth="10" defaultColWidth="9.109375" defaultRowHeight="10.199999999999999" x14ac:dyDescent="0.2"/>
  <cols>
    <col min="1" max="1" width="17" style="196" customWidth="1"/>
    <col min="2" max="2" width="46.44140625" style="296" customWidth="1"/>
    <col min="3" max="3" width="13.6640625" style="228" customWidth="1"/>
    <col min="4" max="4" width="10.88671875" style="252" hidden="1" customWidth="1"/>
    <col min="5" max="5" width="16.21875" style="228" customWidth="1"/>
    <col min="6" max="6" width="33.5546875" style="252" hidden="1" customWidth="1"/>
    <col min="7" max="7" width="16" style="193" hidden="1" customWidth="1"/>
    <col min="8" max="8" width="13" style="193" hidden="1" customWidth="1"/>
    <col min="9" max="9" width="12.109375" style="197" customWidth="1"/>
    <col min="10" max="10" width="15" style="197" customWidth="1"/>
    <col min="11" max="11" width="23.88671875" style="192" hidden="1" customWidth="1"/>
    <col min="12" max="12" width="22" style="192" hidden="1" customWidth="1"/>
    <col min="13" max="13" width="32.44140625" style="193" hidden="1" customWidth="1"/>
    <col min="14" max="14" width="10" style="193" hidden="1" customWidth="1"/>
    <col min="15" max="15" width="24.44140625" style="193" customWidth="1"/>
    <col min="16" max="16" width="14.109375" style="193" hidden="1" customWidth="1"/>
    <col min="17" max="17" width="30" style="193" hidden="1" customWidth="1"/>
    <col min="18" max="18" width="24.5546875" style="194" customWidth="1"/>
    <col min="19" max="19" width="24.33203125" style="159" customWidth="1"/>
    <col min="20" max="20" width="18.109375" style="287" customWidth="1"/>
    <col min="21" max="23" width="9.109375" style="2" customWidth="1"/>
    <col min="24" max="25" width="9.109375" style="2"/>
    <col min="26" max="26" width="39.44140625" style="2" customWidth="1"/>
    <col min="27" max="16384" width="9.109375" style="2"/>
  </cols>
  <sheetData>
    <row r="1" spans="1:20" ht="50.25" customHeight="1" x14ac:dyDescent="0.2">
      <c r="A1" s="387" t="s">
        <v>411</v>
      </c>
      <c r="B1" s="388"/>
      <c r="C1" s="388"/>
      <c r="D1" s="388"/>
      <c r="E1" s="388"/>
      <c r="F1" s="388"/>
      <c r="G1" s="388"/>
      <c r="H1" s="388"/>
      <c r="I1" s="388"/>
      <c r="J1" s="388"/>
      <c r="K1" s="388"/>
      <c r="L1" s="388"/>
      <c r="M1" s="388"/>
      <c r="N1" s="388"/>
      <c r="O1" s="388"/>
      <c r="P1" s="388"/>
      <c r="Q1" s="388"/>
      <c r="R1" s="389"/>
      <c r="S1" s="148" t="s">
        <v>412</v>
      </c>
    </row>
    <row r="2" spans="1:20" ht="58.5" customHeight="1" x14ac:dyDescent="0.2">
      <c r="A2" s="149" t="s">
        <v>413</v>
      </c>
      <c r="B2" s="149" t="s">
        <v>414</v>
      </c>
      <c r="C2" s="221" t="s">
        <v>415</v>
      </c>
      <c r="D2" s="248" t="s">
        <v>416</v>
      </c>
      <c r="E2" s="221" t="s">
        <v>417</v>
      </c>
      <c r="F2" s="248" t="s">
        <v>418</v>
      </c>
      <c r="G2" s="149" t="s">
        <v>419</v>
      </c>
      <c r="H2" s="149" t="s">
        <v>420</v>
      </c>
      <c r="I2" s="150" t="s">
        <v>421</v>
      </c>
      <c r="J2" s="150" t="s">
        <v>422</v>
      </c>
      <c r="K2" s="149" t="s">
        <v>423</v>
      </c>
      <c r="L2" s="149" t="s">
        <v>424</v>
      </c>
      <c r="M2" s="149" t="s">
        <v>425</v>
      </c>
      <c r="N2" s="149" t="s">
        <v>426</v>
      </c>
      <c r="O2" s="149" t="s">
        <v>427</v>
      </c>
      <c r="P2" s="149" t="s">
        <v>428</v>
      </c>
      <c r="Q2" s="149" t="s">
        <v>429</v>
      </c>
      <c r="R2" s="151" t="s">
        <v>430</v>
      </c>
      <c r="S2" s="145" t="s">
        <v>431</v>
      </c>
    </row>
    <row r="3" spans="1:20" ht="49.5" customHeight="1" x14ac:dyDescent="0.2">
      <c r="A3" s="152" t="s">
        <v>432</v>
      </c>
      <c r="B3" s="153" t="s">
        <v>433</v>
      </c>
      <c r="C3" s="222">
        <v>2</v>
      </c>
      <c r="D3" s="222">
        <v>2</v>
      </c>
      <c r="E3" s="222">
        <v>335</v>
      </c>
      <c r="F3" s="249">
        <v>0</v>
      </c>
      <c r="G3" s="155" t="s">
        <v>434</v>
      </c>
      <c r="H3" s="154">
        <v>0</v>
      </c>
      <c r="I3" s="38">
        <v>1368178000</v>
      </c>
      <c r="J3" s="38">
        <f>+I3</f>
        <v>1368178000</v>
      </c>
      <c r="K3" s="154">
        <v>0</v>
      </c>
      <c r="L3" s="154">
        <v>0</v>
      </c>
      <c r="M3" s="156" t="s">
        <v>435</v>
      </c>
      <c r="N3" s="156" t="s">
        <v>436</v>
      </c>
      <c r="O3" s="154" t="s">
        <v>437</v>
      </c>
      <c r="P3" s="156" t="s">
        <v>438</v>
      </c>
      <c r="Q3" s="156" t="s">
        <v>439</v>
      </c>
      <c r="R3" s="146" t="s">
        <v>440</v>
      </c>
      <c r="S3" s="157" t="s">
        <v>441</v>
      </c>
      <c r="T3" s="391">
        <f>+I3+I4</f>
        <v>1569412474</v>
      </c>
    </row>
    <row r="4" spans="1:20" ht="49.5" customHeight="1" x14ac:dyDescent="0.2">
      <c r="A4" s="152" t="s">
        <v>432</v>
      </c>
      <c r="B4" s="153" t="s">
        <v>433</v>
      </c>
      <c r="C4" s="222">
        <v>7</v>
      </c>
      <c r="D4" s="222">
        <v>7</v>
      </c>
      <c r="E4" s="222">
        <v>180</v>
      </c>
      <c r="F4" s="249">
        <v>0</v>
      </c>
      <c r="G4" s="155" t="s">
        <v>434</v>
      </c>
      <c r="H4" s="154">
        <v>0</v>
      </c>
      <c r="I4" s="268">
        <v>201234474</v>
      </c>
      <c r="J4" s="38">
        <f>+I4</f>
        <v>201234474</v>
      </c>
      <c r="K4" s="154">
        <v>0</v>
      </c>
      <c r="L4" s="154">
        <v>0</v>
      </c>
      <c r="M4" s="156" t="s">
        <v>435</v>
      </c>
      <c r="N4" s="156" t="s">
        <v>436</v>
      </c>
      <c r="O4" s="154" t="s">
        <v>437</v>
      </c>
      <c r="P4" s="156" t="s">
        <v>438</v>
      </c>
      <c r="Q4" s="156" t="s">
        <v>439</v>
      </c>
      <c r="R4" s="266" t="s">
        <v>440</v>
      </c>
      <c r="S4" s="267" t="s">
        <v>752</v>
      </c>
      <c r="T4" s="392"/>
    </row>
    <row r="5" spans="1:20" ht="32.25" customHeight="1" x14ac:dyDescent="0.2">
      <c r="A5" s="152" t="s">
        <v>432</v>
      </c>
      <c r="B5" s="153" t="s">
        <v>442</v>
      </c>
      <c r="C5" s="265" t="s">
        <v>750</v>
      </c>
      <c r="D5" s="265" t="s">
        <v>750</v>
      </c>
      <c r="E5" s="223">
        <f>180+90</f>
        <v>270</v>
      </c>
      <c r="F5" s="249">
        <v>0</v>
      </c>
      <c r="G5" s="155" t="s">
        <v>434</v>
      </c>
      <c r="H5" s="154">
        <v>0</v>
      </c>
      <c r="I5" s="165">
        <f>27054000+13527000</f>
        <v>40581000</v>
      </c>
      <c r="J5" s="158">
        <f t="shared" ref="J5:J6" si="0">+I5</f>
        <v>40581000</v>
      </c>
      <c r="K5" s="154">
        <v>0</v>
      </c>
      <c r="L5" s="154">
        <v>0</v>
      </c>
      <c r="M5" s="156" t="s">
        <v>435</v>
      </c>
      <c r="N5" s="156" t="s">
        <v>436</v>
      </c>
      <c r="O5" s="156" t="s">
        <v>437</v>
      </c>
      <c r="P5" s="156" t="s">
        <v>438</v>
      </c>
      <c r="Q5" s="156" t="s">
        <v>439</v>
      </c>
      <c r="R5" s="210" t="s">
        <v>443</v>
      </c>
      <c r="S5" s="372" t="s">
        <v>444</v>
      </c>
      <c r="T5" s="375">
        <f>SUM(I5:I10)</f>
        <v>155861100</v>
      </c>
    </row>
    <row r="6" spans="1:20" ht="32.25" customHeight="1" x14ac:dyDescent="0.2">
      <c r="A6" s="152" t="s">
        <v>432</v>
      </c>
      <c r="B6" s="153" t="s">
        <v>442</v>
      </c>
      <c r="C6" s="223">
        <v>5</v>
      </c>
      <c r="D6" s="223">
        <v>5</v>
      </c>
      <c r="E6" s="223">
        <v>180</v>
      </c>
      <c r="F6" s="249">
        <v>0</v>
      </c>
      <c r="G6" s="155" t="s">
        <v>434</v>
      </c>
      <c r="H6" s="154">
        <v>0</v>
      </c>
      <c r="I6" s="165">
        <v>27054000</v>
      </c>
      <c r="J6" s="158">
        <f t="shared" si="0"/>
        <v>27054000</v>
      </c>
      <c r="K6" s="154">
        <v>0</v>
      </c>
      <c r="L6" s="154">
        <v>0</v>
      </c>
      <c r="M6" s="156" t="s">
        <v>435</v>
      </c>
      <c r="N6" s="156" t="s">
        <v>436</v>
      </c>
      <c r="O6" s="156" t="s">
        <v>437</v>
      </c>
      <c r="P6" s="156" t="s">
        <v>438</v>
      </c>
      <c r="Q6" s="156" t="s">
        <v>439</v>
      </c>
      <c r="R6" s="243" t="s">
        <v>704</v>
      </c>
      <c r="S6" s="373"/>
      <c r="T6" s="376"/>
    </row>
    <row r="7" spans="1:20" ht="32.25" customHeight="1" x14ac:dyDescent="0.2">
      <c r="A7" s="152" t="s">
        <v>432</v>
      </c>
      <c r="B7" s="153" t="s">
        <v>442</v>
      </c>
      <c r="C7" s="223">
        <v>6</v>
      </c>
      <c r="D7" s="223">
        <v>6</v>
      </c>
      <c r="E7" s="223">
        <v>180</v>
      </c>
      <c r="F7" s="249">
        <v>0</v>
      </c>
      <c r="G7" s="155" t="s">
        <v>434</v>
      </c>
      <c r="H7" s="154">
        <v>0</v>
      </c>
      <c r="I7" s="165">
        <v>27054000</v>
      </c>
      <c r="J7" s="158">
        <f t="shared" ref="J7" si="1">+I7</f>
        <v>27054000</v>
      </c>
      <c r="K7" s="154">
        <v>0</v>
      </c>
      <c r="L7" s="154">
        <v>0</v>
      </c>
      <c r="M7" s="156" t="s">
        <v>435</v>
      </c>
      <c r="N7" s="156" t="s">
        <v>436</v>
      </c>
      <c r="O7" s="156" t="s">
        <v>437</v>
      </c>
      <c r="P7" s="156" t="s">
        <v>438</v>
      </c>
      <c r="Q7" s="156" t="s">
        <v>439</v>
      </c>
      <c r="R7" s="232" t="s">
        <v>725</v>
      </c>
      <c r="S7" s="373"/>
      <c r="T7" s="376"/>
    </row>
    <row r="8" spans="1:20" ht="32.25" customHeight="1" x14ac:dyDescent="0.2">
      <c r="A8" s="152" t="s">
        <v>432</v>
      </c>
      <c r="B8" s="153" t="s">
        <v>442</v>
      </c>
      <c r="C8" s="223">
        <v>7</v>
      </c>
      <c r="D8" s="223">
        <v>7</v>
      </c>
      <c r="E8" s="223">
        <v>167</v>
      </c>
      <c r="F8" s="249">
        <v>0</v>
      </c>
      <c r="G8" s="155" t="s">
        <v>434</v>
      </c>
      <c r="H8" s="154">
        <v>0</v>
      </c>
      <c r="I8" s="165">
        <v>25100100</v>
      </c>
      <c r="J8" s="158">
        <f t="shared" ref="J8" si="2">+I8</f>
        <v>25100100</v>
      </c>
      <c r="K8" s="154">
        <v>0</v>
      </c>
      <c r="L8" s="154">
        <v>0</v>
      </c>
      <c r="M8" s="156" t="s">
        <v>435</v>
      </c>
      <c r="N8" s="156" t="s">
        <v>436</v>
      </c>
      <c r="O8" s="156" t="s">
        <v>437</v>
      </c>
      <c r="P8" s="156" t="s">
        <v>438</v>
      </c>
      <c r="Q8" s="156" t="s">
        <v>439</v>
      </c>
      <c r="R8" s="258" t="s">
        <v>730</v>
      </c>
      <c r="S8" s="373"/>
      <c r="T8" s="376"/>
    </row>
    <row r="9" spans="1:20" ht="32.25" customHeight="1" x14ac:dyDescent="0.2">
      <c r="A9" s="152" t="s">
        <v>432</v>
      </c>
      <c r="B9" s="153" t="s">
        <v>442</v>
      </c>
      <c r="C9" s="223">
        <v>8</v>
      </c>
      <c r="D9" s="223">
        <v>8</v>
      </c>
      <c r="E9" s="223">
        <v>150</v>
      </c>
      <c r="F9" s="249">
        <v>0</v>
      </c>
      <c r="G9" s="155" t="s">
        <v>434</v>
      </c>
      <c r="H9" s="154">
        <v>0</v>
      </c>
      <c r="I9" s="165">
        <v>19539000</v>
      </c>
      <c r="J9" s="158">
        <f t="shared" ref="J9:J10" si="3">+I9</f>
        <v>19539000</v>
      </c>
      <c r="K9" s="154">
        <v>0</v>
      </c>
      <c r="L9" s="154">
        <v>0</v>
      </c>
      <c r="M9" s="156" t="s">
        <v>435</v>
      </c>
      <c r="N9" s="156" t="s">
        <v>436</v>
      </c>
      <c r="O9" s="156" t="s">
        <v>437</v>
      </c>
      <c r="P9" s="156" t="s">
        <v>438</v>
      </c>
      <c r="Q9" s="156" t="s">
        <v>439</v>
      </c>
      <c r="R9" s="272" t="s">
        <v>762</v>
      </c>
      <c r="S9" s="373"/>
      <c r="T9" s="376"/>
    </row>
    <row r="10" spans="1:20" ht="32.25" customHeight="1" x14ac:dyDescent="0.2">
      <c r="A10" s="152" t="s">
        <v>432</v>
      </c>
      <c r="B10" s="153" t="s">
        <v>442</v>
      </c>
      <c r="C10" s="223">
        <v>8</v>
      </c>
      <c r="D10" s="223">
        <v>7</v>
      </c>
      <c r="E10" s="223">
        <v>110</v>
      </c>
      <c r="F10" s="249">
        <v>0</v>
      </c>
      <c r="G10" s="155" t="s">
        <v>434</v>
      </c>
      <c r="H10" s="154">
        <v>0</v>
      </c>
      <c r="I10" s="165">
        <v>16533000</v>
      </c>
      <c r="J10" s="158">
        <f t="shared" si="3"/>
        <v>16533000</v>
      </c>
      <c r="K10" s="154">
        <v>0</v>
      </c>
      <c r="L10" s="154">
        <v>0</v>
      </c>
      <c r="M10" s="156" t="s">
        <v>435</v>
      </c>
      <c r="N10" s="156" t="s">
        <v>436</v>
      </c>
      <c r="O10" s="156" t="s">
        <v>437</v>
      </c>
      <c r="P10" s="156" t="s">
        <v>438</v>
      </c>
      <c r="Q10" s="156" t="s">
        <v>439</v>
      </c>
      <c r="R10" s="307" t="s">
        <v>794</v>
      </c>
      <c r="S10" s="374"/>
      <c r="T10" s="377"/>
    </row>
    <row r="11" spans="1:20" ht="24" customHeight="1" x14ac:dyDescent="0.2">
      <c r="A11" s="152" t="s">
        <v>432</v>
      </c>
      <c r="B11" s="153" t="s">
        <v>445</v>
      </c>
      <c r="C11" s="222">
        <v>1</v>
      </c>
      <c r="D11" s="222">
        <v>1</v>
      </c>
      <c r="E11" s="223">
        <v>283</v>
      </c>
      <c r="F11" s="249">
        <v>0</v>
      </c>
      <c r="G11" s="245" t="s">
        <v>434</v>
      </c>
      <c r="H11" s="154">
        <v>0</v>
      </c>
      <c r="I11" s="165">
        <v>5373700</v>
      </c>
      <c r="J11" s="38">
        <f>+I11</f>
        <v>5373700</v>
      </c>
      <c r="K11" s="154">
        <v>0</v>
      </c>
      <c r="L11" s="154">
        <v>0</v>
      </c>
      <c r="M11" s="156" t="s">
        <v>435</v>
      </c>
      <c r="N11" s="156" t="s">
        <v>436</v>
      </c>
      <c r="O11" s="156" t="s">
        <v>446</v>
      </c>
      <c r="P11" s="156" t="s">
        <v>438</v>
      </c>
      <c r="Q11" s="156" t="s">
        <v>439</v>
      </c>
      <c r="R11" s="146" t="s">
        <v>447</v>
      </c>
      <c r="S11" s="333" t="s">
        <v>448</v>
      </c>
      <c r="T11" s="390">
        <f>SUM(I11:I23)</f>
        <v>428408600</v>
      </c>
    </row>
    <row r="12" spans="1:20" ht="23.25" customHeight="1" x14ac:dyDescent="0.2">
      <c r="A12" s="152" t="s">
        <v>432</v>
      </c>
      <c r="B12" s="153" t="s">
        <v>445</v>
      </c>
      <c r="C12" s="222">
        <v>1</v>
      </c>
      <c r="D12" s="222">
        <v>1</v>
      </c>
      <c r="E12" s="223">
        <v>283</v>
      </c>
      <c r="F12" s="249">
        <v>0</v>
      </c>
      <c r="G12" s="245" t="s">
        <v>434</v>
      </c>
      <c r="H12" s="154">
        <v>0</v>
      </c>
      <c r="I12" s="165">
        <v>52439900</v>
      </c>
      <c r="J12" s="38">
        <f>+I12</f>
        <v>52439900</v>
      </c>
      <c r="K12" s="154">
        <v>0</v>
      </c>
      <c r="L12" s="154">
        <v>0</v>
      </c>
      <c r="M12" s="156" t="s">
        <v>435</v>
      </c>
      <c r="N12" s="156" t="s">
        <v>436</v>
      </c>
      <c r="O12" s="156" t="s">
        <v>446</v>
      </c>
      <c r="P12" s="156" t="s">
        <v>438</v>
      </c>
      <c r="Q12" s="156" t="s">
        <v>439</v>
      </c>
      <c r="R12" s="146" t="s">
        <v>449</v>
      </c>
      <c r="S12" s="333"/>
      <c r="T12" s="390"/>
    </row>
    <row r="13" spans="1:20" ht="26.25" customHeight="1" x14ac:dyDescent="0.2">
      <c r="A13" s="152" t="s">
        <v>432</v>
      </c>
      <c r="B13" s="153" t="s">
        <v>450</v>
      </c>
      <c r="C13" s="222">
        <v>1</v>
      </c>
      <c r="D13" s="222">
        <v>1</v>
      </c>
      <c r="E13" s="222">
        <v>283</v>
      </c>
      <c r="F13" s="249">
        <v>0</v>
      </c>
      <c r="G13" s="245" t="s">
        <v>434</v>
      </c>
      <c r="H13" s="154">
        <v>0</v>
      </c>
      <c r="I13" s="38">
        <v>24592700</v>
      </c>
      <c r="J13" s="38">
        <f>+I13</f>
        <v>24592700</v>
      </c>
      <c r="K13" s="154">
        <v>0</v>
      </c>
      <c r="L13" s="154">
        <v>0</v>
      </c>
      <c r="M13" s="156" t="s">
        <v>435</v>
      </c>
      <c r="N13" s="156" t="s">
        <v>436</v>
      </c>
      <c r="O13" s="156" t="s">
        <v>446</v>
      </c>
      <c r="P13" s="156" t="s">
        <v>438</v>
      </c>
      <c r="Q13" s="156" t="s">
        <v>439</v>
      </c>
      <c r="R13" s="152" t="s">
        <v>451</v>
      </c>
      <c r="S13" s="333"/>
      <c r="T13" s="390"/>
    </row>
    <row r="14" spans="1:20" ht="35.25" customHeight="1" x14ac:dyDescent="0.2">
      <c r="A14" s="152" t="s">
        <v>432</v>
      </c>
      <c r="B14" s="153" t="s">
        <v>445</v>
      </c>
      <c r="C14" s="223">
        <v>1</v>
      </c>
      <c r="D14" s="223">
        <v>1</v>
      </c>
      <c r="E14" s="223">
        <v>283</v>
      </c>
      <c r="F14" s="249">
        <v>0</v>
      </c>
      <c r="G14" s="245" t="s">
        <v>434</v>
      </c>
      <c r="H14" s="154">
        <v>0</v>
      </c>
      <c r="I14" s="165">
        <v>42534900</v>
      </c>
      <c r="J14" s="38">
        <f t="shared" ref="J14:J39" si="4">+I14</f>
        <v>42534900</v>
      </c>
      <c r="K14" s="154">
        <v>0</v>
      </c>
      <c r="L14" s="154">
        <v>0</v>
      </c>
      <c r="M14" s="156" t="s">
        <v>435</v>
      </c>
      <c r="N14" s="156" t="s">
        <v>436</v>
      </c>
      <c r="O14" s="156" t="s">
        <v>446</v>
      </c>
      <c r="P14" s="156" t="s">
        <v>438</v>
      </c>
      <c r="Q14" s="156" t="s">
        <v>439</v>
      </c>
      <c r="R14" s="124" t="s">
        <v>452</v>
      </c>
      <c r="S14" s="333"/>
      <c r="T14" s="390"/>
    </row>
    <row r="15" spans="1:20" ht="33" customHeight="1" x14ac:dyDescent="0.2">
      <c r="A15" s="152" t="s">
        <v>432</v>
      </c>
      <c r="B15" s="153" t="s">
        <v>445</v>
      </c>
      <c r="C15" s="223">
        <v>1</v>
      </c>
      <c r="D15" s="223">
        <v>1</v>
      </c>
      <c r="E15" s="223">
        <v>283</v>
      </c>
      <c r="F15" s="249">
        <v>0</v>
      </c>
      <c r="G15" s="245" t="s">
        <v>434</v>
      </c>
      <c r="H15" s="154">
        <v>0</v>
      </c>
      <c r="I15" s="165">
        <v>42534900</v>
      </c>
      <c r="J15" s="38">
        <f t="shared" si="4"/>
        <v>42534900</v>
      </c>
      <c r="K15" s="154">
        <v>0</v>
      </c>
      <c r="L15" s="154">
        <v>0</v>
      </c>
      <c r="M15" s="156" t="s">
        <v>435</v>
      </c>
      <c r="N15" s="156" t="s">
        <v>436</v>
      </c>
      <c r="O15" s="156" t="s">
        <v>446</v>
      </c>
      <c r="P15" s="156" t="s">
        <v>438</v>
      </c>
      <c r="Q15" s="156" t="s">
        <v>439</v>
      </c>
      <c r="R15" s="124" t="s">
        <v>453</v>
      </c>
      <c r="S15" s="333"/>
      <c r="T15" s="390"/>
    </row>
    <row r="16" spans="1:20" ht="29.25" customHeight="1" x14ac:dyDescent="0.2">
      <c r="A16" s="152" t="s">
        <v>432</v>
      </c>
      <c r="B16" s="153" t="s">
        <v>454</v>
      </c>
      <c r="C16" s="222">
        <v>1</v>
      </c>
      <c r="D16" s="222">
        <v>1</v>
      </c>
      <c r="E16" s="223">
        <v>275</v>
      </c>
      <c r="F16" s="249">
        <v>0</v>
      </c>
      <c r="G16" s="245" t="s">
        <v>434</v>
      </c>
      <c r="H16" s="154">
        <v>0</v>
      </c>
      <c r="I16" s="165">
        <v>27967500</v>
      </c>
      <c r="J16" s="38">
        <f t="shared" si="4"/>
        <v>27967500</v>
      </c>
      <c r="K16" s="154">
        <v>0</v>
      </c>
      <c r="L16" s="154">
        <v>0</v>
      </c>
      <c r="M16" s="156" t="s">
        <v>435</v>
      </c>
      <c r="N16" s="156" t="s">
        <v>436</v>
      </c>
      <c r="O16" s="156" t="s">
        <v>446</v>
      </c>
      <c r="P16" s="156" t="s">
        <v>438</v>
      </c>
      <c r="Q16" s="156" t="s">
        <v>439</v>
      </c>
      <c r="R16" s="146" t="s">
        <v>455</v>
      </c>
      <c r="S16" s="333"/>
      <c r="T16" s="390"/>
    </row>
    <row r="17" spans="1:20" ht="29.25" customHeight="1" x14ac:dyDescent="0.2">
      <c r="A17" s="152" t="s">
        <v>432</v>
      </c>
      <c r="B17" s="153" t="s">
        <v>454</v>
      </c>
      <c r="C17" s="222">
        <v>1</v>
      </c>
      <c r="D17" s="222">
        <v>1</v>
      </c>
      <c r="E17" s="223">
        <v>270</v>
      </c>
      <c r="F17" s="249">
        <v>0</v>
      </c>
      <c r="G17" s="245" t="s">
        <v>434</v>
      </c>
      <c r="H17" s="154">
        <v>0</v>
      </c>
      <c r="I17" s="165">
        <v>40581000</v>
      </c>
      <c r="J17" s="38">
        <f t="shared" si="4"/>
        <v>40581000</v>
      </c>
      <c r="K17" s="154">
        <v>0</v>
      </c>
      <c r="L17" s="154">
        <v>0</v>
      </c>
      <c r="M17" s="156" t="s">
        <v>435</v>
      </c>
      <c r="N17" s="156" t="s">
        <v>436</v>
      </c>
      <c r="O17" s="156" t="s">
        <v>446</v>
      </c>
      <c r="P17" s="156" t="s">
        <v>438</v>
      </c>
      <c r="Q17" s="156" t="s">
        <v>439</v>
      </c>
      <c r="R17" s="146" t="s">
        <v>456</v>
      </c>
      <c r="S17" s="333"/>
      <c r="T17" s="390"/>
    </row>
    <row r="18" spans="1:20" ht="29.25" customHeight="1" x14ac:dyDescent="0.2">
      <c r="A18" s="152" t="s">
        <v>432</v>
      </c>
      <c r="B18" s="153" t="s">
        <v>445</v>
      </c>
      <c r="C18" s="265" t="s">
        <v>750</v>
      </c>
      <c r="D18" s="265" t="s">
        <v>750</v>
      </c>
      <c r="E18" s="223">
        <f>180+90</f>
        <v>270</v>
      </c>
      <c r="F18" s="249">
        <v>0</v>
      </c>
      <c r="G18" s="245" t="s">
        <v>434</v>
      </c>
      <c r="H18" s="154">
        <v>0</v>
      </c>
      <c r="I18" s="165">
        <f>27054000+13527000</f>
        <v>40581000</v>
      </c>
      <c r="J18" s="38">
        <f t="shared" si="4"/>
        <v>40581000</v>
      </c>
      <c r="K18" s="154">
        <v>0</v>
      </c>
      <c r="L18" s="154">
        <v>0</v>
      </c>
      <c r="M18" s="156" t="s">
        <v>435</v>
      </c>
      <c r="N18" s="156" t="s">
        <v>436</v>
      </c>
      <c r="O18" s="156" t="s">
        <v>437</v>
      </c>
      <c r="P18" s="156" t="s">
        <v>438</v>
      </c>
      <c r="Q18" s="156" t="s">
        <v>439</v>
      </c>
      <c r="R18" s="146" t="s">
        <v>457</v>
      </c>
      <c r="S18" s="333"/>
      <c r="T18" s="390"/>
    </row>
    <row r="19" spans="1:20" ht="29.25" customHeight="1" x14ac:dyDescent="0.2">
      <c r="A19" s="152" t="s">
        <v>432</v>
      </c>
      <c r="B19" s="153" t="s">
        <v>445</v>
      </c>
      <c r="C19" s="265" t="s">
        <v>750</v>
      </c>
      <c r="D19" s="265" t="s">
        <v>750</v>
      </c>
      <c r="E19" s="223">
        <f>180+90</f>
        <v>270</v>
      </c>
      <c r="F19" s="249">
        <v>0</v>
      </c>
      <c r="G19" s="245" t="s">
        <v>434</v>
      </c>
      <c r="H19" s="154">
        <v>0</v>
      </c>
      <c r="I19" s="165">
        <f>27054000+16533000</f>
        <v>43587000</v>
      </c>
      <c r="J19" s="38">
        <f t="shared" si="4"/>
        <v>43587000</v>
      </c>
      <c r="K19" s="154">
        <v>0</v>
      </c>
      <c r="L19" s="154">
        <v>0</v>
      </c>
      <c r="M19" s="156" t="s">
        <v>435</v>
      </c>
      <c r="N19" s="156" t="s">
        <v>436</v>
      </c>
      <c r="O19" s="156" t="s">
        <v>437</v>
      </c>
      <c r="P19" s="156" t="s">
        <v>438</v>
      </c>
      <c r="Q19" s="156" t="s">
        <v>439</v>
      </c>
      <c r="R19" s="160" t="s">
        <v>458</v>
      </c>
      <c r="S19" s="333"/>
      <c r="T19" s="390"/>
    </row>
    <row r="20" spans="1:20" ht="29.25" customHeight="1" x14ac:dyDescent="0.2">
      <c r="A20" s="152" t="s">
        <v>432</v>
      </c>
      <c r="B20" s="153" t="s">
        <v>445</v>
      </c>
      <c r="C20" s="222">
        <v>2</v>
      </c>
      <c r="D20" s="222">
        <v>2</v>
      </c>
      <c r="E20" s="223">
        <v>180</v>
      </c>
      <c r="F20" s="249">
        <v>0</v>
      </c>
      <c r="G20" s="245" t="s">
        <v>434</v>
      </c>
      <c r="H20" s="154">
        <v>0</v>
      </c>
      <c r="I20" s="165">
        <v>27054000</v>
      </c>
      <c r="J20" s="38">
        <f t="shared" si="4"/>
        <v>27054000</v>
      </c>
      <c r="K20" s="154">
        <v>0</v>
      </c>
      <c r="L20" s="154">
        <v>0</v>
      </c>
      <c r="M20" s="156" t="s">
        <v>435</v>
      </c>
      <c r="N20" s="156" t="s">
        <v>436</v>
      </c>
      <c r="O20" s="156" t="s">
        <v>437</v>
      </c>
      <c r="P20" s="156" t="s">
        <v>438</v>
      </c>
      <c r="Q20" s="156" t="s">
        <v>439</v>
      </c>
      <c r="R20" s="161" t="s">
        <v>459</v>
      </c>
      <c r="S20" s="333"/>
      <c r="T20" s="390"/>
    </row>
    <row r="21" spans="1:20" ht="29.25" customHeight="1" x14ac:dyDescent="0.2">
      <c r="A21" s="152" t="s">
        <v>432</v>
      </c>
      <c r="B21" s="153" t="s">
        <v>445</v>
      </c>
      <c r="C21" s="222">
        <v>2</v>
      </c>
      <c r="D21" s="222">
        <v>2</v>
      </c>
      <c r="E21" s="223">
        <v>180</v>
      </c>
      <c r="F21" s="249">
        <v>0</v>
      </c>
      <c r="G21" s="245" t="s">
        <v>434</v>
      </c>
      <c r="H21" s="154">
        <v>0</v>
      </c>
      <c r="I21" s="165">
        <v>27054000</v>
      </c>
      <c r="J21" s="38">
        <f t="shared" ref="J21" si="5">+I21</f>
        <v>27054000</v>
      </c>
      <c r="K21" s="154">
        <v>0</v>
      </c>
      <c r="L21" s="154">
        <v>0</v>
      </c>
      <c r="M21" s="156" t="s">
        <v>435</v>
      </c>
      <c r="N21" s="156" t="s">
        <v>436</v>
      </c>
      <c r="O21" s="156" t="s">
        <v>437</v>
      </c>
      <c r="P21" s="156" t="s">
        <v>438</v>
      </c>
      <c r="Q21" s="156" t="s">
        <v>439</v>
      </c>
      <c r="R21" s="161" t="s">
        <v>460</v>
      </c>
      <c r="S21" s="333"/>
      <c r="T21" s="390"/>
    </row>
    <row r="22" spans="1:20" ht="29.25" customHeight="1" x14ac:dyDescent="0.2">
      <c r="A22" s="152" t="s">
        <v>432</v>
      </c>
      <c r="B22" s="153" t="s">
        <v>445</v>
      </c>
      <c r="C22" s="222">
        <v>2</v>
      </c>
      <c r="D22" s="222">
        <v>2</v>
      </c>
      <c r="E22" s="223">
        <v>180</v>
      </c>
      <c r="F22" s="249">
        <v>0</v>
      </c>
      <c r="G22" s="245" t="s">
        <v>434</v>
      </c>
      <c r="H22" s="154">
        <v>0</v>
      </c>
      <c r="I22" s="165">
        <v>27054000</v>
      </c>
      <c r="J22" s="38">
        <f t="shared" si="4"/>
        <v>27054000</v>
      </c>
      <c r="K22" s="154">
        <v>0</v>
      </c>
      <c r="L22" s="154">
        <v>0</v>
      </c>
      <c r="M22" s="156" t="s">
        <v>435</v>
      </c>
      <c r="N22" s="156" t="s">
        <v>436</v>
      </c>
      <c r="O22" s="156" t="s">
        <v>437</v>
      </c>
      <c r="P22" s="156" t="s">
        <v>438</v>
      </c>
      <c r="Q22" s="156" t="s">
        <v>439</v>
      </c>
      <c r="R22" s="161" t="s">
        <v>692</v>
      </c>
      <c r="S22" s="333"/>
      <c r="T22" s="390"/>
    </row>
    <row r="23" spans="1:20" ht="29.25" customHeight="1" x14ac:dyDescent="0.2">
      <c r="A23" s="152" t="s">
        <v>432</v>
      </c>
      <c r="B23" s="153" t="s">
        <v>445</v>
      </c>
      <c r="C23" s="222">
        <v>5</v>
      </c>
      <c r="D23" s="222">
        <v>5</v>
      </c>
      <c r="E23" s="223">
        <v>180</v>
      </c>
      <c r="F23" s="249">
        <v>0</v>
      </c>
      <c r="G23" s="245" t="s">
        <v>434</v>
      </c>
      <c r="H23" s="154">
        <v>0</v>
      </c>
      <c r="I23" s="165">
        <v>27054000</v>
      </c>
      <c r="J23" s="38">
        <f t="shared" ref="J23" si="6">+I23</f>
        <v>27054000</v>
      </c>
      <c r="K23" s="154">
        <v>0</v>
      </c>
      <c r="L23" s="154">
        <v>0</v>
      </c>
      <c r="M23" s="156" t="s">
        <v>435</v>
      </c>
      <c r="N23" s="156" t="s">
        <v>436</v>
      </c>
      <c r="O23" s="156" t="s">
        <v>437</v>
      </c>
      <c r="P23" s="156" t="s">
        <v>438</v>
      </c>
      <c r="Q23" s="156" t="s">
        <v>439</v>
      </c>
      <c r="R23" s="161" t="s">
        <v>708</v>
      </c>
      <c r="S23" s="333"/>
      <c r="T23" s="390"/>
    </row>
    <row r="24" spans="1:20" ht="32.25" customHeight="1" x14ac:dyDescent="0.2">
      <c r="A24" s="152" t="s">
        <v>432</v>
      </c>
      <c r="B24" s="153" t="s">
        <v>461</v>
      </c>
      <c r="C24" s="223">
        <v>1</v>
      </c>
      <c r="D24" s="223">
        <v>1</v>
      </c>
      <c r="E24" s="223">
        <v>186</v>
      </c>
      <c r="F24" s="249">
        <v>0</v>
      </c>
      <c r="G24" s="155" t="s">
        <v>434</v>
      </c>
      <c r="H24" s="154">
        <v>0</v>
      </c>
      <c r="I24" s="165">
        <v>12474900</v>
      </c>
      <c r="J24" s="158">
        <f t="shared" si="4"/>
        <v>12474900</v>
      </c>
      <c r="K24" s="154">
        <v>0</v>
      </c>
      <c r="L24" s="154">
        <v>0</v>
      </c>
      <c r="M24" s="156" t="s">
        <v>435</v>
      </c>
      <c r="N24" s="156" t="s">
        <v>436</v>
      </c>
      <c r="O24" s="156" t="s">
        <v>446</v>
      </c>
      <c r="P24" s="156" t="s">
        <v>438</v>
      </c>
      <c r="Q24" s="156" t="s">
        <v>439</v>
      </c>
      <c r="R24" s="146" t="s">
        <v>462</v>
      </c>
      <c r="S24" s="372" t="s">
        <v>21</v>
      </c>
      <c r="T24" s="376">
        <f>SUM(I24:I38)</f>
        <v>585414300</v>
      </c>
    </row>
    <row r="25" spans="1:20" ht="32.25" customHeight="1" x14ac:dyDescent="0.2">
      <c r="A25" s="152" t="s">
        <v>432</v>
      </c>
      <c r="B25" s="153" t="s">
        <v>461</v>
      </c>
      <c r="C25" s="265" t="s">
        <v>746</v>
      </c>
      <c r="D25" s="265" t="s">
        <v>746</v>
      </c>
      <c r="E25" s="223">
        <f>186+93</f>
        <v>279</v>
      </c>
      <c r="F25" s="249">
        <v>0</v>
      </c>
      <c r="G25" s="155" t="s">
        <v>434</v>
      </c>
      <c r="H25" s="154">
        <v>0</v>
      </c>
      <c r="I25" s="165">
        <f>27955800+13977900</f>
        <v>41933700</v>
      </c>
      <c r="J25" s="158">
        <f t="shared" si="4"/>
        <v>41933700</v>
      </c>
      <c r="K25" s="154">
        <v>0</v>
      </c>
      <c r="L25" s="154">
        <v>0</v>
      </c>
      <c r="M25" s="156" t="s">
        <v>435</v>
      </c>
      <c r="N25" s="156" t="s">
        <v>436</v>
      </c>
      <c r="O25" s="156" t="s">
        <v>446</v>
      </c>
      <c r="P25" s="156" t="s">
        <v>438</v>
      </c>
      <c r="Q25" s="156" t="s">
        <v>439</v>
      </c>
      <c r="R25" s="146" t="s">
        <v>463</v>
      </c>
      <c r="S25" s="373"/>
      <c r="T25" s="376"/>
    </row>
    <row r="26" spans="1:20" ht="32.25" customHeight="1" x14ac:dyDescent="0.2">
      <c r="A26" s="152" t="s">
        <v>432</v>
      </c>
      <c r="B26" s="153" t="s">
        <v>461</v>
      </c>
      <c r="C26" s="265" t="s">
        <v>746</v>
      </c>
      <c r="D26" s="265" t="s">
        <v>746</v>
      </c>
      <c r="E26" s="223">
        <f>186+93</f>
        <v>279</v>
      </c>
      <c r="F26" s="249">
        <v>0</v>
      </c>
      <c r="G26" s="155" t="s">
        <v>434</v>
      </c>
      <c r="H26" s="154">
        <v>0</v>
      </c>
      <c r="I26" s="165">
        <f>27955800+13977900</f>
        <v>41933700</v>
      </c>
      <c r="J26" s="158">
        <f t="shared" si="4"/>
        <v>41933700</v>
      </c>
      <c r="K26" s="154">
        <v>0</v>
      </c>
      <c r="L26" s="154">
        <v>0</v>
      </c>
      <c r="M26" s="156" t="s">
        <v>435</v>
      </c>
      <c r="N26" s="156" t="s">
        <v>436</v>
      </c>
      <c r="O26" s="156" t="s">
        <v>446</v>
      </c>
      <c r="P26" s="156" t="s">
        <v>438</v>
      </c>
      <c r="Q26" s="156" t="s">
        <v>439</v>
      </c>
      <c r="R26" s="146" t="s">
        <v>464</v>
      </c>
      <c r="S26" s="373"/>
      <c r="T26" s="376"/>
    </row>
    <row r="27" spans="1:20" ht="32.25" customHeight="1" x14ac:dyDescent="0.2">
      <c r="A27" s="152" t="s">
        <v>432</v>
      </c>
      <c r="B27" s="153" t="s">
        <v>778</v>
      </c>
      <c r="C27" s="265" t="s">
        <v>777</v>
      </c>
      <c r="D27" s="265" t="s">
        <v>777</v>
      </c>
      <c r="E27" s="223">
        <v>330</v>
      </c>
      <c r="F27" s="249">
        <v>0</v>
      </c>
      <c r="G27" s="155" t="s">
        <v>434</v>
      </c>
      <c r="H27" s="154">
        <v>0</v>
      </c>
      <c r="I27" s="165">
        <f>67650000+8250000</f>
        <v>75900000</v>
      </c>
      <c r="J27" s="158">
        <f t="shared" si="4"/>
        <v>75900000</v>
      </c>
      <c r="K27" s="154">
        <v>0</v>
      </c>
      <c r="L27" s="154">
        <v>0</v>
      </c>
      <c r="M27" s="156" t="s">
        <v>435</v>
      </c>
      <c r="N27" s="156" t="s">
        <v>436</v>
      </c>
      <c r="O27" s="156" t="s">
        <v>446</v>
      </c>
      <c r="P27" s="156" t="s">
        <v>438</v>
      </c>
      <c r="Q27" s="156" t="s">
        <v>439</v>
      </c>
      <c r="R27" s="162" t="s">
        <v>465</v>
      </c>
      <c r="S27" s="373"/>
      <c r="T27" s="376"/>
    </row>
    <row r="28" spans="1:20" ht="32.25" customHeight="1" x14ac:dyDescent="0.2">
      <c r="A28" s="152" t="s">
        <v>432</v>
      </c>
      <c r="B28" s="153" t="s">
        <v>461</v>
      </c>
      <c r="C28" s="223">
        <v>1</v>
      </c>
      <c r="D28" s="223">
        <v>1</v>
      </c>
      <c r="E28" s="223">
        <v>270</v>
      </c>
      <c r="F28" s="249">
        <v>0</v>
      </c>
      <c r="G28" s="155" t="s">
        <v>434</v>
      </c>
      <c r="H28" s="154">
        <v>0</v>
      </c>
      <c r="I28" s="165">
        <v>55809000</v>
      </c>
      <c r="J28" s="158">
        <f t="shared" si="4"/>
        <v>55809000</v>
      </c>
      <c r="K28" s="154">
        <v>0</v>
      </c>
      <c r="L28" s="154">
        <v>0</v>
      </c>
      <c r="M28" s="156" t="s">
        <v>435</v>
      </c>
      <c r="N28" s="156" t="s">
        <v>436</v>
      </c>
      <c r="O28" s="156" t="s">
        <v>446</v>
      </c>
      <c r="P28" s="156" t="s">
        <v>438</v>
      </c>
      <c r="Q28" s="156" t="s">
        <v>439</v>
      </c>
      <c r="R28" s="162" t="s">
        <v>466</v>
      </c>
      <c r="S28" s="373"/>
      <c r="T28" s="376"/>
    </row>
    <row r="29" spans="1:20" ht="32.25" customHeight="1" x14ac:dyDescent="0.2">
      <c r="A29" s="152" t="s">
        <v>432</v>
      </c>
      <c r="B29" s="153" t="s">
        <v>461</v>
      </c>
      <c r="C29" s="223">
        <v>1</v>
      </c>
      <c r="D29" s="223">
        <v>1</v>
      </c>
      <c r="E29" s="223">
        <v>270</v>
      </c>
      <c r="F29" s="249">
        <v>0</v>
      </c>
      <c r="G29" s="155" t="s">
        <v>434</v>
      </c>
      <c r="H29" s="154">
        <v>0</v>
      </c>
      <c r="I29" s="165">
        <v>55809000</v>
      </c>
      <c r="J29" s="158">
        <f t="shared" si="4"/>
        <v>55809000</v>
      </c>
      <c r="K29" s="154">
        <v>0</v>
      </c>
      <c r="L29" s="154">
        <v>0</v>
      </c>
      <c r="M29" s="156" t="s">
        <v>435</v>
      </c>
      <c r="N29" s="156" t="s">
        <v>436</v>
      </c>
      <c r="O29" s="156" t="s">
        <v>446</v>
      </c>
      <c r="P29" s="156" t="s">
        <v>438</v>
      </c>
      <c r="Q29" s="156" t="s">
        <v>439</v>
      </c>
      <c r="R29" s="162" t="s">
        <v>467</v>
      </c>
      <c r="S29" s="373"/>
      <c r="T29" s="376"/>
    </row>
    <row r="30" spans="1:20" ht="32.25" customHeight="1" x14ac:dyDescent="0.2">
      <c r="A30" s="152" t="s">
        <v>432</v>
      </c>
      <c r="B30" s="153" t="s">
        <v>468</v>
      </c>
      <c r="C30" s="223">
        <v>1</v>
      </c>
      <c r="D30" s="223">
        <v>1</v>
      </c>
      <c r="E30" s="223">
        <v>270</v>
      </c>
      <c r="F30" s="249">
        <v>0</v>
      </c>
      <c r="G30" s="155" t="s">
        <v>434</v>
      </c>
      <c r="H30" s="154">
        <v>0</v>
      </c>
      <c r="I30" s="165">
        <v>55809000</v>
      </c>
      <c r="J30" s="158">
        <f t="shared" si="4"/>
        <v>55809000</v>
      </c>
      <c r="K30" s="154">
        <v>0</v>
      </c>
      <c r="L30" s="154">
        <v>0</v>
      </c>
      <c r="M30" s="156" t="s">
        <v>435</v>
      </c>
      <c r="N30" s="156" t="s">
        <v>436</v>
      </c>
      <c r="O30" s="156" t="s">
        <v>446</v>
      </c>
      <c r="P30" s="156" t="s">
        <v>438</v>
      </c>
      <c r="Q30" s="156" t="s">
        <v>439</v>
      </c>
      <c r="R30" s="162" t="s">
        <v>469</v>
      </c>
      <c r="S30" s="373"/>
      <c r="T30" s="376"/>
    </row>
    <row r="31" spans="1:20" ht="32.25" customHeight="1" x14ac:dyDescent="0.2">
      <c r="A31" s="152" t="s">
        <v>432</v>
      </c>
      <c r="B31" s="153" t="s">
        <v>461</v>
      </c>
      <c r="C31" s="223">
        <v>2</v>
      </c>
      <c r="D31" s="223">
        <v>2</v>
      </c>
      <c r="E31" s="223">
        <v>270</v>
      </c>
      <c r="F31" s="249">
        <v>0</v>
      </c>
      <c r="G31" s="155" t="s">
        <v>434</v>
      </c>
      <c r="H31" s="154">
        <v>0</v>
      </c>
      <c r="I31" s="165">
        <v>40581000</v>
      </c>
      <c r="J31" s="158">
        <f t="shared" si="4"/>
        <v>40581000</v>
      </c>
      <c r="K31" s="154">
        <v>0</v>
      </c>
      <c r="L31" s="154">
        <v>0</v>
      </c>
      <c r="M31" s="156" t="s">
        <v>435</v>
      </c>
      <c r="N31" s="156" t="s">
        <v>436</v>
      </c>
      <c r="O31" s="156" t="s">
        <v>437</v>
      </c>
      <c r="P31" s="156" t="s">
        <v>438</v>
      </c>
      <c r="Q31" s="156" t="s">
        <v>439</v>
      </c>
      <c r="R31" s="162" t="s">
        <v>470</v>
      </c>
      <c r="S31" s="373"/>
      <c r="T31" s="376"/>
    </row>
    <row r="32" spans="1:20" ht="32.25" customHeight="1" x14ac:dyDescent="0.2">
      <c r="A32" s="152" t="s">
        <v>432</v>
      </c>
      <c r="B32" s="153" t="s">
        <v>471</v>
      </c>
      <c r="C32" s="223">
        <v>2</v>
      </c>
      <c r="D32" s="223">
        <v>2</v>
      </c>
      <c r="E32" s="223">
        <v>270</v>
      </c>
      <c r="F32" s="249">
        <v>0</v>
      </c>
      <c r="G32" s="155" t="s">
        <v>434</v>
      </c>
      <c r="H32" s="154">
        <v>0</v>
      </c>
      <c r="I32" s="165">
        <v>55809000</v>
      </c>
      <c r="J32" s="158">
        <f t="shared" si="4"/>
        <v>55809000</v>
      </c>
      <c r="K32" s="154">
        <v>0</v>
      </c>
      <c r="L32" s="154">
        <v>0</v>
      </c>
      <c r="M32" s="156" t="s">
        <v>435</v>
      </c>
      <c r="N32" s="156" t="s">
        <v>436</v>
      </c>
      <c r="O32" s="156" t="s">
        <v>437</v>
      </c>
      <c r="P32" s="156" t="s">
        <v>438</v>
      </c>
      <c r="Q32" s="156" t="s">
        <v>439</v>
      </c>
      <c r="R32" s="163" t="s">
        <v>447</v>
      </c>
      <c r="S32" s="373"/>
      <c r="T32" s="376"/>
    </row>
    <row r="33" spans="1:20" ht="32.25" customHeight="1" x14ac:dyDescent="0.2">
      <c r="A33" s="152" t="s">
        <v>432</v>
      </c>
      <c r="B33" s="153" t="s">
        <v>461</v>
      </c>
      <c r="C33" s="265" t="s">
        <v>750</v>
      </c>
      <c r="D33" s="223">
        <v>2</v>
      </c>
      <c r="E33" s="223">
        <f>180+90</f>
        <v>270</v>
      </c>
      <c r="F33" s="249">
        <v>0</v>
      </c>
      <c r="G33" s="155" t="s">
        <v>434</v>
      </c>
      <c r="H33" s="154">
        <v>0</v>
      </c>
      <c r="I33" s="165">
        <f>27054000+13527000</f>
        <v>40581000</v>
      </c>
      <c r="J33" s="158">
        <f t="shared" si="4"/>
        <v>40581000</v>
      </c>
      <c r="K33" s="154">
        <v>0</v>
      </c>
      <c r="L33" s="154">
        <v>0</v>
      </c>
      <c r="M33" s="156" t="s">
        <v>435</v>
      </c>
      <c r="N33" s="156" t="s">
        <v>436</v>
      </c>
      <c r="O33" s="156" t="s">
        <v>437</v>
      </c>
      <c r="P33" s="156" t="s">
        <v>438</v>
      </c>
      <c r="Q33" s="274" t="s">
        <v>439</v>
      </c>
      <c r="R33" s="164" t="s">
        <v>472</v>
      </c>
      <c r="S33" s="373"/>
      <c r="T33" s="376"/>
    </row>
    <row r="34" spans="1:20" ht="32.25" customHeight="1" x14ac:dyDescent="0.2">
      <c r="A34" s="152" t="s">
        <v>432</v>
      </c>
      <c r="B34" s="153" t="s">
        <v>461</v>
      </c>
      <c r="C34" s="223">
        <v>2</v>
      </c>
      <c r="D34" s="223">
        <v>2</v>
      </c>
      <c r="E34" s="223">
        <v>180</v>
      </c>
      <c r="F34" s="249">
        <v>0</v>
      </c>
      <c r="G34" s="155" t="s">
        <v>434</v>
      </c>
      <c r="H34" s="154">
        <v>0</v>
      </c>
      <c r="I34" s="165">
        <v>27054000</v>
      </c>
      <c r="J34" s="158">
        <f t="shared" si="4"/>
        <v>27054000</v>
      </c>
      <c r="K34" s="154">
        <v>0</v>
      </c>
      <c r="L34" s="154">
        <v>0</v>
      </c>
      <c r="M34" s="156" t="s">
        <v>435</v>
      </c>
      <c r="N34" s="156" t="s">
        <v>436</v>
      </c>
      <c r="O34" s="156" t="s">
        <v>437</v>
      </c>
      <c r="P34" s="156" t="s">
        <v>438</v>
      </c>
      <c r="Q34" s="274" t="s">
        <v>439</v>
      </c>
      <c r="R34" s="164" t="s">
        <v>473</v>
      </c>
      <c r="S34" s="373"/>
      <c r="T34" s="376"/>
    </row>
    <row r="35" spans="1:20" ht="32.25" customHeight="1" x14ac:dyDescent="0.2">
      <c r="A35" s="152" t="s">
        <v>432</v>
      </c>
      <c r="B35" s="153" t="s">
        <v>474</v>
      </c>
      <c r="C35" s="223">
        <v>2</v>
      </c>
      <c r="D35" s="223">
        <v>2</v>
      </c>
      <c r="E35" s="223">
        <v>180</v>
      </c>
      <c r="F35" s="249">
        <v>0</v>
      </c>
      <c r="G35" s="155" t="s">
        <v>434</v>
      </c>
      <c r="H35" s="154">
        <v>0</v>
      </c>
      <c r="I35" s="165">
        <v>18306000</v>
      </c>
      <c r="J35" s="158">
        <f t="shared" si="4"/>
        <v>18306000</v>
      </c>
      <c r="K35" s="154">
        <v>0</v>
      </c>
      <c r="L35" s="154">
        <v>0</v>
      </c>
      <c r="M35" s="156" t="s">
        <v>435</v>
      </c>
      <c r="N35" s="156" t="s">
        <v>436</v>
      </c>
      <c r="O35" s="156" t="s">
        <v>437</v>
      </c>
      <c r="P35" s="156" t="s">
        <v>438</v>
      </c>
      <c r="Q35" s="274" t="s">
        <v>439</v>
      </c>
      <c r="R35" s="164" t="s">
        <v>475</v>
      </c>
      <c r="S35" s="373"/>
      <c r="T35" s="376"/>
    </row>
    <row r="36" spans="1:20" ht="32.25" customHeight="1" x14ac:dyDescent="0.2">
      <c r="A36" s="152" t="s">
        <v>432</v>
      </c>
      <c r="B36" s="153" t="s">
        <v>474</v>
      </c>
      <c r="C36" s="223">
        <v>4</v>
      </c>
      <c r="D36" s="223">
        <v>4</v>
      </c>
      <c r="E36" s="223">
        <v>180</v>
      </c>
      <c r="F36" s="249">
        <v>0</v>
      </c>
      <c r="G36" s="155" t="s">
        <v>434</v>
      </c>
      <c r="H36" s="154">
        <v>0</v>
      </c>
      <c r="I36" s="165">
        <v>27054000</v>
      </c>
      <c r="J36" s="158">
        <f t="shared" ref="J36" si="7">+I36</f>
        <v>27054000</v>
      </c>
      <c r="K36" s="154">
        <v>0</v>
      </c>
      <c r="L36" s="154">
        <v>0</v>
      </c>
      <c r="M36" s="156" t="s">
        <v>435</v>
      </c>
      <c r="N36" s="156" t="s">
        <v>436</v>
      </c>
      <c r="O36" s="156" t="s">
        <v>437</v>
      </c>
      <c r="P36" s="156" t="s">
        <v>438</v>
      </c>
      <c r="Q36" s="274" t="s">
        <v>439</v>
      </c>
      <c r="R36" s="164" t="s">
        <v>674</v>
      </c>
      <c r="S36" s="373"/>
      <c r="T36" s="376"/>
    </row>
    <row r="37" spans="1:20" ht="32.25" customHeight="1" x14ac:dyDescent="0.2">
      <c r="A37" s="152" t="s">
        <v>432</v>
      </c>
      <c r="B37" s="153" t="s">
        <v>474</v>
      </c>
      <c r="C37" s="223">
        <v>5</v>
      </c>
      <c r="D37" s="223">
        <v>5</v>
      </c>
      <c r="E37" s="223">
        <v>180</v>
      </c>
      <c r="F37" s="249">
        <v>0</v>
      </c>
      <c r="G37" s="155" t="s">
        <v>434</v>
      </c>
      <c r="H37" s="154">
        <v>0</v>
      </c>
      <c r="I37" s="165">
        <v>15642000</v>
      </c>
      <c r="J37" s="158">
        <f t="shared" ref="J37" si="8">+I37</f>
        <v>15642000</v>
      </c>
      <c r="K37" s="154">
        <v>0</v>
      </c>
      <c r="L37" s="154">
        <v>0</v>
      </c>
      <c r="M37" s="156" t="s">
        <v>435</v>
      </c>
      <c r="N37" s="156" t="s">
        <v>436</v>
      </c>
      <c r="O37" s="156" t="s">
        <v>437</v>
      </c>
      <c r="P37" s="156" t="s">
        <v>438</v>
      </c>
      <c r="Q37" s="274" t="s">
        <v>439</v>
      </c>
      <c r="R37" s="164" t="s">
        <v>706</v>
      </c>
      <c r="S37" s="373"/>
      <c r="T37" s="376"/>
    </row>
    <row r="38" spans="1:20" ht="32.25" customHeight="1" x14ac:dyDescent="0.2">
      <c r="A38" s="152" t="s">
        <v>432</v>
      </c>
      <c r="B38" s="257" t="s">
        <v>474</v>
      </c>
      <c r="C38" s="224">
        <v>2</v>
      </c>
      <c r="D38" s="224">
        <v>2</v>
      </c>
      <c r="E38" s="224">
        <v>180</v>
      </c>
      <c r="F38" s="249">
        <v>0</v>
      </c>
      <c r="G38" s="155" t="s">
        <v>434</v>
      </c>
      <c r="H38" s="154">
        <v>0</v>
      </c>
      <c r="I38" s="255">
        <v>20718000</v>
      </c>
      <c r="J38" s="299">
        <f t="shared" si="4"/>
        <v>20718000</v>
      </c>
      <c r="K38" s="152">
        <v>0</v>
      </c>
      <c r="L38" s="152">
        <v>0</v>
      </c>
      <c r="M38" s="152" t="s">
        <v>435</v>
      </c>
      <c r="N38" s="152" t="s">
        <v>436</v>
      </c>
      <c r="O38" s="152" t="s">
        <v>437</v>
      </c>
      <c r="P38" s="152" t="s">
        <v>438</v>
      </c>
      <c r="Q38" s="152" t="s">
        <v>439</v>
      </c>
      <c r="R38" s="164" t="s">
        <v>476</v>
      </c>
      <c r="S38" s="373"/>
      <c r="T38" s="377"/>
    </row>
    <row r="39" spans="1:20" ht="32.25" customHeight="1" x14ac:dyDescent="0.2">
      <c r="A39" s="152" t="s">
        <v>432</v>
      </c>
      <c r="B39" s="153" t="s">
        <v>471</v>
      </c>
      <c r="C39" s="265" t="s">
        <v>750</v>
      </c>
      <c r="D39" s="265" t="s">
        <v>750</v>
      </c>
      <c r="E39" s="223">
        <f>180+90</f>
        <v>270</v>
      </c>
      <c r="F39" s="249">
        <v>0</v>
      </c>
      <c r="G39" s="155" t="s">
        <v>434</v>
      </c>
      <c r="H39" s="154">
        <v>0</v>
      </c>
      <c r="I39" s="165">
        <f>18108000+9054000</f>
        <v>27162000</v>
      </c>
      <c r="J39" s="158">
        <f t="shared" si="4"/>
        <v>27162000</v>
      </c>
      <c r="K39" s="154">
        <v>0</v>
      </c>
      <c r="L39" s="154">
        <v>0</v>
      </c>
      <c r="M39" s="156" t="s">
        <v>435</v>
      </c>
      <c r="N39" s="156" t="s">
        <v>436</v>
      </c>
      <c r="O39" s="156" t="s">
        <v>437</v>
      </c>
      <c r="P39" s="156" t="s">
        <v>438</v>
      </c>
      <c r="Q39" s="274" t="s">
        <v>439</v>
      </c>
      <c r="R39" s="162" t="s">
        <v>755</v>
      </c>
      <c r="S39" s="373"/>
      <c r="T39" s="393">
        <f>SUM(I39:I45)</f>
        <v>152710800</v>
      </c>
    </row>
    <row r="40" spans="1:20" ht="32.25" customHeight="1" x14ac:dyDescent="0.2">
      <c r="A40" s="152" t="s">
        <v>432</v>
      </c>
      <c r="B40" s="153" t="s">
        <v>471</v>
      </c>
      <c r="C40" s="265" t="s">
        <v>750</v>
      </c>
      <c r="D40" s="265" t="s">
        <v>750</v>
      </c>
      <c r="E40" s="223">
        <f>180+90</f>
        <v>270</v>
      </c>
      <c r="F40" s="249">
        <v>0</v>
      </c>
      <c r="G40" s="155" t="s">
        <v>434</v>
      </c>
      <c r="H40" s="154">
        <v>0</v>
      </c>
      <c r="I40" s="165">
        <f>18108000+9054000</f>
        <v>27162000</v>
      </c>
      <c r="J40" s="158">
        <f>+I40</f>
        <v>27162000</v>
      </c>
      <c r="K40" s="154">
        <v>0</v>
      </c>
      <c r="L40" s="154">
        <v>0</v>
      </c>
      <c r="M40" s="156" t="s">
        <v>435</v>
      </c>
      <c r="N40" s="156" t="s">
        <v>436</v>
      </c>
      <c r="O40" s="156" t="s">
        <v>437</v>
      </c>
      <c r="P40" s="156" t="s">
        <v>438</v>
      </c>
      <c r="Q40" s="156" t="s">
        <v>439</v>
      </c>
      <c r="R40" s="162" t="s">
        <v>764</v>
      </c>
      <c r="S40" s="373"/>
      <c r="T40" s="394"/>
    </row>
    <row r="41" spans="1:20" ht="32.25" customHeight="1" x14ac:dyDescent="0.2">
      <c r="A41" s="152" t="s">
        <v>432</v>
      </c>
      <c r="B41" s="153" t="s">
        <v>471</v>
      </c>
      <c r="C41" s="223">
        <v>2</v>
      </c>
      <c r="D41" s="223">
        <v>2</v>
      </c>
      <c r="E41" s="223">
        <v>180</v>
      </c>
      <c r="F41" s="249">
        <v>0</v>
      </c>
      <c r="G41" s="155" t="s">
        <v>434</v>
      </c>
      <c r="H41" s="154">
        <v>0</v>
      </c>
      <c r="I41" s="165">
        <v>18108000</v>
      </c>
      <c r="J41" s="158">
        <f t="shared" ref="J41:J44" si="9">+I41</f>
        <v>18108000</v>
      </c>
      <c r="K41" s="154">
        <v>0</v>
      </c>
      <c r="L41" s="154">
        <v>0</v>
      </c>
      <c r="M41" s="156" t="s">
        <v>435</v>
      </c>
      <c r="N41" s="156" t="s">
        <v>436</v>
      </c>
      <c r="O41" s="156" t="s">
        <v>437</v>
      </c>
      <c r="P41" s="156" t="s">
        <v>438</v>
      </c>
      <c r="Q41" s="274" t="s">
        <v>439</v>
      </c>
      <c r="R41" s="161" t="s">
        <v>477</v>
      </c>
      <c r="S41" s="373"/>
      <c r="T41" s="394"/>
    </row>
    <row r="42" spans="1:20" ht="32.25" customHeight="1" x14ac:dyDescent="0.2">
      <c r="A42" s="152" t="s">
        <v>432</v>
      </c>
      <c r="B42" s="153" t="s">
        <v>471</v>
      </c>
      <c r="C42" s="265" t="s">
        <v>750</v>
      </c>
      <c r="D42" s="265" t="s">
        <v>750</v>
      </c>
      <c r="E42" s="223">
        <f>180+90</f>
        <v>270</v>
      </c>
      <c r="F42" s="249">
        <v>0</v>
      </c>
      <c r="G42" s="155" t="s">
        <v>434</v>
      </c>
      <c r="H42" s="154">
        <v>0</v>
      </c>
      <c r="I42" s="165">
        <f>18108000+9054000</f>
        <v>27162000</v>
      </c>
      <c r="J42" s="158">
        <f t="shared" si="9"/>
        <v>27162000</v>
      </c>
      <c r="K42" s="154">
        <v>0</v>
      </c>
      <c r="L42" s="154">
        <v>0</v>
      </c>
      <c r="M42" s="156" t="s">
        <v>435</v>
      </c>
      <c r="N42" s="156" t="s">
        <v>436</v>
      </c>
      <c r="O42" s="156" t="s">
        <v>437</v>
      </c>
      <c r="P42" s="156" t="s">
        <v>438</v>
      </c>
      <c r="Q42" s="274" t="s">
        <v>439</v>
      </c>
      <c r="R42" s="161" t="s">
        <v>765</v>
      </c>
      <c r="S42" s="373"/>
      <c r="T42" s="394"/>
    </row>
    <row r="43" spans="1:20" ht="32.25" customHeight="1" x14ac:dyDescent="0.2">
      <c r="A43" s="152" t="s">
        <v>432</v>
      </c>
      <c r="B43" s="153" t="s">
        <v>471</v>
      </c>
      <c r="C43" s="265" t="s">
        <v>750</v>
      </c>
      <c r="D43" s="265" t="s">
        <v>750</v>
      </c>
      <c r="E43" s="223">
        <f>180+90</f>
        <v>270</v>
      </c>
      <c r="F43" s="249">
        <v>0</v>
      </c>
      <c r="G43" s="155" t="s">
        <v>434</v>
      </c>
      <c r="H43" s="154">
        <v>0</v>
      </c>
      <c r="I43" s="165">
        <f>18108000+11267200</f>
        <v>29375200</v>
      </c>
      <c r="J43" s="158">
        <f t="shared" si="9"/>
        <v>29375200</v>
      </c>
      <c r="K43" s="154">
        <v>0</v>
      </c>
      <c r="L43" s="154">
        <v>0</v>
      </c>
      <c r="M43" s="156" t="s">
        <v>435</v>
      </c>
      <c r="N43" s="156" t="s">
        <v>436</v>
      </c>
      <c r="O43" s="156" t="s">
        <v>437</v>
      </c>
      <c r="P43" s="156" t="s">
        <v>438</v>
      </c>
      <c r="Q43" s="274" t="s">
        <v>439</v>
      </c>
      <c r="R43" s="166" t="s">
        <v>478</v>
      </c>
      <c r="S43" s="373"/>
      <c r="T43" s="394"/>
    </row>
    <row r="44" spans="1:20" ht="32.25" customHeight="1" x14ac:dyDescent="0.2">
      <c r="A44" s="152" t="s">
        <v>432</v>
      </c>
      <c r="B44" s="153" t="s">
        <v>471</v>
      </c>
      <c r="C44" s="265" t="s">
        <v>770</v>
      </c>
      <c r="D44" s="265" t="s">
        <v>770</v>
      </c>
      <c r="E44" s="223">
        <v>126</v>
      </c>
      <c r="F44" s="249">
        <v>0</v>
      </c>
      <c r="G44" s="155" t="s">
        <v>434</v>
      </c>
      <c r="H44" s="154">
        <v>0</v>
      </c>
      <c r="I44" s="165">
        <v>12675600</v>
      </c>
      <c r="J44" s="158">
        <f t="shared" si="9"/>
        <v>12675600</v>
      </c>
      <c r="K44" s="154">
        <v>0</v>
      </c>
      <c r="L44" s="154">
        <v>0</v>
      </c>
      <c r="M44" s="156" t="s">
        <v>435</v>
      </c>
      <c r="N44" s="156" t="s">
        <v>436</v>
      </c>
      <c r="O44" s="156" t="s">
        <v>437</v>
      </c>
      <c r="P44" s="156" t="s">
        <v>438</v>
      </c>
      <c r="Q44" s="274" t="s">
        <v>439</v>
      </c>
      <c r="R44" s="162" t="s">
        <v>771</v>
      </c>
      <c r="S44" s="373"/>
      <c r="T44" s="394"/>
    </row>
    <row r="45" spans="1:20" ht="32.25" customHeight="1" x14ac:dyDescent="0.2">
      <c r="A45" s="152" t="s">
        <v>432</v>
      </c>
      <c r="B45" s="153" t="s">
        <v>471</v>
      </c>
      <c r="C45" s="265" t="s">
        <v>770</v>
      </c>
      <c r="D45" s="265" t="s">
        <v>750</v>
      </c>
      <c r="E45" s="223">
        <v>110</v>
      </c>
      <c r="F45" s="249">
        <v>0</v>
      </c>
      <c r="G45" s="155" t="s">
        <v>434</v>
      </c>
      <c r="H45" s="154">
        <v>0</v>
      </c>
      <c r="I45" s="165">
        <v>11066000</v>
      </c>
      <c r="J45" s="158">
        <f t="shared" ref="J45" si="10">+I45</f>
        <v>11066000</v>
      </c>
      <c r="K45" s="154">
        <v>0</v>
      </c>
      <c r="L45" s="154">
        <v>0</v>
      </c>
      <c r="M45" s="156" t="s">
        <v>435</v>
      </c>
      <c r="N45" s="156" t="s">
        <v>436</v>
      </c>
      <c r="O45" s="156" t="s">
        <v>437</v>
      </c>
      <c r="P45" s="156" t="s">
        <v>438</v>
      </c>
      <c r="Q45" s="274" t="s">
        <v>439</v>
      </c>
      <c r="R45" s="161" t="s">
        <v>790</v>
      </c>
      <c r="S45" s="374"/>
      <c r="T45" s="395"/>
    </row>
    <row r="46" spans="1:20" ht="33" customHeight="1" x14ac:dyDescent="0.2">
      <c r="A46" s="152" t="s">
        <v>432</v>
      </c>
      <c r="B46" s="153" t="s">
        <v>479</v>
      </c>
      <c r="C46" s="222">
        <v>1</v>
      </c>
      <c r="D46" s="222">
        <v>1</v>
      </c>
      <c r="E46" s="222">
        <v>336</v>
      </c>
      <c r="F46" s="249">
        <v>0</v>
      </c>
      <c r="G46" s="245" t="s">
        <v>434</v>
      </c>
      <c r="H46" s="154">
        <v>0</v>
      </c>
      <c r="I46" s="38">
        <v>29198400</v>
      </c>
      <c r="J46" s="38">
        <f>+I46</f>
        <v>29198400</v>
      </c>
      <c r="K46" s="154">
        <v>0</v>
      </c>
      <c r="L46" s="154">
        <v>0</v>
      </c>
      <c r="M46" s="156" t="s">
        <v>435</v>
      </c>
      <c r="N46" s="156" t="s">
        <v>436</v>
      </c>
      <c r="O46" s="156" t="s">
        <v>446</v>
      </c>
      <c r="P46" s="156" t="s">
        <v>438</v>
      </c>
      <c r="Q46" s="156" t="s">
        <v>439</v>
      </c>
      <c r="R46" s="146" t="s">
        <v>480</v>
      </c>
      <c r="S46" s="372" t="s">
        <v>481</v>
      </c>
      <c r="T46" s="375">
        <f>SUM(I46:I50)</f>
        <v>143129400</v>
      </c>
    </row>
    <row r="47" spans="1:20" ht="33" customHeight="1" x14ac:dyDescent="0.2">
      <c r="A47" s="152" t="s">
        <v>432</v>
      </c>
      <c r="B47" s="153" t="s">
        <v>479</v>
      </c>
      <c r="C47" s="265" t="s">
        <v>750</v>
      </c>
      <c r="D47" s="265" t="s">
        <v>750</v>
      </c>
      <c r="E47" s="222">
        <f>180+90</f>
        <v>270</v>
      </c>
      <c r="F47" s="249">
        <v>0</v>
      </c>
      <c r="G47" s="245" t="s">
        <v>434</v>
      </c>
      <c r="H47" s="154">
        <v>0</v>
      </c>
      <c r="I47" s="38">
        <f>27054000+13527000</f>
        <v>40581000</v>
      </c>
      <c r="J47" s="38">
        <f>+I47</f>
        <v>40581000</v>
      </c>
      <c r="K47" s="154">
        <v>0</v>
      </c>
      <c r="L47" s="154">
        <v>0</v>
      </c>
      <c r="M47" s="156" t="s">
        <v>435</v>
      </c>
      <c r="N47" s="156" t="s">
        <v>436</v>
      </c>
      <c r="O47" s="156" t="s">
        <v>437</v>
      </c>
      <c r="P47" s="156" t="s">
        <v>438</v>
      </c>
      <c r="Q47" s="156" t="s">
        <v>439</v>
      </c>
      <c r="R47" s="162" t="s">
        <v>759</v>
      </c>
      <c r="S47" s="373"/>
      <c r="T47" s="376"/>
    </row>
    <row r="48" spans="1:20" ht="33" customHeight="1" x14ac:dyDescent="0.2">
      <c r="A48" s="152" t="s">
        <v>432</v>
      </c>
      <c r="B48" s="153" t="s">
        <v>479</v>
      </c>
      <c r="C48" s="265" t="s">
        <v>750</v>
      </c>
      <c r="D48" s="265" t="s">
        <v>750</v>
      </c>
      <c r="E48" s="222">
        <f>180+90</f>
        <v>270</v>
      </c>
      <c r="F48" s="249">
        <v>0</v>
      </c>
      <c r="G48" s="245" t="s">
        <v>434</v>
      </c>
      <c r="H48" s="154">
        <v>0</v>
      </c>
      <c r="I48" s="38">
        <f>15642000+7821000</f>
        <v>23463000</v>
      </c>
      <c r="J48" s="38">
        <f t="shared" ref="J48" si="11">+I48</f>
        <v>23463000</v>
      </c>
      <c r="K48" s="154">
        <v>0</v>
      </c>
      <c r="L48" s="154">
        <v>0</v>
      </c>
      <c r="M48" s="156" t="s">
        <v>435</v>
      </c>
      <c r="N48" s="156" t="s">
        <v>436</v>
      </c>
      <c r="O48" s="156" t="s">
        <v>437</v>
      </c>
      <c r="P48" s="156" t="s">
        <v>438</v>
      </c>
      <c r="Q48" s="156" t="s">
        <v>439</v>
      </c>
      <c r="R48" s="162" t="s">
        <v>482</v>
      </c>
      <c r="S48" s="373"/>
      <c r="T48" s="376"/>
    </row>
    <row r="49" spans="1:20" ht="33" customHeight="1" x14ac:dyDescent="0.2">
      <c r="A49" s="152" t="s">
        <v>432</v>
      </c>
      <c r="B49" s="153" t="s">
        <v>479</v>
      </c>
      <c r="C49" s="222">
        <v>2</v>
      </c>
      <c r="D49" s="222">
        <v>2</v>
      </c>
      <c r="E49" s="222">
        <v>180</v>
      </c>
      <c r="F49" s="249">
        <v>0</v>
      </c>
      <c r="G49" s="245" t="s">
        <v>434</v>
      </c>
      <c r="H49" s="154">
        <v>0</v>
      </c>
      <c r="I49" s="38">
        <v>33354000</v>
      </c>
      <c r="J49" s="38">
        <f t="shared" ref="J49:J50" si="12">+I49</f>
        <v>33354000</v>
      </c>
      <c r="K49" s="154">
        <v>0</v>
      </c>
      <c r="L49" s="154">
        <v>0</v>
      </c>
      <c r="M49" s="156" t="s">
        <v>435</v>
      </c>
      <c r="N49" s="156" t="s">
        <v>436</v>
      </c>
      <c r="O49" s="156" t="s">
        <v>437</v>
      </c>
      <c r="P49" s="156" t="s">
        <v>438</v>
      </c>
      <c r="Q49" s="156" t="s">
        <v>439</v>
      </c>
      <c r="R49" s="162" t="s">
        <v>693</v>
      </c>
      <c r="S49" s="373"/>
      <c r="T49" s="376"/>
    </row>
    <row r="50" spans="1:20" ht="33" customHeight="1" x14ac:dyDescent="0.2">
      <c r="A50" s="152" t="s">
        <v>432</v>
      </c>
      <c r="B50" s="153" t="s">
        <v>479</v>
      </c>
      <c r="C50" s="265" t="s">
        <v>770</v>
      </c>
      <c r="D50" s="265" t="s">
        <v>750</v>
      </c>
      <c r="E50" s="222">
        <v>110</v>
      </c>
      <c r="F50" s="249">
        <v>0</v>
      </c>
      <c r="G50" s="245" t="s">
        <v>434</v>
      </c>
      <c r="H50" s="154">
        <v>0</v>
      </c>
      <c r="I50" s="38">
        <v>16533000</v>
      </c>
      <c r="J50" s="38">
        <f t="shared" si="12"/>
        <v>16533000</v>
      </c>
      <c r="K50" s="154">
        <v>0</v>
      </c>
      <c r="L50" s="154">
        <v>0</v>
      </c>
      <c r="M50" s="156" t="s">
        <v>435</v>
      </c>
      <c r="N50" s="156" t="s">
        <v>436</v>
      </c>
      <c r="O50" s="156" t="s">
        <v>437</v>
      </c>
      <c r="P50" s="156" t="s">
        <v>438</v>
      </c>
      <c r="Q50" s="156" t="s">
        <v>439</v>
      </c>
      <c r="R50" s="162" t="s">
        <v>793</v>
      </c>
      <c r="S50" s="374"/>
      <c r="T50" s="377"/>
    </row>
    <row r="51" spans="1:20" ht="32.25" customHeight="1" x14ac:dyDescent="0.2">
      <c r="A51" s="152" t="s">
        <v>432</v>
      </c>
      <c r="B51" s="153" t="s">
        <v>483</v>
      </c>
      <c r="C51" s="223">
        <v>1</v>
      </c>
      <c r="D51" s="223">
        <v>1</v>
      </c>
      <c r="E51" s="223">
        <v>330</v>
      </c>
      <c r="F51" s="249">
        <v>0</v>
      </c>
      <c r="G51" s="155" t="s">
        <v>434</v>
      </c>
      <c r="H51" s="154">
        <v>0</v>
      </c>
      <c r="I51" s="165">
        <v>28677000</v>
      </c>
      <c r="J51" s="165">
        <f>+I51</f>
        <v>28677000</v>
      </c>
      <c r="K51" s="154">
        <v>0</v>
      </c>
      <c r="L51" s="154">
        <v>0</v>
      </c>
      <c r="M51" s="156" t="s">
        <v>435</v>
      </c>
      <c r="N51" s="156" t="s">
        <v>436</v>
      </c>
      <c r="O51" s="156" t="s">
        <v>446</v>
      </c>
      <c r="P51" s="156" t="s">
        <v>438</v>
      </c>
      <c r="Q51" s="156" t="s">
        <v>439</v>
      </c>
      <c r="R51" s="162" t="s">
        <v>484</v>
      </c>
      <c r="S51" s="372" t="s">
        <v>35</v>
      </c>
      <c r="T51" s="375">
        <f>SUM(I51:I68)</f>
        <v>643080000</v>
      </c>
    </row>
    <row r="52" spans="1:20" ht="32.25" customHeight="1" x14ac:dyDescent="0.2">
      <c r="A52" s="152" t="s">
        <v>432</v>
      </c>
      <c r="B52" s="153" t="s">
        <v>485</v>
      </c>
      <c r="C52" s="223">
        <v>1</v>
      </c>
      <c r="D52" s="223">
        <v>1</v>
      </c>
      <c r="E52" s="223">
        <v>270</v>
      </c>
      <c r="F52" s="249">
        <v>0</v>
      </c>
      <c r="G52" s="155" t="s">
        <v>434</v>
      </c>
      <c r="H52" s="154">
        <v>0</v>
      </c>
      <c r="I52" s="165">
        <v>55809000</v>
      </c>
      <c r="J52" s="158">
        <f t="shared" ref="J52:J61" si="13">+I52</f>
        <v>55809000</v>
      </c>
      <c r="K52" s="154">
        <v>0</v>
      </c>
      <c r="L52" s="154">
        <v>0</v>
      </c>
      <c r="M52" s="156" t="s">
        <v>435</v>
      </c>
      <c r="N52" s="156" t="s">
        <v>436</v>
      </c>
      <c r="O52" s="156" t="s">
        <v>446</v>
      </c>
      <c r="P52" s="156" t="s">
        <v>438</v>
      </c>
      <c r="Q52" s="156" t="s">
        <v>439</v>
      </c>
      <c r="R52" s="162" t="s">
        <v>486</v>
      </c>
      <c r="S52" s="373"/>
      <c r="T52" s="376"/>
    </row>
    <row r="53" spans="1:20" ht="32.25" customHeight="1" x14ac:dyDescent="0.2">
      <c r="A53" s="152" t="s">
        <v>432</v>
      </c>
      <c r="B53" s="153" t="s">
        <v>485</v>
      </c>
      <c r="C53" s="265" t="s">
        <v>750</v>
      </c>
      <c r="D53" s="265" t="s">
        <v>750</v>
      </c>
      <c r="E53" s="223">
        <f>180+90</f>
        <v>270</v>
      </c>
      <c r="F53" s="249">
        <v>0</v>
      </c>
      <c r="G53" s="155" t="s">
        <v>434</v>
      </c>
      <c r="H53" s="154">
        <v>0</v>
      </c>
      <c r="I53" s="165">
        <f>18306000+9153000</f>
        <v>27459000</v>
      </c>
      <c r="J53" s="158">
        <f t="shared" si="13"/>
        <v>27459000</v>
      </c>
      <c r="K53" s="154">
        <v>0</v>
      </c>
      <c r="L53" s="154">
        <v>0</v>
      </c>
      <c r="M53" s="156" t="s">
        <v>435</v>
      </c>
      <c r="N53" s="156" t="s">
        <v>436</v>
      </c>
      <c r="O53" s="156" t="s">
        <v>437</v>
      </c>
      <c r="P53" s="156" t="s">
        <v>438</v>
      </c>
      <c r="Q53" s="156" t="s">
        <v>439</v>
      </c>
      <c r="R53" s="162" t="s">
        <v>487</v>
      </c>
      <c r="S53" s="373"/>
      <c r="T53" s="376"/>
    </row>
    <row r="54" spans="1:20" ht="32.25" customHeight="1" x14ac:dyDescent="0.2">
      <c r="A54" s="152" t="s">
        <v>432</v>
      </c>
      <c r="B54" s="153" t="s">
        <v>485</v>
      </c>
      <c r="C54" s="265" t="s">
        <v>750</v>
      </c>
      <c r="D54" s="265" t="s">
        <v>750</v>
      </c>
      <c r="E54" s="223">
        <f>180+90</f>
        <v>270</v>
      </c>
      <c r="F54" s="249">
        <v>0</v>
      </c>
      <c r="G54" s="155" t="s">
        <v>434</v>
      </c>
      <c r="H54" s="154">
        <v>0</v>
      </c>
      <c r="I54" s="165">
        <f>27054000+13527000</f>
        <v>40581000</v>
      </c>
      <c r="J54" s="158">
        <f t="shared" si="13"/>
        <v>40581000</v>
      </c>
      <c r="K54" s="154">
        <v>0</v>
      </c>
      <c r="L54" s="154">
        <v>0</v>
      </c>
      <c r="M54" s="156" t="s">
        <v>435</v>
      </c>
      <c r="N54" s="156" t="s">
        <v>436</v>
      </c>
      <c r="O54" s="156" t="s">
        <v>437</v>
      </c>
      <c r="P54" s="156" t="s">
        <v>438</v>
      </c>
      <c r="Q54" s="156" t="s">
        <v>439</v>
      </c>
      <c r="R54" s="162" t="s">
        <v>488</v>
      </c>
      <c r="S54" s="373"/>
      <c r="T54" s="376"/>
    </row>
    <row r="55" spans="1:20" ht="32.25" customHeight="1" x14ac:dyDescent="0.2">
      <c r="A55" s="152" t="s">
        <v>432</v>
      </c>
      <c r="B55" s="153" t="s">
        <v>485</v>
      </c>
      <c r="C55" s="265" t="s">
        <v>750</v>
      </c>
      <c r="D55" s="265" t="s">
        <v>750</v>
      </c>
      <c r="E55" s="223">
        <f>180+90</f>
        <v>270</v>
      </c>
      <c r="F55" s="249">
        <v>0</v>
      </c>
      <c r="G55" s="155" t="s">
        <v>434</v>
      </c>
      <c r="H55" s="154">
        <v>0</v>
      </c>
      <c r="I55" s="165">
        <f>27054000+13527000</f>
        <v>40581000</v>
      </c>
      <c r="J55" s="158">
        <f t="shared" si="13"/>
        <v>40581000</v>
      </c>
      <c r="K55" s="154">
        <v>0</v>
      </c>
      <c r="L55" s="154">
        <v>0</v>
      </c>
      <c r="M55" s="156" t="s">
        <v>435</v>
      </c>
      <c r="N55" s="156" t="s">
        <v>436</v>
      </c>
      <c r="O55" s="156" t="s">
        <v>437</v>
      </c>
      <c r="P55" s="156" t="s">
        <v>438</v>
      </c>
      <c r="Q55" s="156" t="s">
        <v>439</v>
      </c>
      <c r="R55" s="162" t="s">
        <v>489</v>
      </c>
      <c r="S55" s="373"/>
      <c r="T55" s="376"/>
    </row>
    <row r="56" spans="1:20" ht="32.25" customHeight="1" x14ac:dyDescent="0.2">
      <c r="A56" s="152" t="s">
        <v>432</v>
      </c>
      <c r="B56" s="153" t="s">
        <v>485</v>
      </c>
      <c r="C56" s="223">
        <v>2</v>
      </c>
      <c r="D56" s="223">
        <v>2</v>
      </c>
      <c r="E56" s="223">
        <v>180</v>
      </c>
      <c r="F56" s="249">
        <v>0</v>
      </c>
      <c r="G56" s="155" t="s">
        <v>434</v>
      </c>
      <c r="H56" s="154">
        <v>0</v>
      </c>
      <c r="I56" s="165">
        <v>33354000</v>
      </c>
      <c r="J56" s="158">
        <f t="shared" si="13"/>
        <v>33354000</v>
      </c>
      <c r="K56" s="154">
        <v>0</v>
      </c>
      <c r="L56" s="154">
        <v>0</v>
      </c>
      <c r="M56" s="156" t="s">
        <v>435</v>
      </c>
      <c r="N56" s="156" t="s">
        <v>436</v>
      </c>
      <c r="O56" s="156" t="s">
        <v>437</v>
      </c>
      <c r="P56" s="156" t="s">
        <v>438</v>
      </c>
      <c r="Q56" s="156" t="s">
        <v>439</v>
      </c>
      <c r="R56" s="162" t="s">
        <v>490</v>
      </c>
      <c r="S56" s="373"/>
      <c r="T56" s="376"/>
    </row>
    <row r="57" spans="1:20" ht="32.25" customHeight="1" x14ac:dyDescent="0.2">
      <c r="A57" s="152" t="s">
        <v>432</v>
      </c>
      <c r="B57" s="153" t="s">
        <v>485</v>
      </c>
      <c r="C57" s="265" t="s">
        <v>750</v>
      </c>
      <c r="D57" s="265" t="s">
        <v>750</v>
      </c>
      <c r="E57" s="223">
        <f t="shared" ref="E57:E62" si="14">180+90</f>
        <v>270</v>
      </c>
      <c r="F57" s="249">
        <v>0</v>
      </c>
      <c r="G57" s="155" t="s">
        <v>434</v>
      </c>
      <c r="H57" s="154">
        <v>0</v>
      </c>
      <c r="I57" s="165">
        <f t="shared" ref="I57:I62" si="15">27054000+13527000</f>
        <v>40581000</v>
      </c>
      <c r="J57" s="158">
        <f t="shared" si="13"/>
        <v>40581000</v>
      </c>
      <c r="K57" s="154">
        <v>0</v>
      </c>
      <c r="L57" s="154">
        <v>0</v>
      </c>
      <c r="M57" s="156" t="s">
        <v>435</v>
      </c>
      <c r="N57" s="156" t="s">
        <v>436</v>
      </c>
      <c r="O57" s="156" t="s">
        <v>437</v>
      </c>
      <c r="P57" s="156" t="s">
        <v>438</v>
      </c>
      <c r="Q57" s="156" t="s">
        <v>439</v>
      </c>
      <c r="R57" s="162" t="s">
        <v>491</v>
      </c>
      <c r="S57" s="373"/>
      <c r="T57" s="376"/>
    </row>
    <row r="58" spans="1:20" ht="32.25" customHeight="1" x14ac:dyDescent="0.2">
      <c r="A58" s="152" t="s">
        <v>432</v>
      </c>
      <c r="B58" s="153" t="s">
        <v>485</v>
      </c>
      <c r="C58" s="265" t="s">
        <v>750</v>
      </c>
      <c r="D58" s="265" t="s">
        <v>750</v>
      </c>
      <c r="E58" s="223">
        <f t="shared" si="14"/>
        <v>270</v>
      </c>
      <c r="F58" s="249">
        <v>0</v>
      </c>
      <c r="G58" s="155" t="s">
        <v>434</v>
      </c>
      <c r="H58" s="154">
        <v>0</v>
      </c>
      <c r="I58" s="165">
        <f t="shared" si="15"/>
        <v>40581000</v>
      </c>
      <c r="J58" s="158">
        <f t="shared" si="13"/>
        <v>40581000</v>
      </c>
      <c r="K58" s="154">
        <v>0</v>
      </c>
      <c r="L58" s="154">
        <v>0</v>
      </c>
      <c r="M58" s="156" t="s">
        <v>435</v>
      </c>
      <c r="N58" s="156" t="s">
        <v>436</v>
      </c>
      <c r="O58" s="156" t="s">
        <v>437</v>
      </c>
      <c r="P58" s="156" t="s">
        <v>438</v>
      </c>
      <c r="Q58" s="156" t="s">
        <v>439</v>
      </c>
      <c r="R58" s="162" t="s">
        <v>492</v>
      </c>
      <c r="S58" s="373"/>
      <c r="T58" s="376"/>
    </row>
    <row r="59" spans="1:20" ht="32.25" customHeight="1" x14ac:dyDescent="0.2">
      <c r="A59" s="152" t="s">
        <v>432</v>
      </c>
      <c r="B59" s="153" t="s">
        <v>485</v>
      </c>
      <c r="C59" s="265" t="s">
        <v>750</v>
      </c>
      <c r="D59" s="265" t="s">
        <v>750</v>
      </c>
      <c r="E59" s="223">
        <f t="shared" si="14"/>
        <v>270</v>
      </c>
      <c r="F59" s="249">
        <v>0</v>
      </c>
      <c r="G59" s="155" t="s">
        <v>434</v>
      </c>
      <c r="H59" s="154">
        <v>0</v>
      </c>
      <c r="I59" s="165">
        <f t="shared" si="15"/>
        <v>40581000</v>
      </c>
      <c r="J59" s="158">
        <f t="shared" si="13"/>
        <v>40581000</v>
      </c>
      <c r="K59" s="154">
        <v>0</v>
      </c>
      <c r="L59" s="154">
        <v>0</v>
      </c>
      <c r="M59" s="156" t="s">
        <v>435</v>
      </c>
      <c r="N59" s="156" t="s">
        <v>436</v>
      </c>
      <c r="O59" s="156" t="s">
        <v>437</v>
      </c>
      <c r="P59" s="156" t="s">
        <v>438</v>
      </c>
      <c r="Q59" s="274" t="s">
        <v>439</v>
      </c>
      <c r="R59" s="162" t="s">
        <v>756</v>
      </c>
      <c r="S59" s="373"/>
      <c r="T59" s="376"/>
    </row>
    <row r="60" spans="1:20" ht="32.25" customHeight="1" x14ac:dyDescent="0.2">
      <c r="A60" s="152" t="s">
        <v>432</v>
      </c>
      <c r="B60" s="153" t="s">
        <v>485</v>
      </c>
      <c r="C60" s="265" t="s">
        <v>750</v>
      </c>
      <c r="D60" s="223">
        <v>2</v>
      </c>
      <c r="E60" s="223">
        <f t="shared" si="14"/>
        <v>270</v>
      </c>
      <c r="F60" s="249">
        <v>0</v>
      </c>
      <c r="G60" s="155" t="s">
        <v>434</v>
      </c>
      <c r="H60" s="154">
        <v>0</v>
      </c>
      <c r="I60" s="165">
        <f t="shared" si="15"/>
        <v>40581000</v>
      </c>
      <c r="J60" s="158">
        <f t="shared" si="13"/>
        <v>40581000</v>
      </c>
      <c r="K60" s="154">
        <v>0</v>
      </c>
      <c r="L60" s="154">
        <v>0</v>
      </c>
      <c r="M60" s="156" t="s">
        <v>435</v>
      </c>
      <c r="N60" s="156" t="s">
        <v>436</v>
      </c>
      <c r="O60" s="156" t="s">
        <v>437</v>
      </c>
      <c r="P60" s="156" t="s">
        <v>438</v>
      </c>
      <c r="Q60" s="274" t="s">
        <v>439</v>
      </c>
      <c r="R60" s="164" t="s">
        <v>493</v>
      </c>
      <c r="S60" s="373"/>
      <c r="T60" s="376"/>
    </row>
    <row r="61" spans="1:20" ht="32.25" customHeight="1" x14ac:dyDescent="0.2">
      <c r="A61" s="152" t="s">
        <v>432</v>
      </c>
      <c r="B61" s="153" t="s">
        <v>485</v>
      </c>
      <c r="C61" s="265" t="s">
        <v>750</v>
      </c>
      <c r="D61" s="223">
        <v>2</v>
      </c>
      <c r="E61" s="223">
        <f t="shared" si="14"/>
        <v>270</v>
      </c>
      <c r="F61" s="249">
        <v>0</v>
      </c>
      <c r="G61" s="155" t="s">
        <v>434</v>
      </c>
      <c r="H61" s="154">
        <v>0</v>
      </c>
      <c r="I61" s="165">
        <f t="shared" si="15"/>
        <v>40581000</v>
      </c>
      <c r="J61" s="158">
        <f t="shared" si="13"/>
        <v>40581000</v>
      </c>
      <c r="K61" s="154">
        <v>0</v>
      </c>
      <c r="L61" s="154">
        <v>0</v>
      </c>
      <c r="M61" s="156" t="s">
        <v>435</v>
      </c>
      <c r="N61" s="156" t="s">
        <v>436</v>
      </c>
      <c r="O61" s="156" t="s">
        <v>437</v>
      </c>
      <c r="P61" s="156" t="s">
        <v>438</v>
      </c>
      <c r="Q61" s="274" t="s">
        <v>439</v>
      </c>
      <c r="R61" s="164" t="s">
        <v>494</v>
      </c>
      <c r="S61" s="373"/>
      <c r="T61" s="376"/>
    </row>
    <row r="62" spans="1:20" ht="32.25" customHeight="1" x14ac:dyDescent="0.2">
      <c r="A62" s="152" t="s">
        <v>432</v>
      </c>
      <c r="B62" s="153" t="s">
        <v>485</v>
      </c>
      <c r="C62" s="265" t="s">
        <v>750</v>
      </c>
      <c r="D62" s="265" t="s">
        <v>750</v>
      </c>
      <c r="E62" s="223">
        <f t="shared" si="14"/>
        <v>270</v>
      </c>
      <c r="F62" s="249">
        <v>0</v>
      </c>
      <c r="G62" s="155" t="s">
        <v>434</v>
      </c>
      <c r="H62" s="154">
        <v>0</v>
      </c>
      <c r="I62" s="165">
        <f t="shared" si="15"/>
        <v>40581000</v>
      </c>
      <c r="J62" s="158">
        <f>+I62</f>
        <v>40581000</v>
      </c>
      <c r="K62" s="154">
        <v>0</v>
      </c>
      <c r="L62" s="154">
        <v>0</v>
      </c>
      <c r="M62" s="156" t="s">
        <v>435</v>
      </c>
      <c r="N62" s="156" t="s">
        <v>436</v>
      </c>
      <c r="O62" s="156" t="s">
        <v>437</v>
      </c>
      <c r="P62" s="156" t="s">
        <v>438</v>
      </c>
      <c r="Q62" s="274" t="s">
        <v>439</v>
      </c>
      <c r="R62" s="164" t="s">
        <v>757</v>
      </c>
      <c r="S62" s="373"/>
      <c r="T62" s="376"/>
    </row>
    <row r="63" spans="1:20" ht="32.25" customHeight="1" x14ac:dyDescent="0.2">
      <c r="A63" s="152" t="s">
        <v>432</v>
      </c>
      <c r="B63" s="153" t="s">
        <v>485</v>
      </c>
      <c r="C63" s="223">
        <v>2</v>
      </c>
      <c r="D63" s="223">
        <v>2</v>
      </c>
      <c r="E63" s="223">
        <v>180</v>
      </c>
      <c r="F63" s="249">
        <v>0</v>
      </c>
      <c r="G63" s="155" t="s">
        <v>434</v>
      </c>
      <c r="H63" s="154">
        <v>0</v>
      </c>
      <c r="I63" s="165">
        <v>27054000</v>
      </c>
      <c r="J63" s="158">
        <f t="shared" ref="J63:J64" si="16">+I63</f>
        <v>27054000</v>
      </c>
      <c r="K63" s="154">
        <v>0</v>
      </c>
      <c r="L63" s="154">
        <v>0</v>
      </c>
      <c r="M63" s="156" t="s">
        <v>435</v>
      </c>
      <c r="N63" s="156" t="s">
        <v>436</v>
      </c>
      <c r="O63" s="156" t="s">
        <v>437</v>
      </c>
      <c r="P63" s="156" t="s">
        <v>438</v>
      </c>
      <c r="Q63" s="274" t="s">
        <v>439</v>
      </c>
      <c r="R63" s="164" t="s">
        <v>495</v>
      </c>
      <c r="S63" s="373"/>
      <c r="T63" s="376"/>
    </row>
    <row r="64" spans="1:20" ht="32.25" customHeight="1" x14ac:dyDescent="0.2">
      <c r="A64" s="152" t="s">
        <v>432</v>
      </c>
      <c r="B64" s="153" t="s">
        <v>485</v>
      </c>
      <c r="C64" s="223">
        <v>2</v>
      </c>
      <c r="D64" s="223">
        <v>2</v>
      </c>
      <c r="E64" s="223">
        <v>180</v>
      </c>
      <c r="F64" s="249">
        <v>0</v>
      </c>
      <c r="G64" s="155" t="s">
        <v>434</v>
      </c>
      <c r="H64" s="154">
        <v>0</v>
      </c>
      <c r="I64" s="165">
        <v>27054000</v>
      </c>
      <c r="J64" s="158">
        <f t="shared" si="16"/>
        <v>27054000</v>
      </c>
      <c r="K64" s="154">
        <v>0</v>
      </c>
      <c r="L64" s="154">
        <v>0</v>
      </c>
      <c r="M64" s="156" t="s">
        <v>435</v>
      </c>
      <c r="N64" s="156" t="s">
        <v>436</v>
      </c>
      <c r="O64" s="156" t="s">
        <v>437</v>
      </c>
      <c r="P64" s="156" t="s">
        <v>438</v>
      </c>
      <c r="Q64" s="274" t="s">
        <v>439</v>
      </c>
      <c r="R64" s="164" t="s">
        <v>496</v>
      </c>
      <c r="S64" s="373"/>
      <c r="T64" s="376"/>
    </row>
    <row r="65" spans="1:20" ht="34.5" customHeight="1" x14ac:dyDescent="0.2">
      <c r="A65" s="244">
        <v>80111600</v>
      </c>
      <c r="B65" s="153" t="s">
        <v>485</v>
      </c>
      <c r="C65" s="225">
        <v>2</v>
      </c>
      <c r="D65" s="225">
        <v>2</v>
      </c>
      <c r="E65" s="231">
        <v>180</v>
      </c>
      <c r="F65" s="249">
        <v>0</v>
      </c>
      <c r="G65" s="155" t="s">
        <v>497</v>
      </c>
      <c r="H65" s="154">
        <v>0</v>
      </c>
      <c r="I65" s="43">
        <v>31563000</v>
      </c>
      <c r="J65" s="43">
        <f>+I65</f>
        <v>31563000</v>
      </c>
      <c r="K65" s="154">
        <v>0</v>
      </c>
      <c r="L65" s="154">
        <v>0</v>
      </c>
      <c r="M65" s="156" t="s">
        <v>435</v>
      </c>
      <c r="N65" s="156" t="s">
        <v>436</v>
      </c>
      <c r="O65" s="156" t="s">
        <v>437</v>
      </c>
      <c r="P65" s="156" t="s">
        <v>438</v>
      </c>
      <c r="Q65" s="274" t="s">
        <v>439</v>
      </c>
      <c r="R65" s="164" t="s">
        <v>498</v>
      </c>
      <c r="S65" s="373"/>
      <c r="T65" s="376"/>
    </row>
    <row r="66" spans="1:20" ht="32.25" customHeight="1" x14ac:dyDescent="0.2">
      <c r="A66" s="152" t="s">
        <v>432</v>
      </c>
      <c r="B66" s="153" t="s">
        <v>485</v>
      </c>
      <c r="C66" s="224">
        <v>2</v>
      </c>
      <c r="D66" s="224">
        <v>2</v>
      </c>
      <c r="E66" s="224">
        <v>180</v>
      </c>
      <c r="F66" s="249">
        <v>0</v>
      </c>
      <c r="G66" s="155" t="s">
        <v>434</v>
      </c>
      <c r="H66" s="154">
        <v>0</v>
      </c>
      <c r="I66" s="165">
        <v>27054000</v>
      </c>
      <c r="J66" s="300">
        <f t="shared" ref="J66:J67" si="17">+I66</f>
        <v>27054000</v>
      </c>
      <c r="K66" s="154">
        <v>0</v>
      </c>
      <c r="L66" s="154">
        <v>0</v>
      </c>
      <c r="M66" s="156" t="s">
        <v>435</v>
      </c>
      <c r="N66" s="156" t="s">
        <v>436</v>
      </c>
      <c r="O66" s="156" t="s">
        <v>437</v>
      </c>
      <c r="P66" s="156" t="s">
        <v>438</v>
      </c>
      <c r="Q66" s="274" t="s">
        <v>439</v>
      </c>
      <c r="R66" s="164" t="s">
        <v>499</v>
      </c>
      <c r="S66" s="373"/>
      <c r="T66" s="376"/>
    </row>
    <row r="67" spans="1:20" ht="32.25" customHeight="1" x14ac:dyDescent="0.2">
      <c r="A67" s="152" t="s">
        <v>432</v>
      </c>
      <c r="B67" s="153" t="s">
        <v>485</v>
      </c>
      <c r="C67" s="224">
        <v>5</v>
      </c>
      <c r="D67" s="224">
        <v>5</v>
      </c>
      <c r="E67" s="224">
        <v>180</v>
      </c>
      <c r="F67" s="249">
        <v>0</v>
      </c>
      <c r="G67" s="155" t="s">
        <v>434</v>
      </c>
      <c r="H67" s="154">
        <v>0</v>
      </c>
      <c r="I67" s="165">
        <v>27054000</v>
      </c>
      <c r="J67" s="165">
        <f t="shared" si="17"/>
        <v>27054000</v>
      </c>
      <c r="K67" s="154">
        <v>0</v>
      </c>
      <c r="L67" s="154">
        <v>0</v>
      </c>
      <c r="M67" s="156" t="s">
        <v>435</v>
      </c>
      <c r="N67" s="156" t="s">
        <v>436</v>
      </c>
      <c r="O67" s="156" t="s">
        <v>437</v>
      </c>
      <c r="P67" s="156" t="s">
        <v>438</v>
      </c>
      <c r="Q67" s="274" t="s">
        <v>439</v>
      </c>
      <c r="R67" s="164" t="s">
        <v>694</v>
      </c>
      <c r="S67" s="373"/>
      <c r="T67" s="376"/>
    </row>
    <row r="68" spans="1:20" ht="32.25" customHeight="1" x14ac:dyDescent="0.2">
      <c r="A68" s="152" t="s">
        <v>432</v>
      </c>
      <c r="B68" s="153" t="s">
        <v>485</v>
      </c>
      <c r="C68" s="224">
        <v>6</v>
      </c>
      <c r="D68" s="224">
        <v>6</v>
      </c>
      <c r="E68" s="224">
        <v>180</v>
      </c>
      <c r="F68" s="249">
        <v>0</v>
      </c>
      <c r="G68" s="155" t="s">
        <v>434</v>
      </c>
      <c r="H68" s="154">
        <v>0</v>
      </c>
      <c r="I68" s="165">
        <v>33354000</v>
      </c>
      <c r="J68" s="165">
        <f t="shared" ref="J68:J86" si="18">+I68</f>
        <v>33354000</v>
      </c>
      <c r="K68" s="154">
        <v>0</v>
      </c>
      <c r="L68" s="154">
        <v>0</v>
      </c>
      <c r="M68" s="156" t="s">
        <v>435</v>
      </c>
      <c r="N68" s="156" t="s">
        <v>436</v>
      </c>
      <c r="O68" s="156" t="s">
        <v>437</v>
      </c>
      <c r="P68" s="156" t="s">
        <v>438</v>
      </c>
      <c r="Q68" s="274" t="s">
        <v>439</v>
      </c>
      <c r="R68" s="164" t="s">
        <v>726</v>
      </c>
      <c r="S68" s="373"/>
      <c r="T68" s="377"/>
    </row>
    <row r="69" spans="1:20" ht="57.75" customHeight="1" x14ac:dyDescent="0.2">
      <c r="A69" s="234" t="s">
        <v>595</v>
      </c>
      <c r="B69" s="235" t="s">
        <v>702</v>
      </c>
      <c r="C69" s="226">
        <v>5</v>
      </c>
      <c r="D69" s="226">
        <v>5</v>
      </c>
      <c r="E69" s="227">
        <v>180</v>
      </c>
      <c r="F69" s="227">
        <v>0</v>
      </c>
      <c r="G69" s="227" t="s">
        <v>497</v>
      </c>
      <c r="H69" s="227">
        <v>0</v>
      </c>
      <c r="I69" s="218">
        <v>76000000</v>
      </c>
      <c r="J69" s="301">
        <f>+I69</f>
        <v>76000000</v>
      </c>
      <c r="K69" s="171">
        <v>0</v>
      </c>
      <c r="L69" s="171">
        <v>0</v>
      </c>
      <c r="M69" s="167" t="s">
        <v>435</v>
      </c>
      <c r="N69" s="167" t="s">
        <v>436</v>
      </c>
      <c r="O69" s="167" t="s">
        <v>446</v>
      </c>
      <c r="P69" s="167" t="s">
        <v>438</v>
      </c>
      <c r="Q69" s="167" t="s">
        <v>439</v>
      </c>
      <c r="R69" s="173" t="s">
        <v>701</v>
      </c>
      <c r="S69" s="374"/>
      <c r="T69" s="233">
        <f>+I69</f>
        <v>76000000</v>
      </c>
    </row>
    <row r="70" spans="1:20" ht="26.25" customHeight="1" x14ac:dyDescent="0.2">
      <c r="A70" s="168" t="s">
        <v>432</v>
      </c>
      <c r="B70" s="169" t="s">
        <v>500</v>
      </c>
      <c r="C70" s="222">
        <v>1</v>
      </c>
      <c r="D70" s="222">
        <v>1</v>
      </c>
      <c r="E70" s="222">
        <v>277</v>
      </c>
      <c r="F70" s="249">
        <v>0</v>
      </c>
      <c r="G70" s="155" t="s">
        <v>434</v>
      </c>
      <c r="H70" s="154">
        <v>0</v>
      </c>
      <c r="I70" s="38">
        <v>41633100</v>
      </c>
      <c r="J70" s="38">
        <f t="shared" si="18"/>
        <v>41633100</v>
      </c>
      <c r="K70" s="154">
        <v>0</v>
      </c>
      <c r="L70" s="154">
        <v>0</v>
      </c>
      <c r="M70" s="156" t="s">
        <v>435</v>
      </c>
      <c r="N70" s="156" t="s">
        <v>436</v>
      </c>
      <c r="O70" s="156" t="s">
        <v>446</v>
      </c>
      <c r="P70" s="156" t="s">
        <v>438</v>
      </c>
      <c r="Q70" s="156" t="s">
        <v>439</v>
      </c>
      <c r="R70" s="124" t="s">
        <v>501</v>
      </c>
      <c r="S70" s="372" t="s">
        <v>398</v>
      </c>
      <c r="T70" s="375">
        <f>SUM(I70:I85)</f>
        <v>557040600</v>
      </c>
    </row>
    <row r="71" spans="1:20" ht="26.25" customHeight="1" x14ac:dyDescent="0.2">
      <c r="A71" s="168" t="s">
        <v>432</v>
      </c>
      <c r="B71" s="169" t="s">
        <v>500</v>
      </c>
      <c r="C71" s="222">
        <v>1</v>
      </c>
      <c r="D71" s="222">
        <v>1</v>
      </c>
      <c r="E71" s="222">
        <v>277</v>
      </c>
      <c r="F71" s="249">
        <v>0</v>
      </c>
      <c r="G71" s="155" t="s">
        <v>434</v>
      </c>
      <c r="H71" s="154">
        <v>0</v>
      </c>
      <c r="I71" s="38">
        <v>50350500</v>
      </c>
      <c r="J71" s="38">
        <f t="shared" si="18"/>
        <v>50350500</v>
      </c>
      <c r="K71" s="154">
        <v>0</v>
      </c>
      <c r="L71" s="154">
        <v>0</v>
      </c>
      <c r="M71" s="156" t="s">
        <v>435</v>
      </c>
      <c r="N71" s="156" t="s">
        <v>436</v>
      </c>
      <c r="O71" s="156" t="s">
        <v>446</v>
      </c>
      <c r="P71" s="156" t="s">
        <v>438</v>
      </c>
      <c r="Q71" s="156" t="s">
        <v>439</v>
      </c>
      <c r="R71" s="124" t="s">
        <v>502</v>
      </c>
      <c r="S71" s="373"/>
      <c r="T71" s="376"/>
    </row>
    <row r="72" spans="1:20" ht="26.25" customHeight="1" x14ac:dyDescent="0.2">
      <c r="A72" s="168" t="s">
        <v>432</v>
      </c>
      <c r="B72" s="169" t="s">
        <v>500</v>
      </c>
      <c r="C72" s="222">
        <v>1</v>
      </c>
      <c r="D72" s="222">
        <v>1</v>
      </c>
      <c r="E72" s="222">
        <v>270</v>
      </c>
      <c r="F72" s="249">
        <v>0</v>
      </c>
      <c r="G72" s="155" t="s">
        <v>434</v>
      </c>
      <c r="H72" s="154">
        <v>0</v>
      </c>
      <c r="I72" s="38">
        <v>40581000</v>
      </c>
      <c r="J72" s="38">
        <f t="shared" si="18"/>
        <v>40581000</v>
      </c>
      <c r="K72" s="154">
        <v>0</v>
      </c>
      <c r="L72" s="154">
        <v>0</v>
      </c>
      <c r="M72" s="156" t="s">
        <v>435</v>
      </c>
      <c r="N72" s="156" t="s">
        <v>436</v>
      </c>
      <c r="O72" s="156" t="s">
        <v>446</v>
      </c>
      <c r="P72" s="156" t="s">
        <v>438</v>
      </c>
      <c r="Q72" s="156" t="s">
        <v>439</v>
      </c>
      <c r="R72" s="124" t="s">
        <v>503</v>
      </c>
      <c r="S72" s="373"/>
      <c r="T72" s="376"/>
    </row>
    <row r="73" spans="1:20" ht="26.25" customHeight="1" x14ac:dyDescent="0.2">
      <c r="A73" s="168" t="s">
        <v>432</v>
      </c>
      <c r="B73" s="169" t="s">
        <v>500</v>
      </c>
      <c r="C73" s="222">
        <v>1</v>
      </c>
      <c r="D73" s="222">
        <v>1</v>
      </c>
      <c r="E73" s="222">
        <v>277</v>
      </c>
      <c r="F73" s="249">
        <v>0</v>
      </c>
      <c r="G73" s="155" t="s">
        <v>434</v>
      </c>
      <c r="H73" s="154">
        <v>0</v>
      </c>
      <c r="I73" s="38">
        <v>41633100</v>
      </c>
      <c r="J73" s="38">
        <f t="shared" si="18"/>
        <v>41633100</v>
      </c>
      <c r="K73" s="154">
        <v>0</v>
      </c>
      <c r="L73" s="154">
        <v>0</v>
      </c>
      <c r="M73" s="156" t="s">
        <v>435</v>
      </c>
      <c r="N73" s="156" t="s">
        <v>436</v>
      </c>
      <c r="O73" s="156" t="s">
        <v>446</v>
      </c>
      <c r="P73" s="156" t="s">
        <v>438</v>
      </c>
      <c r="Q73" s="156" t="s">
        <v>439</v>
      </c>
      <c r="R73" s="124" t="s">
        <v>504</v>
      </c>
      <c r="S73" s="373"/>
      <c r="T73" s="376"/>
    </row>
    <row r="74" spans="1:20" ht="26.25" customHeight="1" x14ac:dyDescent="0.2">
      <c r="A74" s="152" t="s">
        <v>432</v>
      </c>
      <c r="B74" s="153" t="s">
        <v>505</v>
      </c>
      <c r="C74" s="222">
        <v>1</v>
      </c>
      <c r="D74" s="222">
        <v>1</v>
      </c>
      <c r="E74" s="222">
        <v>277</v>
      </c>
      <c r="F74" s="249">
        <v>0</v>
      </c>
      <c r="G74" s="155" t="s">
        <v>434</v>
      </c>
      <c r="H74" s="154">
        <v>0</v>
      </c>
      <c r="I74" s="38">
        <v>28170900</v>
      </c>
      <c r="J74" s="38">
        <f t="shared" si="18"/>
        <v>28170900</v>
      </c>
      <c r="K74" s="154">
        <v>0</v>
      </c>
      <c r="L74" s="154">
        <v>0</v>
      </c>
      <c r="M74" s="156" t="s">
        <v>435</v>
      </c>
      <c r="N74" s="156" t="s">
        <v>436</v>
      </c>
      <c r="O74" s="156" t="s">
        <v>446</v>
      </c>
      <c r="P74" s="156" t="s">
        <v>438</v>
      </c>
      <c r="Q74" s="156" t="s">
        <v>439</v>
      </c>
      <c r="R74" s="124" t="s">
        <v>506</v>
      </c>
      <c r="S74" s="373"/>
      <c r="T74" s="376"/>
    </row>
    <row r="75" spans="1:20" ht="26.25" customHeight="1" x14ac:dyDescent="0.2">
      <c r="A75" s="152" t="s">
        <v>432</v>
      </c>
      <c r="B75" s="153" t="s">
        <v>505</v>
      </c>
      <c r="C75" s="222">
        <v>1</v>
      </c>
      <c r="D75" s="222">
        <v>1</v>
      </c>
      <c r="E75" s="222">
        <v>280</v>
      </c>
      <c r="F75" s="249">
        <v>0</v>
      </c>
      <c r="G75" s="155" t="s">
        <v>434</v>
      </c>
      <c r="H75" s="154">
        <v>0</v>
      </c>
      <c r="I75" s="38">
        <v>23463000</v>
      </c>
      <c r="J75" s="38">
        <f t="shared" si="18"/>
        <v>23463000</v>
      </c>
      <c r="K75" s="154">
        <v>0</v>
      </c>
      <c r="L75" s="154">
        <v>0</v>
      </c>
      <c r="M75" s="156" t="s">
        <v>435</v>
      </c>
      <c r="N75" s="156" t="s">
        <v>436</v>
      </c>
      <c r="O75" s="156" t="s">
        <v>446</v>
      </c>
      <c r="P75" s="156" t="s">
        <v>438</v>
      </c>
      <c r="Q75" s="156" t="s">
        <v>439</v>
      </c>
      <c r="R75" s="124" t="s">
        <v>507</v>
      </c>
      <c r="S75" s="373"/>
      <c r="T75" s="376"/>
    </row>
    <row r="76" spans="1:20" ht="26.25" customHeight="1" x14ac:dyDescent="0.2">
      <c r="A76" s="152" t="s">
        <v>432</v>
      </c>
      <c r="B76" s="153" t="s">
        <v>505</v>
      </c>
      <c r="C76" s="222">
        <v>1</v>
      </c>
      <c r="D76" s="222">
        <v>1</v>
      </c>
      <c r="E76" s="222">
        <v>270</v>
      </c>
      <c r="F76" s="249">
        <v>0</v>
      </c>
      <c r="G76" s="155" t="s">
        <v>434</v>
      </c>
      <c r="H76" s="154">
        <v>0</v>
      </c>
      <c r="I76" s="38">
        <v>23463000</v>
      </c>
      <c r="J76" s="38">
        <f t="shared" si="18"/>
        <v>23463000</v>
      </c>
      <c r="K76" s="154">
        <v>0</v>
      </c>
      <c r="L76" s="154">
        <v>0</v>
      </c>
      <c r="M76" s="156" t="s">
        <v>435</v>
      </c>
      <c r="N76" s="156" t="s">
        <v>436</v>
      </c>
      <c r="O76" s="156" t="s">
        <v>446</v>
      </c>
      <c r="P76" s="156" t="s">
        <v>438</v>
      </c>
      <c r="Q76" s="156" t="s">
        <v>439</v>
      </c>
      <c r="R76" s="124" t="s">
        <v>508</v>
      </c>
      <c r="S76" s="373"/>
      <c r="T76" s="376"/>
    </row>
    <row r="77" spans="1:20" ht="34.5" customHeight="1" x14ac:dyDescent="0.2">
      <c r="A77" s="146">
        <v>80111600</v>
      </c>
      <c r="B77" s="169" t="s">
        <v>500</v>
      </c>
      <c r="C77" s="225">
        <v>1</v>
      </c>
      <c r="D77" s="225">
        <v>1</v>
      </c>
      <c r="E77" s="231">
        <v>270</v>
      </c>
      <c r="F77" s="249">
        <v>0</v>
      </c>
      <c r="G77" s="155" t="s">
        <v>497</v>
      </c>
      <c r="H77" s="154">
        <v>0</v>
      </c>
      <c r="I77" s="43">
        <v>50031000</v>
      </c>
      <c r="J77" s="43">
        <f t="shared" si="18"/>
        <v>50031000</v>
      </c>
      <c r="K77" s="154">
        <v>0</v>
      </c>
      <c r="L77" s="154">
        <v>0</v>
      </c>
      <c r="M77" s="156" t="s">
        <v>435</v>
      </c>
      <c r="N77" s="156" t="s">
        <v>436</v>
      </c>
      <c r="O77" s="156" t="s">
        <v>446</v>
      </c>
      <c r="P77" s="156" t="s">
        <v>438</v>
      </c>
      <c r="Q77" s="156" t="s">
        <v>439</v>
      </c>
      <c r="R77" s="162" t="s">
        <v>509</v>
      </c>
      <c r="S77" s="373"/>
      <c r="T77" s="376"/>
    </row>
    <row r="78" spans="1:20" ht="34.5" customHeight="1" x14ac:dyDescent="0.2">
      <c r="A78" s="146">
        <v>80111600</v>
      </c>
      <c r="B78" s="169" t="s">
        <v>500</v>
      </c>
      <c r="C78" s="225">
        <v>1</v>
      </c>
      <c r="D78" s="225">
        <v>1</v>
      </c>
      <c r="E78" s="231">
        <v>270</v>
      </c>
      <c r="F78" s="249">
        <v>0</v>
      </c>
      <c r="G78" s="155" t="s">
        <v>497</v>
      </c>
      <c r="H78" s="154">
        <v>0</v>
      </c>
      <c r="I78" s="43">
        <v>40581000</v>
      </c>
      <c r="J78" s="43">
        <f t="shared" si="18"/>
        <v>40581000</v>
      </c>
      <c r="K78" s="154">
        <v>0</v>
      </c>
      <c r="L78" s="154">
        <v>0</v>
      </c>
      <c r="M78" s="156" t="s">
        <v>435</v>
      </c>
      <c r="N78" s="156" t="s">
        <v>436</v>
      </c>
      <c r="O78" s="156" t="s">
        <v>446</v>
      </c>
      <c r="P78" s="156" t="s">
        <v>438</v>
      </c>
      <c r="Q78" s="156" t="s">
        <v>439</v>
      </c>
      <c r="R78" s="162" t="s">
        <v>510</v>
      </c>
      <c r="S78" s="373"/>
      <c r="T78" s="376"/>
    </row>
    <row r="79" spans="1:20" ht="34.5" customHeight="1" x14ac:dyDescent="0.2">
      <c r="A79" s="146">
        <v>80111600</v>
      </c>
      <c r="B79" s="169" t="s">
        <v>500</v>
      </c>
      <c r="C79" s="225">
        <v>1</v>
      </c>
      <c r="D79" s="225">
        <v>1</v>
      </c>
      <c r="E79" s="231">
        <v>270</v>
      </c>
      <c r="F79" s="249">
        <v>0</v>
      </c>
      <c r="G79" s="155" t="s">
        <v>497</v>
      </c>
      <c r="H79" s="154">
        <v>0</v>
      </c>
      <c r="I79" s="43">
        <v>50031000</v>
      </c>
      <c r="J79" s="43">
        <f t="shared" si="18"/>
        <v>50031000</v>
      </c>
      <c r="K79" s="154">
        <v>0</v>
      </c>
      <c r="L79" s="154">
        <v>0</v>
      </c>
      <c r="M79" s="156" t="s">
        <v>435</v>
      </c>
      <c r="N79" s="156" t="s">
        <v>436</v>
      </c>
      <c r="O79" s="156" t="s">
        <v>446</v>
      </c>
      <c r="P79" s="156" t="s">
        <v>438</v>
      </c>
      <c r="Q79" s="156" t="s">
        <v>439</v>
      </c>
      <c r="R79" s="162" t="s">
        <v>511</v>
      </c>
      <c r="S79" s="373"/>
      <c r="T79" s="376"/>
    </row>
    <row r="80" spans="1:20" ht="34.5" customHeight="1" x14ac:dyDescent="0.2">
      <c r="A80" s="146">
        <v>80111600</v>
      </c>
      <c r="B80" s="169" t="s">
        <v>500</v>
      </c>
      <c r="C80" s="225">
        <v>1</v>
      </c>
      <c r="D80" s="225">
        <v>1</v>
      </c>
      <c r="E80" s="231">
        <v>270</v>
      </c>
      <c r="F80" s="249">
        <v>0</v>
      </c>
      <c r="G80" s="155" t="s">
        <v>497</v>
      </c>
      <c r="H80" s="154">
        <v>0</v>
      </c>
      <c r="I80" s="43">
        <v>40581000</v>
      </c>
      <c r="J80" s="43">
        <f t="shared" si="18"/>
        <v>40581000</v>
      </c>
      <c r="K80" s="154">
        <v>0</v>
      </c>
      <c r="L80" s="154">
        <v>0</v>
      </c>
      <c r="M80" s="156" t="s">
        <v>435</v>
      </c>
      <c r="N80" s="156" t="s">
        <v>436</v>
      </c>
      <c r="O80" s="156" t="s">
        <v>446</v>
      </c>
      <c r="P80" s="156" t="s">
        <v>438</v>
      </c>
      <c r="Q80" s="156" t="s">
        <v>439</v>
      </c>
      <c r="R80" s="162" t="s">
        <v>512</v>
      </c>
      <c r="S80" s="373"/>
      <c r="T80" s="376"/>
    </row>
    <row r="81" spans="1:20" ht="34.5" customHeight="1" x14ac:dyDescent="0.2">
      <c r="A81" s="146">
        <v>80111600</v>
      </c>
      <c r="B81" s="169" t="s">
        <v>500</v>
      </c>
      <c r="C81" s="265" t="s">
        <v>750</v>
      </c>
      <c r="D81" s="265" t="s">
        <v>750</v>
      </c>
      <c r="E81" s="231">
        <f>180+90</f>
        <v>270</v>
      </c>
      <c r="F81" s="249">
        <v>0</v>
      </c>
      <c r="G81" s="155" t="s">
        <v>497</v>
      </c>
      <c r="H81" s="154">
        <v>0</v>
      </c>
      <c r="I81" s="43">
        <f>27054000+13527000</f>
        <v>40581000</v>
      </c>
      <c r="J81" s="43">
        <f t="shared" si="18"/>
        <v>40581000</v>
      </c>
      <c r="K81" s="154">
        <v>0</v>
      </c>
      <c r="L81" s="154">
        <v>0</v>
      </c>
      <c r="M81" s="156" t="s">
        <v>435</v>
      </c>
      <c r="N81" s="156" t="s">
        <v>436</v>
      </c>
      <c r="O81" s="156" t="s">
        <v>437</v>
      </c>
      <c r="P81" s="156" t="s">
        <v>438</v>
      </c>
      <c r="Q81" s="156" t="s">
        <v>439</v>
      </c>
      <c r="R81" s="163" t="s">
        <v>513</v>
      </c>
      <c r="S81" s="373"/>
      <c r="T81" s="376"/>
    </row>
    <row r="82" spans="1:20" ht="34.5" customHeight="1" x14ac:dyDescent="0.2">
      <c r="A82" s="146">
        <v>80111600</v>
      </c>
      <c r="B82" s="169" t="s">
        <v>500</v>
      </c>
      <c r="C82" s="265" t="s">
        <v>750</v>
      </c>
      <c r="D82" s="265" t="s">
        <v>750</v>
      </c>
      <c r="E82" s="231">
        <f>180+90</f>
        <v>270</v>
      </c>
      <c r="F82" s="249">
        <v>0</v>
      </c>
      <c r="G82" s="155" t="s">
        <v>497</v>
      </c>
      <c r="H82" s="154">
        <v>0</v>
      </c>
      <c r="I82" s="43">
        <f>27054000+13527000</f>
        <v>40581000</v>
      </c>
      <c r="J82" s="43">
        <f t="shared" si="18"/>
        <v>40581000</v>
      </c>
      <c r="K82" s="154">
        <v>0</v>
      </c>
      <c r="L82" s="154">
        <v>0</v>
      </c>
      <c r="M82" s="156" t="s">
        <v>435</v>
      </c>
      <c r="N82" s="156" t="s">
        <v>436</v>
      </c>
      <c r="O82" s="156" t="s">
        <v>437</v>
      </c>
      <c r="P82" s="156" t="s">
        <v>438</v>
      </c>
      <c r="Q82" s="274" t="s">
        <v>439</v>
      </c>
      <c r="R82" s="164" t="s">
        <v>785</v>
      </c>
      <c r="S82" s="373"/>
      <c r="T82" s="376"/>
    </row>
    <row r="83" spans="1:20" ht="34.5" customHeight="1" x14ac:dyDescent="0.2">
      <c r="A83" s="146">
        <v>80111600</v>
      </c>
      <c r="B83" s="169" t="s">
        <v>500</v>
      </c>
      <c r="C83" s="225">
        <v>2</v>
      </c>
      <c r="D83" s="225">
        <v>2</v>
      </c>
      <c r="E83" s="231">
        <v>180</v>
      </c>
      <c r="F83" s="249">
        <v>0</v>
      </c>
      <c r="G83" s="155" t="s">
        <v>497</v>
      </c>
      <c r="H83" s="154">
        <v>0</v>
      </c>
      <c r="I83" s="43">
        <v>27054000</v>
      </c>
      <c r="J83" s="43">
        <f t="shared" si="18"/>
        <v>27054000</v>
      </c>
      <c r="K83" s="154">
        <v>0</v>
      </c>
      <c r="L83" s="154">
        <v>0</v>
      </c>
      <c r="M83" s="156" t="s">
        <v>435</v>
      </c>
      <c r="N83" s="156" t="s">
        <v>436</v>
      </c>
      <c r="O83" s="156" t="s">
        <v>437</v>
      </c>
      <c r="P83" s="156" t="s">
        <v>438</v>
      </c>
      <c r="Q83" s="274" t="s">
        <v>439</v>
      </c>
      <c r="R83" s="164" t="s">
        <v>514</v>
      </c>
      <c r="S83" s="373"/>
      <c r="T83" s="376"/>
    </row>
    <row r="84" spans="1:20" ht="34.5" customHeight="1" x14ac:dyDescent="0.2">
      <c r="A84" s="243">
        <v>80111600</v>
      </c>
      <c r="B84" s="169" t="s">
        <v>500</v>
      </c>
      <c r="C84" s="225">
        <v>6</v>
      </c>
      <c r="D84" s="225">
        <v>6</v>
      </c>
      <c r="E84" s="231">
        <v>180</v>
      </c>
      <c r="F84" s="249">
        <v>0</v>
      </c>
      <c r="G84" s="155" t="s">
        <v>497</v>
      </c>
      <c r="H84" s="154">
        <v>0</v>
      </c>
      <c r="I84" s="43">
        <v>18306000</v>
      </c>
      <c r="J84" s="43">
        <f t="shared" ref="J84" si="19">+I84</f>
        <v>18306000</v>
      </c>
      <c r="K84" s="154">
        <v>0</v>
      </c>
      <c r="L84" s="154">
        <v>0</v>
      </c>
      <c r="M84" s="156" t="s">
        <v>435</v>
      </c>
      <c r="N84" s="156" t="s">
        <v>436</v>
      </c>
      <c r="O84" s="156" t="s">
        <v>437</v>
      </c>
      <c r="P84" s="156" t="s">
        <v>438</v>
      </c>
      <c r="Q84" s="274" t="s">
        <v>439</v>
      </c>
      <c r="R84" s="164" t="s">
        <v>724</v>
      </c>
      <c r="S84" s="373"/>
      <c r="T84" s="376"/>
    </row>
    <row r="85" spans="1:20" ht="32.25" customHeight="1" x14ac:dyDescent="0.2">
      <c r="A85" s="152" t="s">
        <v>432</v>
      </c>
      <c r="B85" s="169" t="s">
        <v>500</v>
      </c>
      <c r="C85" s="223">
        <v>2</v>
      </c>
      <c r="D85" s="223">
        <v>2</v>
      </c>
      <c r="E85" s="223" t="s">
        <v>515</v>
      </c>
      <c r="F85" s="249">
        <v>0</v>
      </c>
      <c r="G85" s="155" t="s">
        <v>434</v>
      </c>
      <c r="H85" s="154">
        <v>0</v>
      </c>
      <c r="I85" s="165">
        <v>0</v>
      </c>
      <c r="J85" s="158">
        <f t="shared" si="18"/>
        <v>0</v>
      </c>
      <c r="K85" s="154">
        <v>0</v>
      </c>
      <c r="L85" s="154">
        <v>0</v>
      </c>
      <c r="M85" s="156" t="s">
        <v>435</v>
      </c>
      <c r="N85" s="156" t="s">
        <v>436</v>
      </c>
      <c r="O85" s="156" t="s">
        <v>437</v>
      </c>
      <c r="P85" s="156" t="s">
        <v>438</v>
      </c>
      <c r="Q85" s="274" t="s">
        <v>439</v>
      </c>
      <c r="R85" s="164" t="s">
        <v>516</v>
      </c>
      <c r="S85" s="373"/>
      <c r="T85" s="377"/>
    </row>
    <row r="86" spans="1:20" ht="26.25" customHeight="1" x14ac:dyDescent="0.2">
      <c r="A86" s="170">
        <v>80111600</v>
      </c>
      <c r="B86" s="291" t="s">
        <v>734</v>
      </c>
      <c r="C86" s="226">
        <v>1</v>
      </c>
      <c r="D86" s="226">
        <v>1</v>
      </c>
      <c r="E86" s="227">
        <v>350</v>
      </c>
      <c r="F86" s="227">
        <v>0</v>
      </c>
      <c r="G86" s="227" t="s">
        <v>434</v>
      </c>
      <c r="H86" s="227">
        <v>0</v>
      </c>
      <c r="I86" s="218">
        <v>310000000</v>
      </c>
      <c r="J86" s="302">
        <f t="shared" si="18"/>
        <v>310000000</v>
      </c>
      <c r="K86" s="171">
        <v>0</v>
      </c>
      <c r="L86" s="171">
        <v>0</v>
      </c>
      <c r="M86" s="167" t="s">
        <v>435</v>
      </c>
      <c r="N86" s="167" t="s">
        <v>436</v>
      </c>
      <c r="O86" s="167" t="s">
        <v>446</v>
      </c>
      <c r="P86" s="167" t="s">
        <v>438</v>
      </c>
      <c r="Q86" s="167" t="s">
        <v>439</v>
      </c>
      <c r="R86" s="172" t="s">
        <v>517</v>
      </c>
      <c r="S86" s="373"/>
      <c r="T86" s="399">
        <f>+I86+I87+I88+I89</f>
        <v>358722900</v>
      </c>
    </row>
    <row r="87" spans="1:20" ht="34.5" customHeight="1" x14ac:dyDescent="0.2">
      <c r="A87" s="170">
        <v>80111600</v>
      </c>
      <c r="B87" s="291" t="s">
        <v>518</v>
      </c>
      <c r="C87" s="226">
        <v>1</v>
      </c>
      <c r="D87" s="226">
        <v>1</v>
      </c>
      <c r="E87" s="227">
        <v>350</v>
      </c>
      <c r="F87" s="227">
        <v>0</v>
      </c>
      <c r="G87" s="227" t="s">
        <v>497</v>
      </c>
      <c r="H87" s="227">
        <v>0</v>
      </c>
      <c r="I87" s="218">
        <v>12744000</v>
      </c>
      <c r="J87" s="301">
        <f>+I87</f>
        <v>12744000</v>
      </c>
      <c r="K87" s="171">
        <v>0</v>
      </c>
      <c r="L87" s="171">
        <v>0</v>
      </c>
      <c r="M87" s="167" t="s">
        <v>435</v>
      </c>
      <c r="N87" s="167" t="s">
        <v>436</v>
      </c>
      <c r="O87" s="167" t="s">
        <v>446</v>
      </c>
      <c r="P87" s="167" t="s">
        <v>438</v>
      </c>
      <c r="Q87" s="167" t="s">
        <v>439</v>
      </c>
      <c r="R87" s="173" t="s">
        <v>519</v>
      </c>
      <c r="S87" s="373"/>
      <c r="T87" s="401"/>
    </row>
    <row r="88" spans="1:20" ht="34.5" customHeight="1" x14ac:dyDescent="0.2">
      <c r="A88" s="170">
        <v>80111600</v>
      </c>
      <c r="B88" s="291" t="s">
        <v>274</v>
      </c>
      <c r="C88" s="226">
        <v>7</v>
      </c>
      <c r="D88" s="226">
        <v>7</v>
      </c>
      <c r="E88" s="227">
        <v>150</v>
      </c>
      <c r="F88" s="227">
        <v>0</v>
      </c>
      <c r="G88" s="227" t="s">
        <v>497</v>
      </c>
      <c r="H88" s="227">
        <v>0</v>
      </c>
      <c r="I88" s="218">
        <v>978900</v>
      </c>
      <c r="J88" s="301">
        <f>+I88</f>
        <v>978900</v>
      </c>
      <c r="K88" s="171">
        <v>0</v>
      </c>
      <c r="L88" s="171">
        <v>0</v>
      </c>
      <c r="M88" s="167" t="s">
        <v>435</v>
      </c>
      <c r="N88" s="167" t="s">
        <v>436</v>
      </c>
      <c r="O88" s="167" t="s">
        <v>446</v>
      </c>
      <c r="P88" s="167" t="s">
        <v>438</v>
      </c>
      <c r="Q88" s="167" t="s">
        <v>439</v>
      </c>
      <c r="R88" s="173" t="s">
        <v>519</v>
      </c>
      <c r="S88" s="373"/>
      <c r="T88" s="401"/>
    </row>
    <row r="89" spans="1:20" ht="34.5" customHeight="1" x14ac:dyDescent="0.2">
      <c r="A89" s="170" t="s">
        <v>675</v>
      </c>
      <c r="B89" s="291" t="s">
        <v>761</v>
      </c>
      <c r="C89" s="226">
        <v>8</v>
      </c>
      <c r="D89" s="226">
        <v>8</v>
      </c>
      <c r="E89" s="227">
        <v>150</v>
      </c>
      <c r="F89" s="227">
        <v>0</v>
      </c>
      <c r="G89" s="227" t="s">
        <v>497</v>
      </c>
      <c r="H89" s="227">
        <v>0</v>
      </c>
      <c r="I89" s="218">
        <v>35000000</v>
      </c>
      <c r="J89" s="301">
        <f>+I89</f>
        <v>35000000</v>
      </c>
      <c r="K89" s="171">
        <v>0</v>
      </c>
      <c r="L89" s="171">
        <v>0</v>
      </c>
      <c r="M89" s="167" t="s">
        <v>435</v>
      </c>
      <c r="N89" s="167" t="s">
        <v>436</v>
      </c>
      <c r="O89" s="167" t="s">
        <v>437</v>
      </c>
      <c r="P89" s="167" t="s">
        <v>438</v>
      </c>
      <c r="Q89" s="167" t="s">
        <v>439</v>
      </c>
      <c r="R89" s="173"/>
      <c r="S89" s="374"/>
      <c r="T89" s="400"/>
    </row>
    <row r="90" spans="1:20" ht="26.25" customHeight="1" x14ac:dyDescent="0.2">
      <c r="A90" s="152" t="s">
        <v>432</v>
      </c>
      <c r="B90" s="153" t="s">
        <v>520</v>
      </c>
      <c r="C90" s="222">
        <v>1</v>
      </c>
      <c r="D90" s="222">
        <v>1</v>
      </c>
      <c r="E90" s="222">
        <v>335</v>
      </c>
      <c r="F90" s="249">
        <v>0</v>
      </c>
      <c r="G90" s="155" t="s">
        <v>434</v>
      </c>
      <c r="H90" s="154">
        <v>0</v>
      </c>
      <c r="I90" s="38">
        <v>50350500</v>
      </c>
      <c r="J90" s="38">
        <f t="shared" ref="J90:J99" si="20">+I90</f>
        <v>50350500</v>
      </c>
      <c r="K90" s="154">
        <v>0</v>
      </c>
      <c r="L90" s="154">
        <v>0</v>
      </c>
      <c r="M90" s="156" t="s">
        <v>435</v>
      </c>
      <c r="N90" s="156" t="s">
        <v>436</v>
      </c>
      <c r="O90" s="156" t="s">
        <v>446</v>
      </c>
      <c r="P90" s="156" t="s">
        <v>438</v>
      </c>
      <c r="Q90" s="274" t="s">
        <v>439</v>
      </c>
      <c r="R90" s="146" t="s">
        <v>521</v>
      </c>
      <c r="S90" s="372" t="s">
        <v>522</v>
      </c>
      <c r="T90" s="375">
        <f>SUM(I90:I99)</f>
        <v>327366000</v>
      </c>
    </row>
    <row r="91" spans="1:20" ht="32.25" customHeight="1" x14ac:dyDescent="0.2">
      <c r="A91" s="152" t="s">
        <v>432</v>
      </c>
      <c r="B91" s="153" t="s">
        <v>523</v>
      </c>
      <c r="C91" s="223">
        <v>1</v>
      </c>
      <c r="D91" s="223">
        <v>1</v>
      </c>
      <c r="E91" s="223">
        <v>270</v>
      </c>
      <c r="F91" s="249">
        <v>0</v>
      </c>
      <c r="G91" s="155" t="s">
        <v>434</v>
      </c>
      <c r="H91" s="154">
        <v>0</v>
      </c>
      <c r="I91" s="165">
        <v>55809000</v>
      </c>
      <c r="J91" s="158">
        <f t="shared" si="20"/>
        <v>55809000</v>
      </c>
      <c r="K91" s="154">
        <v>0</v>
      </c>
      <c r="L91" s="154">
        <v>0</v>
      </c>
      <c r="M91" s="156" t="s">
        <v>435</v>
      </c>
      <c r="N91" s="156" t="s">
        <v>436</v>
      </c>
      <c r="O91" s="156" t="s">
        <v>446</v>
      </c>
      <c r="P91" s="156" t="s">
        <v>438</v>
      </c>
      <c r="Q91" s="274" t="s">
        <v>439</v>
      </c>
      <c r="R91" s="162" t="s">
        <v>524</v>
      </c>
      <c r="S91" s="373"/>
      <c r="T91" s="376"/>
    </row>
    <row r="92" spans="1:20" ht="32.25" customHeight="1" x14ac:dyDescent="0.2">
      <c r="A92" s="152" t="s">
        <v>432</v>
      </c>
      <c r="B92" s="153" t="s">
        <v>523</v>
      </c>
      <c r="C92" s="265" t="s">
        <v>750</v>
      </c>
      <c r="D92" s="265" t="s">
        <v>750</v>
      </c>
      <c r="E92" s="223">
        <f>180+90</f>
        <v>270</v>
      </c>
      <c r="F92" s="249">
        <v>0</v>
      </c>
      <c r="G92" s="155" t="s">
        <v>434</v>
      </c>
      <c r="H92" s="154">
        <v>0</v>
      </c>
      <c r="I92" s="165">
        <f>20718000+10359000</f>
        <v>31077000</v>
      </c>
      <c r="J92" s="158">
        <f t="shared" si="20"/>
        <v>31077000</v>
      </c>
      <c r="K92" s="154">
        <v>0</v>
      </c>
      <c r="L92" s="154">
        <v>0</v>
      </c>
      <c r="M92" s="156" t="s">
        <v>435</v>
      </c>
      <c r="N92" s="156" t="s">
        <v>436</v>
      </c>
      <c r="O92" s="156" t="s">
        <v>437</v>
      </c>
      <c r="P92" s="156" t="s">
        <v>438</v>
      </c>
      <c r="Q92" s="274" t="s">
        <v>439</v>
      </c>
      <c r="R92" s="162" t="s">
        <v>525</v>
      </c>
      <c r="S92" s="373"/>
      <c r="T92" s="376"/>
    </row>
    <row r="93" spans="1:20" ht="32.25" customHeight="1" x14ac:dyDescent="0.2">
      <c r="A93" s="152" t="s">
        <v>432</v>
      </c>
      <c r="B93" s="153" t="s">
        <v>523</v>
      </c>
      <c r="C93" s="378" t="s">
        <v>776</v>
      </c>
      <c r="D93" s="379"/>
      <c r="E93" s="380"/>
      <c r="F93" s="249">
        <v>0</v>
      </c>
      <c r="G93" s="155" t="s">
        <v>434</v>
      </c>
      <c r="H93" s="154">
        <v>0</v>
      </c>
      <c r="I93" s="165">
        <v>5260500</v>
      </c>
      <c r="J93" s="158">
        <f t="shared" si="20"/>
        <v>5260500</v>
      </c>
      <c r="K93" s="154">
        <v>0</v>
      </c>
      <c r="L93" s="154">
        <v>0</v>
      </c>
      <c r="M93" s="156" t="s">
        <v>435</v>
      </c>
      <c r="N93" s="156" t="s">
        <v>436</v>
      </c>
      <c r="O93" s="156" t="s">
        <v>437</v>
      </c>
      <c r="P93" s="156" t="s">
        <v>438</v>
      </c>
      <c r="Q93" s="274" t="s">
        <v>439</v>
      </c>
      <c r="R93" s="162" t="s">
        <v>526</v>
      </c>
      <c r="S93" s="373"/>
      <c r="T93" s="376"/>
    </row>
    <row r="94" spans="1:20" ht="32.25" customHeight="1" x14ac:dyDescent="0.2">
      <c r="A94" s="152" t="s">
        <v>432</v>
      </c>
      <c r="B94" s="153" t="s">
        <v>523</v>
      </c>
      <c r="C94" s="265" t="s">
        <v>750</v>
      </c>
      <c r="D94" s="265" t="s">
        <v>750</v>
      </c>
      <c r="E94" s="223">
        <f>180+90</f>
        <v>270</v>
      </c>
      <c r="F94" s="249">
        <v>0</v>
      </c>
      <c r="G94" s="155" t="s">
        <v>434</v>
      </c>
      <c r="H94" s="154">
        <v>0</v>
      </c>
      <c r="I94" s="165">
        <f>27054000+16533000</f>
        <v>43587000</v>
      </c>
      <c r="J94" s="158">
        <f t="shared" si="20"/>
        <v>43587000</v>
      </c>
      <c r="K94" s="154">
        <v>0</v>
      </c>
      <c r="L94" s="154">
        <v>0</v>
      </c>
      <c r="M94" s="156" t="s">
        <v>435</v>
      </c>
      <c r="N94" s="156" t="s">
        <v>436</v>
      </c>
      <c r="O94" s="156" t="s">
        <v>437</v>
      </c>
      <c r="P94" s="156" t="s">
        <v>438</v>
      </c>
      <c r="Q94" s="274" t="s">
        <v>439</v>
      </c>
      <c r="R94" s="161" t="s">
        <v>527</v>
      </c>
      <c r="S94" s="373"/>
      <c r="T94" s="376"/>
    </row>
    <row r="95" spans="1:20" ht="32.25" customHeight="1" x14ac:dyDescent="0.2">
      <c r="A95" s="152" t="s">
        <v>432</v>
      </c>
      <c r="B95" s="153" t="s">
        <v>523</v>
      </c>
      <c r="C95" s="223">
        <v>2</v>
      </c>
      <c r="D95" s="223">
        <v>2</v>
      </c>
      <c r="E95" s="223">
        <v>180</v>
      </c>
      <c r="F95" s="249">
        <v>0</v>
      </c>
      <c r="G95" s="155" t="s">
        <v>434</v>
      </c>
      <c r="H95" s="154">
        <v>0</v>
      </c>
      <c r="I95" s="165">
        <v>27054000</v>
      </c>
      <c r="J95" s="158">
        <f t="shared" si="20"/>
        <v>27054000</v>
      </c>
      <c r="K95" s="154">
        <v>0</v>
      </c>
      <c r="L95" s="154">
        <v>0</v>
      </c>
      <c r="M95" s="156" t="s">
        <v>435</v>
      </c>
      <c r="N95" s="156" t="s">
        <v>436</v>
      </c>
      <c r="O95" s="156" t="s">
        <v>437</v>
      </c>
      <c r="P95" s="156" t="s">
        <v>438</v>
      </c>
      <c r="Q95" s="274" t="s">
        <v>439</v>
      </c>
      <c r="R95" s="161" t="s">
        <v>528</v>
      </c>
      <c r="S95" s="373"/>
      <c r="T95" s="376"/>
    </row>
    <row r="96" spans="1:20" ht="32.25" customHeight="1" x14ac:dyDescent="0.2">
      <c r="A96" s="152" t="s">
        <v>432</v>
      </c>
      <c r="B96" s="153" t="s">
        <v>523</v>
      </c>
      <c r="C96" s="265" t="s">
        <v>750</v>
      </c>
      <c r="D96" s="265" t="s">
        <v>750</v>
      </c>
      <c r="E96" s="223">
        <f>180+90</f>
        <v>270</v>
      </c>
      <c r="F96" s="249">
        <v>0</v>
      </c>
      <c r="G96" s="155" t="s">
        <v>434</v>
      </c>
      <c r="H96" s="154">
        <v>0</v>
      </c>
      <c r="I96" s="165">
        <f>27054000+16533000</f>
        <v>43587000</v>
      </c>
      <c r="J96" s="158">
        <f t="shared" si="20"/>
        <v>43587000</v>
      </c>
      <c r="K96" s="154">
        <v>0</v>
      </c>
      <c r="L96" s="154">
        <v>0</v>
      </c>
      <c r="M96" s="156" t="s">
        <v>435</v>
      </c>
      <c r="N96" s="156" t="s">
        <v>436</v>
      </c>
      <c r="O96" s="156" t="s">
        <v>437</v>
      </c>
      <c r="P96" s="156" t="s">
        <v>438</v>
      </c>
      <c r="Q96" s="274" t="s">
        <v>439</v>
      </c>
      <c r="R96" s="161" t="s">
        <v>795</v>
      </c>
      <c r="S96" s="373"/>
      <c r="T96" s="376"/>
    </row>
    <row r="97" spans="1:20" ht="32.25" customHeight="1" x14ac:dyDescent="0.2">
      <c r="A97" s="152" t="s">
        <v>432</v>
      </c>
      <c r="B97" s="153" t="s">
        <v>523</v>
      </c>
      <c r="C97" s="223">
        <v>5</v>
      </c>
      <c r="D97" s="223">
        <v>5</v>
      </c>
      <c r="E97" s="223">
        <v>180</v>
      </c>
      <c r="F97" s="249">
        <v>0</v>
      </c>
      <c r="G97" s="155" t="s">
        <v>434</v>
      </c>
      <c r="H97" s="154">
        <v>0</v>
      </c>
      <c r="I97" s="165">
        <v>27054000</v>
      </c>
      <c r="J97" s="158">
        <f t="shared" ref="J97" si="21">+I97</f>
        <v>27054000</v>
      </c>
      <c r="K97" s="154">
        <v>0</v>
      </c>
      <c r="L97" s="154">
        <v>0</v>
      </c>
      <c r="M97" s="156" t="s">
        <v>435</v>
      </c>
      <c r="N97" s="156" t="s">
        <v>436</v>
      </c>
      <c r="O97" s="156" t="s">
        <v>437</v>
      </c>
      <c r="P97" s="156" t="s">
        <v>438</v>
      </c>
      <c r="Q97" s="274" t="s">
        <v>439</v>
      </c>
      <c r="R97" s="161" t="s">
        <v>705</v>
      </c>
      <c r="S97" s="373"/>
      <c r="T97" s="376"/>
    </row>
    <row r="98" spans="1:20" ht="32.25" customHeight="1" x14ac:dyDescent="0.2">
      <c r="A98" s="152" t="s">
        <v>432</v>
      </c>
      <c r="B98" s="153" t="s">
        <v>523</v>
      </c>
      <c r="C98" s="224">
        <v>2</v>
      </c>
      <c r="D98" s="224">
        <v>2</v>
      </c>
      <c r="E98" s="224">
        <v>180</v>
      </c>
      <c r="F98" s="249">
        <v>0</v>
      </c>
      <c r="G98" s="155" t="s">
        <v>434</v>
      </c>
      <c r="H98" s="154">
        <v>0</v>
      </c>
      <c r="I98" s="165">
        <v>27054000</v>
      </c>
      <c r="J98" s="165">
        <f t="shared" si="20"/>
        <v>27054000</v>
      </c>
      <c r="K98" s="154">
        <v>0</v>
      </c>
      <c r="L98" s="154">
        <v>0</v>
      </c>
      <c r="M98" s="156" t="s">
        <v>435</v>
      </c>
      <c r="N98" s="156" t="s">
        <v>436</v>
      </c>
      <c r="O98" s="156" t="s">
        <v>437</v>
      </c>
      <c r="P98" s="156" t="s">
        <v>438</v>
      </c>
      <c r="Q98" s="274" t="s">
        <v>439</v>
      </c>
      <c r="R98" s="161" t="s">
        <v>529</v>
      </c>
      <c r="S98" s="373"/>
      <c r="T98" s="376"/>
    </row>
    <row r="99" spans="1:20" ht="32.25" customHeight="1" x14ac:dyDescent="0.2">
      <c r="A99" s="152" t="s">
        <v>432</v>
      </c>
      <c r="B99" s="153" t="s">
        <v>523</v>
      </c>
      <c r="C99" s="223">
        <v>8</v>
      </c>
      <c r="D99" s="223">
        <v>5</v>
      </c>
      <c r="E99" s="223">
        <v>110</v>
      </c>
      <c r="F99" s="249">
        <v>0</v>
      </c>
      <c r="G99" s="155" t="s">
        <v>434</v>
      </c>
      <c r="H99" s="154">
        <v>0</v>
      </c>
      <c r="I99" s="165">
        <v>16533000</v>
      </c>
      <c r="J99" s="158">
        <f t="shared" si="20"/>
        <v>16533000</v>
      </c>
      <c r="K99" s="154">
        <v>0</v>
      </c>
      <c r="L99" s="154">
        <v>0</v>
      </c>
      <c r="M99" s="156" t="s">
        <v>435</v>
      </c>
      <c r="N99" s="156" t="s">
        <v>436</v>
      </c>
      <c r="O99" s="156" t="s">
        <v>437</v>
      </c>
      <c r="P99" s="156" t="s">
        <v>438</v>
      </c>
      <c r="Q99" s="274" t="s">
        <v>439</v>
      </c>
      <c r="R99" s="161" t="s">
        <v>792</v>
      </c>
      <c r="S99" s="374"/>
      <c r="T99" s="377"/>
    </row>
    <row r="100" spans="1:20" ht="32.25" customHeight="1" x14ac:dyDescent="0.2">
      <c r="A100" s="152" t="s">
        <v>432</v>
      </c>
      <c r="B100" s="153" t="s">
        <v>530</v>
      </c>
      <c r="C100" s="223">
        <v>1</v>
      </c>
      <c r="D100" s="223">
        <v>1</v>
      </c>
      <c r="E100" s="223">
        <v>270</v>
      </c>
      <c r="F100" s="249">
        <v>0</v>
      </c>
      <c r="G100" s="155" t="s">
        <v>434</v>
      </c>
      <c r="H100" s="154">
        <v>0</v>
      </c>
      <c r="I100" s="165">
        <v>55809000</v>
      </c>
      <c r="J100" s="158">
        <f>+I100</f>
        <v>55809000</v>
      </c>
      <c r="K100" s="154">
        <v>0</v>
      </c>
      <c r="L100" s="154">
        <v>0</v>
      </c>
      <c r="M100" s="156" t="s">
        <v>435</v>
      </c>
      <c r="N100" s="156" t="s">
        <v>436</v>
      </c>
      <c r="O100" s="156" t="s">
        <v>446</v>
      </c>
      <c r="P100" s="156" t="s">
        <v>438</v>
      </c>
      <c r="Q100" s="274" t="s">
        <v>439</v>
      </c>
      <c r="R100" s="162" t="s">
        <v>531</v>
      </c>
      <c r="S100" s="384" t="s">
        <v>532</v>
      </c>
      <c r="T100" s="375">
        <f>SUM(I100:I104)</f>
        <v>200410000</v>
      </c>
    </row>
    <row r="101" spans="1:20" ht="32.25" customHeight="1" x14ac:dyDescent="0.2">
      <c r="A101" s="152" t="s">
        <v>432</v>
      </c>
      <c r="B101" s="153" t="s">
        <v>530</v>
      </c>
      <c r="C101" s="223">
        <v>2</v>
      </c>
      <c r="D101" s="223">
        <v>2</v>
      </c>
      <c r="E101" s="223">
        <v>180</v>
      </c>
      <c r="F101" s="249">
        <v>0</v>
      </c>
      <c r="G101" s="155" t="s">
        <v>434</v>
      </c>
      <c r="H101" s="154">
        <v>0</v>
      </c>
      <c r="I101" s="165">
        <v>27054000</v>
      </c>
      <c r="J101" s="158">
        <f>+I101</f>
        <v>27054000</v>
      </c>
      <c r="K101" s="154">
        <v>0</v>
      </c>
      <c r="L101" s="154">
        <v>0</v>
      </c>
      <c r="M101" s="156" t="s">
        <v>435</v>
      </c>
      <c r="N101" s="156" t="s">
        <v>436</v>
      </c>
      <c r="O101" s="156" t="s">
        <v>437</v>
      </c>
      <c r="P101" s="156" t="s">
        <v>438</v>
      </c>
      <c r="Q101" s="274" t="s">
        <v>439</v>
      </c>
      <c r="R101" s="162" t="s">
        <v>533</v>
      </c>
      <c r="S101" s="385"/>
      <c r="T101" s="376"/>
    </row>
    <row r="102" spans="1:20" ht="32.25" customHeight="1" x14ac:dyDescent="0.2">
      <c r="A102" s="152" t="s">
        <v>432</v>
      </c>
      <c r="B102" s="153" t="s">
        <v>530</v>
      </c>
      <c r="C102" s="265" t="s">
        <v>750</v>
      </c>
      <c r="D102" s="265" t="s">
        <v>750</v>
      </c>
      <c r="E102" s="223">
        <f>180+90</f>
        <v>270</v>
      </c>
      <c r="F102" s="249">
        <v>0</v>
      </c>
      <c r="G102" s="155" t="s">
        <v>434</v>
      </c>
      <c r="H102" s="154">
        <v>0</v>
      </c>
      <c r="I102" s="165">
        <f>27054000+13527000</f>
        <v>40581000</v>
      </c>
      <c r="J102" s="158">
        <f>+I102</f>
        <v>40581000</v>
      </c>
      <c r="K102" s="154">
        <v>0</v>
      </c>
      <c r="L102" s="154">
        <v>0</v>
      </c>
      <c r="M102" s="156" t="s">
        <v>435</v>
      </c>
      <c r="N102" s="156" t="s">
        <v>436</v>
      </c>
      <c r="O102" s="156" t="s">
        <v>437</v>
      </c>
      <c r="P102" s="156" t="s">
        <v>438</v>
      </c>
      <c r="Q102" s="274" t="s">
        <v>439</v>
      </c>
      <c r="R102" s="161" t="s">
        <v>534</v>
      </c>
      <c r="S102" s="385"/>
      <c r="T102" s="376"/>
    </row>
    <row r="103" spans="1:20" ht="32.25" customHeight="1" x14ac:dyDescent="0.2">
      <c r="A103" s="152" t="s">
        <v>432</v>
      </c>
      <c r="B103" s="153" t="s">
        <v>530</v>
      </c>
      <c r="C103" s="265" t="s">
        <v>750</v>
      </c>
      <c r="D103" s="265" t="s">
        <v>750</v>
      </c>
      <c r="E103" s="223">
        <f>180+90</f>
        <v>270</v>
      </c>
      <c r="F103" s="249">
        <v>0</v>
      </c>
      <c r="G103" s="155" t="s">
        <v>434</v>
      </c>
      <c r="H103" s="154">
        <v>0</v>
      </c>
      <c r="I103" s="165">
        <f>20718000+12661000</f>
        <v>33379000</v>
      </c>
      <c r="J103" s="158">
        <f t="shared" ref="J103:J104" si="22">+I103</f>
        <v>33379000</v>
      </c>
      <c r="K103" s="154">
        <v>0</v>
      </c>
      <c r="L103" s="154">
        <v>0</v>
      </c>
      <c r="M103" s="156" t="s">
        <v>435</v>
      </c>
      <c r="N103" s="156" t="s">
        <v>436</v>
      </c>
      <c r="O103" s="156" t="s">
        <v>437</v>
      </c>
      <c r="P103" s="156" t="s">
        <v>438</v>
      </c>
      <c r="Q103" s="274" t="s">
        <v>439</v>
      </c>
      <c r="R103" s="161" t="s">
        <v>535</v>
      </c>
      <c r="S103" s="385"/>
      <c r="T103" s="376"/>
    </row>
    <row r="104" spans="1:20" ht="32.25" customHeight="1" x14ac:dyDescent="0.2">
      <c r="A104" s="152" t="s">
        <v>432</v>
      </c>
      <c r="B104" s="153" t="s">
        <v>530</v>
      </c>
      <c r="C104" s="265" t="s">
        <v>750</v>
      </c>
      <c r="D104" s="265" t="s">
        <v>750</v>
      </c>
      <c r="E104" s="223">
        <f>180+90</f>
        <v>270</v>
      </c>
      <c r="F104" s="249">
        <v>0</v>
      </c>
      <c r="G104" s="155" t="s">
        <v>434</v>
      </c>
      <c r="H104" s="154">
        <v>0</v>
      </c>
      <c r="I104" s="165">
        <f>27054000+16533000</f>
        <v>43587000</v>
      </c>
      <c r="J104" s="158">
        <f t="shared" si="22"/>
        <v>43587000</v>
      </c>
      <c r="K104" s="154">
        <v>0</v>
      </c>
      <c r="L104" s="154">
        <v>0</v>
      </c>
      <c r="M104" s="156" t="s">
        <v>435</v>
      </c>
      <c r="N104" s="156" t="s">
        <v>436</v>
      </c>
      <c r="O104" s="156" t="s">
        <v>437</v>
      </c>
      <c r="P104" s="156" t="s">
        <v>438</v>
      </c>
      <c r="Q104" s="274" t="s">
        <v>439</v>
      </c>
      <c r="R104" s="161" t="s">
        <v>536</v>
      </c>
      <c r="S104" s="386"/>
      <c r="T104" s="377"/>
    </row>
    <row r="105" spans="1:20" ht="32.25" customHeight="1" x14ac:dyDescent="0.2">
      <c r="A105" s="152" t="s">
        <v>432</v>
      </c>
      <c r="B105" s="153" t="s">
        <v>537</v>
      </c>
      <c r="C105" s="223">
        <v>1</v>
      </c>
      <c r="D105" s="223">
        <v>1</v>
      </c>
      <c r="E105" s="223">
        <v>270</v>
      </c>
      <c r="F105" s="249">
        <v>0</v>
      </c>
      <c r="G105" s="155" t="s">
        <v>434</v>
      </c>
      <c r="H105" s="154">
        <v>0</v>
      </c>
      <c r="I105" s="165">
        <v>56700000</v>
      </c>
      <c r="J105" s="158">
        <f>+I105</f>
        <v>56700000</v>
      </c>
      <c r="K105" s="154">
        <v>0</v>
      </c>
      <c r="L105" s="154">
        <v>0</v>
      </c>
      <c r="M105" s="156" t="s">
        <v>435</v>
      </c>
      <c r="N105" s="156" t="s">
        <v>436</v>
      </c>
      <c r="O105" s="156" t="s">
        <v>446</v>
      </c>
      <c r="P105" s="156" t="s">
        <v>438</v>
      </c>
      <c r="Q105" s="156" t="s">
        <v>439</v>
      </c>
      <c r="R105" s="162" t="s">
        <v>538</v>
      </c>
      <c r="S105" s="372" t="s">
        <v>539</v>
      </c>
      <c r="T105" s="375">
        <f>SUM(I105:I110)</f>
        <v>274244200</v>
      </c>
    </row>
    <row r="106" spans="1:20" ht="32.25" customHeight="1" x14ac:dyDescent="0.2">
      <c r="A106" s="152" t="s">
        <v>432</v>
      </c>
      <c r="B106" s="153" t="s">
        <v>540</v>
      </c>
      <c r="C106" s="223">
        <v>1</v>
      </c>
      <c r="D106" s="223">
        <v>1</v>
      </c>
      <c r="E106" s="223">
        <v>270</v>
      </c>
      <c r="F106" s="249">
        <v>0</v>
      </c>
      <c r="G106" s="155" t="s">
        <v>434</v>
      </c>
      <c r="H106" s="154">
        <v>0</v>
      </c>
      <c r="I106" s="165">
        <v>55809000</v>
      </c>
      <c r="J106" s="158">
        <f>+I106</f>
        <v>55809000</v>
      </c>
      <c r="K106" s="154">
        <v>0</v>
      </c>
      <c r="L106" s="154">
        <v>0</v>
      </c>
      <c r="M106" s="156" t="s">
        <v>435</v>
      </c>
      <c r="N106" s="156" t="s">
        <v>436</v>
      </c>
      <c r="O106" s="156" t="s">
        <v>446</v>
      </c>
      <c r="P106" s="156" t="s">
        <v>438</v>
      </c>
      <c r="Q106" s="156" t="s">
        <v>439</v>
      </c>
      <c r="R106" s="162" t="s">
        <v>541</v>
      </c>
      <c r="S106" s="373"/>
      <c r="T106" s="376"/>
    </row>
    <row r="107" spans="1:20" ht="32.25" customHeight="1" x14ac:dyDescent="0.2">
      <c r="A107" s="152" t="s">
        <v>432</v>
      </c>
      <c r="B107" s="153" t="s">
        <v>540</v>
      </c>
      <c r="C107" s="265" t="s">
        <v>746</v>
      </c>
      <c r="D107" s="265" t="s">
        <v>746</v>
      </c>
      <c r="E107" s="223">
        <f>180+90</f>
        <v>270</v>
      </c>
      <c r="F107" s="249">
        <v>0</v>
      </c>
      <c r="G107" s="155" t="s">
        <v>434</v>
      </c>
      <c r="H107" s="154">
        <v>0</v>
      </c>
      <c r="I107" s="165">
        <f>20718000+12661000</f>
        <v>33379000</v>
      </c>
      <c r="J107" s="158">
        <f t="shared" ref="J107:J110" si="23">+I107</f>
        <v>33379000</v>
      </c>
      <c r="K107" s="154">
        <v>0</v>
      </c>
      <c r="L107" s="154">
        <v>0</v>
      </c>
      <c r="M107" s="156" t="s">
        <v>435</v>
      </c>
      <c r="N107" s="156" t="s">
        <v>436</v>
      </c>
      <c r="O107" s="156" t="s">
        <v>437</v>
      </c>
      <c r="P107" s="156" t="s">
        <v>438</v>
      </c>
      <c r="Q107" s="156" t="s">
        <v>439</v>
      </c>
      <c r="R107" s="161" t="s">
        <v>542</v>
      </c>
      <c r="S107" s="373"/>
      <c r="T107" s="376"/>
    </row>
    <row r="108" spans="1:20" ht="32.25" customHeight="1" x14ac:dyDescent="0.2">
      <c r="A108" s="152" t="s">
        <v>432</v>
      </c>
      <c r="B108" s="153" t="s">
        <v>540</v>
      </c>
      <c r="C108" s="265" t="s">
        <v>746</v>
      </c>
      <c r="D108" s="265" t="s">
        <v>746</v>
      </c>
      <c r="E108" s="223">
        <f>180+90</f>
        <v>270</v>
      </c>
      <c r="F108" s="249">
        <v>0</v>
      </c>
      <c r="G108" s="155" t="s">
        <v>434</v>
      </c>
      <c r="H108" s="154">
        <v>0</v>
      </c>
      <c r="I108" s="165">
        <f>27054000+16833600</f>
        <v>43887600</v>
      </c>
      <c r="J108" s="158">
        <f t="shared" si="23"/>
        <v>43887600</v>
      </c>
      <c r="K108" s="154">
        <v>0</v>
      </c>
      <c r="L108" s="154">
        <v>0</v>
      </c>
      <c r="M108" s="156" t="s">
        <v>435</v>
      </c>
      <c r="N108" s="156" t="s">
        <v>436</v>
      </c>
      <c r="O108" s="156" t="s">
        <v>437</v>
      </c>
      <c r="P108" s="156" t="s">
        <v>438</v>
      </c>
      <c r="Q108" s="156" t="s">
        <v>439</v>
      </c>
      <c r="R108" s="161" t="s">
        <v>543</v>
      </c>
      <c r="S108" s="373"/>
      <c r="T108" s="376"/>
    </row>
    <row r="109" spans="1:20" ht="32.25" customHeight="1" x14ac:dyDescent="0.2">
      <c r="A109" s="152" t="s">
        <v>432</v>
      </c>
      <c r="B109" s="153" t="s">
        <v>540</v>
      </c>
      <c r="C109" s="265" t="s">
        <v>746</v>
      </c>
      <c r="D109" s="265" t="s">
        <v>746</v>
      </c>
      <c r="E109" s="223">
        <f>180+90</f>
        <v>270</v>
      </c>
      <c r="F109" s="249">
        <v>0</v>
      </c>
      <c r="G109" s="155" t="s">
        <v>434</v>
      </c>
      <c r="H109" s="154">
        <v>0</v>
      </c>
      <c r="I109" s="165">
        <f>27054000+16833600</f>
        <v>43887600</v>
      </c>
      <c r="J109" s="158">
        <f t="shared" si="23"/>
        <v>43887600</v>
      </c>
      <c r="K109" s="154">
        <v>0</v>
      </c>
      <c r="L109" s="154">
        <v>0</v>
      </c>
      <c r="M109" s="156" t="s">
        <v>435</v>
      </c>
      <c r="N109" s="156" t="s">
        <v>436</v>
      </c>
      <c r="O109" s="156" t="s">
        <v>437</v>
      </c>
      <c r="P109" s="156" t="s">
        <v>438</v>
      </c>
      <c r="Q109" s="156" t="s">
        <v>439</v>
      </c>
      <c r="R109" s="161" t="s">
        <v>544</v>
      </c>
      <c r="S109" s="373"/>
      <c r="T109" s="376"/>
    </row>
    <row r="110" spans="1:20" ht="32.25" customHeight="1" x14ac:dyDescent="0.2">
      <c r="A110" s="152" t="s">
        <v>432</v>
      </c>
      <c r="B110" s="153" t="s">
        <v>540</v>
      </c>
      <c r="C110" s="265" t="s">
        <v>746</v>
      </c>
      <c r="D110" s="223">
        <v>1</v>
      </c>
      <c r="E110" s="223">
        <f>180+90</f>
        <v>270</v>
      </c>
      <c r="F110" s="249">
        <v>0</v>
      </c>
      <c r="G110" s="155" t="s">
        <v>434</v>
      </c>
      <c r="H110" s="154">
        <v>0</v>
      </c>
      <c r="I110" s="165">
        <f>27054000+13527000</f>
        <v>40581000</v>
      </c>
      <c r="J110" s="158">
        <f t="shared" si="23"/>
        <v>40581000</v>
      </c>
      <c r="K110" s="154">
        <v>0</v>
      </c>
      <c r="L110" s="154">
        <v>0</v>
      </c>
      <c r="M110" s="156" t="s">
        <v>435</v>
      </c>
      <c r="N110" s="156" t="s">
        <v>436</v>
      </c>
      <c r="O110" s="156" t="s">
        <v>437</v>
      </c>
      <c r="P110" s="156" t="s">
        <v>438</v>
      </c>
      <c r="Q110" s="156" t="s">
        <v>439</v>
      </c>
      <c r="R110" s="161" t="s">
        <v>545</v>
      </c>
      <c r="S110" s="373"/>
      <c r="T110" s="377"/>
    </row>
    <row r="111" spans="1:20" ht="75" customHeight="1" x14ac:dyDescent="0.2">
      <c r="A111" s="212" t="s">
        <v>432</v>
      </c>
      <c r="B111" s="291" t="s">
        <v>698</v>
      </c>
      <c r="C111" s="227">
        <v>5</v>
      </c>
      <c r="D111" s="227">
        <v>5</v>
      </c>
      <c r="E111" s="227">
        <v>210</v>
      </c>
      <c r="F111" s="250">
        <v>0</v>
      </c>
      <c r="G111" s="246" t="s">
        <v>434</v>
      </c>
      <c r="H111" s="246">
        <v>0</v>
      </c>
      <c r="I111" s="218">
        <v>50349133</v>
      </c>
      <c r="J111" s="218">
        <f t="shared" ref="J111:J116" si="24">+I111</f>
        <v>50349133</v>
      </c>
      <c r="K111" s="212">
        <v>0</v>
      </c>
      <c r="L111" s="212">
        <v>0</v>
      </c>
      <c r="M111" s="212" t="s">
        <v>435</v>
      </c>
      <c r="N111" s="246" t="s">
        <v>436</v>
      </c>
      <c r="O111" s="212" t="s">
        <v>437</v>
      </c>
      <c r="P111" s="246" t="s">
        <v>438</v>
      </c>
      <c r="Q111" s="273" t="s">
        <v>439</v>
      </c>
      <c r="R111" s="212"/>
      <c r="S111" s="374"/>
      <c r="T111" s="233">
        <f>+I111</f>
        <v>50349133</v>
      </c>
    </row>
    <row r="112" spans="1:20" ht="32.25" customHeight="1" x14ac:dyDescent="0.2">
      <c r="A112" s="152" t="s">
        <v>432</v>
      </c>
      <c r="B112" s="153" t="s">
        <v>546</v>
      </c>
      <c r="C112" s="223">
        <v>1</v>
      </c>
      <c r="D112" s="223">
        <v>1</v>
      </c>
      <c r="E112" s="223">
        <v>270</v>
      </c>
      <c r="F112" s="249">
        <v>0</v>
      </c>
      <c r="G112" s="155" t="s">
        <v>434</v>
      </c>
      <c r="H112" s="154">
        <v>0</v>
      </c>
      <c r="I112" s="165">
        <v>55809000</v>
      </c>
      <c r="J112" s="158">
        <f t="shared" si="24"/>
        <v>55809000</v>
      </c>
      <c r="K112" s="154">
        <v>0</v>
      </c>
      <c r="L112" s="154">
        <v>0</v>
      </c>
      <c r="M112" s="156" t="s">
        <v>435</v>
      </c>
      <c r="N112" s="156" t="s">
        <v>436</v>
      </c>
      <c r="O112" s="156" t="s">
        <v>446</v>
      </c>
      <c r="P112" s="156" t="s">
        <v>438</v>
      </c>
      <c r="Q112" s="274" t="s">
        <v>439</v>
      </c>
      <c r="R112" s="162" t="s">
        <v>547</v>
      </c>
      <c r="S112" s="372" t="s">
        <v>548</v>
      </c>
      <c r="T112" s="375">
        <f>SUM(I112:I115)</f>
        <v>164025000</v>
      </c>
    </row>
    <row r="113" spans="1:20" ht="32.25" customHeight="1" x14ac:dyDescent="0.2">
      <c r="A113" s="152" t="s">
        <v>432</v>
      </c>
      <c r="B113" s="153" t="s">
        <v>546</v>
      </c>
      <c r="C113" s="265" t="s">
        <v>750</v>
      </c>
      <c r="D113" s="265" t="s">
        <v>750</v>
      </c>
      <c r="E113" s="223">
        <f>180+90</f>
        <v>270</v>
      </c>
      <c r="F113" s="249">
        <v>0</v>
      </c>
      <c r="G113" s="155" t="s">
        <v>434</v>
      </c>
      <c r="H113" s="154">
        <v>0</v>
      </c>
      <c r="I113" s="165">
        <f>27054000+13527000</f>
        <v>40581000</v>
      </c>
      <c r="J113" s="158">
        <f t="shared" si="24"/>
        <v>40581000</v>
      </c>
      <c r="K113" s="154">
        <v>0</v>
      </c>
      <c r="L113" s="154">
        <v>0</v>
      </c>
      <c r="M113" s="156" t="s">
        <v>435</v>
      </c>
      <c r="N113" s="156" t="s">
        <v>436</v>
      </c>
      <c r="O113" s="156" t="s">
        <v>437</v>
      </c>
      <c r="P113" s="156" t="s">
        <v>438</v>
      </c>
      <c r="Q113" s="274" t="s">
        <v>439</v>
      </c>
      <c r="R113" s="162" t="s">
        <v>768</v>
      </c>
      <c r="S113" s="373"/>
      <c r="T113" s="376"/>
    </row>
    <row r="114" spans="1:20" ht="32.25" customHeight="1" x14ac:dyDescent="0.2">
      <c r="A114" s="152" t="s">
        <v>432</v>
      </c>
      <c r="B114" s="153" t="s">
        <v>546</v>
      </c>
      <c r="C114" s="265" t="s">
        <v>750</v>
      </c>
      <c r="D114" s="265" t="s">
        <v>750</v>
      </c>
      <c r="E114" s="223">
        <f>180+90</f>
        <v>270</v>
      </c>
      <c r="F114" s="249">
        <v>0</v>
      </c>
      <c r="G114" s="155" t="s">
        <v>434</v>
      </c>
      <c r="H114" s="154">
        <v>0</v>
      </c>
      <c r="I114" s="165">
        <f>27054000+13527000</f>
        <v>40581000</v>
      </c>
      <c r="J114" s="158">
        <f t="shared" si="24"/>
        <v>40581000</v>
      </c>
      <c r="K114" s="154">
        <v>0</v>
      </c>
      <c r="L114" s="154">
        <v>0</v>
      </c>
      <c r="M114" s="156" t="s">
        <v>435</v>
      </c>
      <c r="N114" s="156" t="s">
        <v>436</v>
      </c>
      <c r="O114" s="156" t="s">
        <v>437</v>
      </c>
      <c r="P114" s="156" t="s">
        <v>438</v>
      </c>
      <c r="Q114" s="274" t="s">
        <v>439</v>
      </c>
      <c r="R114" s="162" t="s">
        <v>549</v>
      </c>
      <c r="S114" s="373"/>
      <c r="T114" s="376"/>
    </row>
    <row r="115" spans="1:20" ht="32.25" customHeight="1" x14ac:dyDescent="0.2">
      <c r="A115" s="152" t="s">
        <v>432</v>
      </c>
      <c r="B115" s="153" t="s">
        <v>546</v>
      </c>
      <c r="C115" s="223">
        <v>5</v>
      </c>
      <c r="D115" s="223">
        <v>5</v>
      </c>
      <c r="E115" s="223">
        <v>180</v>
      </c>
      <c r="F115" s="249">
        <v>0</v>
      </c>
      <c r="G115" s="155" t="s">
        <v>434</v>
      </c>
      <c r="H115" s="154">
        <v>0</v>
      </c>
      <c r="I115" s="165">
        <v>27054000</v>
      </c>
      <c r="J115" s="158">
        <f t="shared" si="24"/>
        <v>27054000</v>
      </c>
      <c r="K115" s="154">
        <v>0</v>
      </c>
      <c r="L115" s="154">
        <v>0</v>
      </c>
      <c r="M115" s="156" t="s">
        <v>435</v>
      </c>
      <c r="N115" s="156" t="s">
        <v>436</v>
      </c>
      <c r="O115" s="156" t="s">
        <v>437</v>
      </c>
      <c r="P115" s="156" t="s">
        <v>438</v>
      </c>
      <c r="Q115" s="274" t="s">
        <v>439</v>
      </c>
      <c r="R115" s="162" t="s">
        <v>696</v>
      </c>
      <c r="S115" s="373"/>
      <c r="T115" s="377"/>
    </row>
    <row r="116" spans="1:20" ht="34.5" customHeight="1" x14ac:dyDescent="0.2">
      <c r="A116" s="170">
        <v>80111600</v>
      </c>
      <c r="B116" s="291" t="s">
        <v>550</v>
      </c>
      <c r="C116" s="226">
        <v>1</v>
      </c>
      <c r="D116" s="226">
        <v>1</v>
      </c>
      <c r="E116" s="227">
        <v>330</v>
      </c>
      <c r="F116" s="250">
        <v>0</v>
      </c>
      <c r="G116" s="227" t="s">
        <v>434</v>
      </c>
      <c r="H116" s="227">
        <v>0</v>
      </c>
      <c r="I116" s="218">
        <v>45000000</v>
      </c>
      <c r="J116" s="303">
        <f t="shared" si="24"/>
        <v>45000000</v>
      </c>
      <c r="K116" s="227">
        <v>0</v>
      </c>
      <c r="L116" s="227">
        <v>0</v>
      </c>
      <c r="M116" s="227" t="s">
        <v>435</v>
      </c>
      <c r="N116" s="227" t="s">
        <v>436</v>
      </c>
      <c r="O116" s="227" t="s">
        <v>437</v>
      </c>
      <c r="P116" s="227" t="s">
        <v>438</v>
      </c>
      <c r="Q116" s="227" t="s">
        <v>439</v>
      </c>
      <c r="R116" s="173" t="s">
        <v>551</v>
      </c>
      <c r="S116" s="374"/>
      <c r="T116" s="233">
        <f>+I116</f>
        <v>45000000</v>
      </c>
    </row>
    <row r="117" spans="1:20" ht="32.25" customHeight="1" x14ac:dyDescent="0.2">
      <c r="A117" s="152" t="s">
        <v>432</v>
      </c>
      <c r="B117" s="153" t="s">
        <v>552</v>
      </c>
      <c r="C117" s="223">
        <v>1</v>
      </c>
      <c r="D117" s="223">
        <v>1</v>
      </c>
      <c r="E117" s="223">
        <v>270</v>
      </c>
      <c r="F117" s="249">
        <v>0</v>
      </c>
      <c r="G117" s="155" t="s">
        <v>434</v>
      </c>
      <c r="H117" s="154">
        <v>0</v>
      </c>
      <c r="I117" s="165">
        <v>55809000</v>
      </c>
      <c r="J117" s="158">
        <f t="shared" ref="J117:J125" si="25">+I117</f>
        <v>55809000</v>
      </c>
      <c r="K117" s="154">
        <v>0</v>
      </c>
      <c r="L117" s="154">
        <v>0</v>
      </c>
      <c r="M117" s="156" t="s">
        <v>435</v>
      </c>
      <c r="N117" s="156" t="s">
        <v>436</v>
      </c>
      <c r="O117" s="156" t="s">
        <v>446</v>
      </c>
      <c r="P117" s="156" t="s">
        <v>438</v>
      </c>
      <c r="Q117" s="274" t="s">
        <v>439</v>
      </c>
      <c r="R117" s="162" t="s">
        <v>553</v>
      </c>
      <c r="S117" s="372" t="s">
        <v>554</v>
      </c>
      <c r="T117" s="375">
        <f>SUM(I117:I122)</f>
        <v>226777600</v>
      </c>
    </row>
    <row r="118" spans="1:20" ht="32.25" customHeight="1" x14ac:dyDescent="0.2">
      <c r="A118" s="152" t="s">
        <v>432</v>
      </c>
      <c r="B118" s="153" t="s">
        <v>555</v>
      </c>
      <c r="C118" s="381" t="s">
        <v>751</v>
      </c>
      <c r="D118" s="382"/>
      <c r="E118" s="383"/>
      <c r="F118" s="249">
        <v>0</v>
      </c>
      <c r="G118" s="155" t="s">
        <v>434</v>
      </c>
      <c r="H118" s="154">
        <v>0</v>
      </c>
      <c r="I118" s="165">
        <v>13322700</v>
      </c>
      <c r="J118" s="158">
        <f t="shared" si="25"/>
        <v>13322700</v>
      </c>
      <c r="K118" s="154">
        <v>0</v>
      </c>
      <c r="L118" s="154">
        <v>0</v>
      </c>
      <c r="M118" s="156" t="s">
        <v>435</v>
      </c>
      <c r="N118" s="156" t="s">
        <v>436</v>
      </c>
      <c r="O118" s="156" t="s">
        <v>437</v>
      </c>
      <c r="P118" s="156" t="s">
        <v>438</v>
      </c>
      <c r="Q118" s="274" t="s">
        <v>439</v>
      </c>
      <c r="R118" s="146" t="s">
        <v>556</v>
      </c>
      <c r="S118" s="373"/>
      <c r="T118" s="376"/>
    </row>
    <row r="119" spans="1:20" ht="32.25" customHeight="1" x14ac:dyDescent="0.2">
      <c r="A119" s="152" t="s">
        <v>432</v>
      </c>
      <c r="B119" s="153" t="s">
        <v>552</v>
      </c>
      <c r="C119" s="223">
        <v>2</v>
      </c>
      <c r="D119" s="223">
        <v>2</v>
      </c>
      <c r="E119" s="223">
        <v>323</v>
      </c>
      <c r="F119" s="249">
        <v>0</v>
      </c>
      <c r="G119" s="155" t="s">
        <v>434</v>
      </c>
      <c r="H119" s="154">
        <v>0</v>
      </c>
      <c r="I119" s="165">
        <v>59851900</v>
      </c>
      <c r="J119" s="158">
        <f t="shared" si="25"/>
        <v>59851900</v>
      </c>
      <c r="K119" s="154">
        <v>0</v>
      </c>
      <c r="L119" s="154">
        <v>0</v>
      </c>
      <c r="M119" s="156" t="s">
        <v>435</v>
      </c>
      <c r="N119" s="156" t="s">
        <v>436</v>
      </c>
      <c r="O119" s="156" t="s">
        <v>437</v>
      </c>
      <c r="P119" s="156" t="s">
        <v>438</v>
      </c>
      <c r="Q119" s="274" t="s">
        <v>439</v>
      </c>
      <c r="R119" s="146" t="s">
        <v>557</v>
      </c>
      <c r="S119" s="373"/>
      <c r="T119" s="376"/>
    </row>
    <row r="120" spans="1:20" ht="32.25" customHeight="1" x14ac:dyDescent="0.2">
      <c r="A120" s="152" t="s">
        <v>432</v>
      </c>
      <c r="B120" s="153" t="s">
        <v>552</v>
      </c>
      <c r="C120" s="265" t="s">
        <v>750</v>
      </c>
      <c r="D120" s="265" t="s">
        <v>750</v>
      </c>
      <c r="E120" s="223">
        <f>180+90</f>
        <v>270</v>
      </c>
      <c r="F120" s="249">
        <v>0</v>
      </c>
      <c r="G120" s="155" t="s">
        <v>434</v>
      </c>
      <c r="H120" s="154">
        <v>0</v>
      </c>
      <c r="I120" s="165">
        <f>27459000+13527000</f>
        <v>40986000</v>
      </c>
      <c r="J120" s="158">
        <f t="shared" si="25"/>
        <v>40986000</v>
      </c>
      <c r="K120" s="154">
        <v>0</v>
      </c>
      <c r="L120" s="154">
        <v>0</v>
      </c>
      <c r="M120" s="156" t="s">
        <v>435</v>
      </c>
      <c r="N120" s="156" t="s">
        <v>436</v>
      </c>
      <c r="O120" s="156" t="s">
        <v>437</v>
      </c>
      <c r="P120" s="156" t="s">
        <v>438</v>
      </c>
      <c r="Q120" s="274" t="s">
        <v>439</v>
      </c>
      <c r="R120" s="146" t="s">
        <v>558</v>
      </c>
      <c r="S120" s="373"/>
      <c r="T120" s="376"/>
    </row>
    <row r="121" spans="1:20" ht="32.25" customHeight="1" x14ac:dyDescent="0.2">
      <c r="A121" s="152" t="s">
        <v>432</v>
      </c>
      <c r="B121" s="153" t="s">
        <v>552</v>
      </c>
      <c r="C121" s="265" t="s">
        <v>750</v>
      </c>
      <c r="D121" s="265" t="s">
        <v>750</v>
      </c>
      <c r="E121" s="223">
        <f>180+90</f>
        <v>270</v>
      </c>
      <c r="F121" s="249">
        <v>0</v>
      </c>
      <c r="G121" s="155" t="s">
        <v>434</v>
      </c>
      <c r="H121" s="154">
        <v>0</v>
      </c>
      <c r="I121" s="165">
        <f>27054000+16533000</f>
        <v>43587000</v>
      </c>
      <c r="J121" s="158">
        <f t="shared" si="25"/>
        <v>43587000</v>
      </c>
      <c r="K121" s="154">
        <v>0</v>
      </c>
      <c r="L121" s="154">
        <v>0</v>
      </c>
      <c r="M121" s="156" t="s">
        <v>435</v>
      </c>
      <c r="N121" s="156" t="s">
        <v>436</v>
      </c>
      <c r="O121" s="156" t="s">
        <v>437</v>
      </c>
      <c r="P121" s="156" t="s">
        <v>438</v>
      </c>
      <c r="Q121" s="274" t="s">
        <v>439</v>
      </c>
      <c r="R121" s="146" t="s">
        <v>559</v>
      </c>
      <c r="S121" s="373"/>
      <c r="T121" s="376"/>
    </row>
    <row r="122" spans="1:20" ht="32.25" customHeight="1" x14ac:dyDescent="0.2">
      <c r="A122" s="152" t="s">
        <v>432</v>
      </c>
      <c r="B122" s="153" t="s">
        <v>555</v>
      </c>
      <c r="C122" s="223">
        <v>8</v>
      </c>
      <c r="D122" s="223">
        <v>8</v>
      </c>
      <c r="E122" s="223">
        <v>150</v>
      </c>
      <c r="F122" s="249">
        <v>0</v>
      </c>
      <c r="G122" s="155" t="s">
        <v>434</v>
      </c>
      <c r="H122" s="154">
        <v>0</v>
      </c>
      <c r="I122" s="165">
        <v>13221000</v>
      </c>
      <c r="J122" s="158">
        <f t="shared" ref="J122" si="26">+I122</f>
        <v>13221000</v>
      </c>
      <c r="K122" s="154">
        <v>0</v>
      </c>
      <c r="L122" s="154">
        <v>0</v>
      </c>
      <c r="M122" s="156" t="s">
        <v>435</v>
      </c>
      <c r="N122" s="156" t="s">
        <v>436</v>
      </c>
      <c r="O122" s="156" t="s">
        <v>437</v>
      </c>
      <c r="P122" s="156" t="s">
        <v>438</v>
      </c>
      <c r="Q122" s="274" t="s">
        <v>439</v>
      </c>
      <c r="R122" s="272" t="s">
        <v>763</v>
      </c>
      <c r="S122" s="374"/>
      <c r="T122" s="377"/>
    </row>
    <row r="123" spans="1:20" ht="32.25" customHeight="1" x14ac:dyDescent="0.2">
      <c r="A123" s="152" t="s">
        <v>432</v>
      </c>
      <c r="B123" s="153" t="s">
        <v>560</v>
      </c>
      <c r="C123" s="223">
        <v>1</v>
      </c>
      <c r="D123" s="223">
        <v>1</v>
      </c>
      <c r="E123" s="223">
        <v>270</v>
      </c>
      <c r="F123" s="249">
        <v>0</v>
      </c>
      <c r="G123" s="155" t="s">
        <v>434</v>
      </c>
      <c r="H123" s="154">
        <v>0</v>
      </c>
      <c r="I123" s="165">
        <v>55809000</v>
      </c>
      <c r="J123" s="158">
        <f t="shared" si="25"/>
        <v>55809000</v>
      </c>
      <c r="K123" s="154">
        <v>0</v>
      </c>
      <c r="L123" s="154">
        <v>0</v>
      </c>
      <c r="M123" s="156" t="s">
        <v>435</v>
      </c>
      <c r="N123" s="156" t="s">
        <v>436</v>
      </c>
      <c r="O123" s="156" t="s">
        <v>446</v>
      </c>
      <c r="P123" s="156" t="s">
        <v>438</v>
      </c>
      <c r="Q123" s="156" t="s">
        <v>439</v>
      </c>
      <c r="R123" s="162" t="s">
        <v>561</v>
      </c>
      <c r="S123" s="372" t="s">
        <v>562</v>
      </c>
      <c r="T123" s="375">
        <f>SUM(I123:I124)</f>
        <v>96390000</v>
      </c>
    </row>
    <row r="124" spans="1:20" ht="32.25" customHeight="1" x14ac:dyDescent="0.2">
      <c r="A124" s="152" t="s">
        <v>432</v>
      </c>
      <c r="B124" s="153" t="s">
        <v>560</v>
      </c>
      <c r="C124" s="265" t="s">
        <v>750</v>
      </c>
      <c r="D124" s="265" t="s">
        <v>750</v>
      </c>
      <c r="E124" s="224">
        <f>180+90</f>
        <v>270</v>
      </c>
      <c r="F124" s="249">
        <v>0</v>
      </c>
      <c r="G124" s="155" t="s">
        <v>434</v>
      </c>
      <c r="H124" s="154">
        <v>0</v>
      </c>
      <c r="I124" s="165">
        <f>27054000+13527000</f>
        <v>40581000</v>
      </c>
      <c r="J124" s="165">
        <f t="shared" si="25"/>
        <v>40581000</v>
      </c>
      <c r="K124" s="154">
        <v>0</v>
      </c>
      <c r="L124" s="154">
        <v>0</v>
      </c>
      <c r="M124" s="156" t="s">
        <v>435</v>
      </c>
      <c r="N124" s="156" t="s">
        <v>436</v>
      </c>
      <c r="O124" s="156" t="s">
        <v>437</v>
      </c>
      <c r="P124" s="156" t="s">
        <v>438</v>
      </c>
      <c r="Q124" s="156" t="s">
        <v>439</v>
      </c>
      <c r="R124" s="162" t="s">
        <v>563</v>
      </c>
      <c r="S124" s="374"/>
      <c r="T124" s="377"/>
    </row>
    <row r="125" spans="1:20" ht="32.25" customHeight="1" x14ac:dyDescent="0.2">
      <c r="A125" s="152" t="s">
        <v>432</v>
      </c>
      <c r="B125" s="153" t="s">
        <v>564</v>
      </c>
      <c r="C125" s="265" t="s">
        <v>750</v>
      </c>
      <c r="D125" s="265" t="s">
        <v>750</v>
      </c>
      <c r="E125" s="224">
        <f>180+90</f>
        <v>270</v>
      </c>
      <c r="F125" s="249">
        <v>0</v>
      </c>
      <c r="G125" s="155" t="s">
        <v>434</v>
      </c>
      <c r="H125" s="154">
        <v>0</v>
      </c>
      <c r="I125" s="165">
        <f>27054000+13527000</f>
        <v>40581000</v>
      </c>
      <c r="J125" s="158">
        <f t="shared" si="25"/>
        <v>40581000</v>
      </c>
      <c r="K125" s="154">
        <v>0</v>
      </c>
      <c r="L125" s="154">
        <v>0</v>
      </c>
      <c r="M125" s="156" t="s">
        <v>435</v>
      </c>
      <c r="N125" s="156" t="s">
        <v>436</v>
      </c>
      <c r="O125" s="156" t="s">
        <v>437</v>
      </c>
      <c r="P125" s="156" t="s">
        <v>438</v>
      </c>
      <c r="Q125" s="156" t="s">
        <v>439</v>
      </c>
      <c r="R125" s="146" t="s">
        <v>565</v>
      </c>
      <c r="S125" s="146" t="s">
        <v>566</v>
      </c>
      <c r="T125" s="279">
        <f>SUM(I125)</f>
        <v>40581000</v>
      </c>
    </row>
    <row r="126" spans="1:20" s="174" customFormat="1" ht="27" customHeight="1" x14ac:dyDescent="0.2">
      <c r="A126" s="152" t="s">
        <v>432</v>
      </c>
      <c r="B126" s="153" t="s">
        <v>567</v>
      </c>
      <c r="C126" s="224">
        <v>1</v>
      </c>
      <c r="D126" s="224">
        <v>1</v>
      </c>
      <c r="E126" s="222">
        <v>351</v>
      </c>
      <c r="F126" s="249">
        <v>0</v>
      </c>
      <c r="G126" s="245" t="s">
        <v>434</v>
      </c>
      <c r="H126" s="154">
        <v>0</v>
      </c>
      <c r="I126" s="165">
        <v>65040300</v>
      </c>
      <c r="J126" s="165">
        <f>+I126</f>
        <v>65040300</v>
      </c>
      <c r="K126" s="154">
        <v>0</v>
      </c>
      <c r="L126" s="154">
        <v>0</v>
      </c>
      <c r="M126" s="156" t="s">
        <v>435</v>
      </c>
      <c r="N126" s="156" t="s">
        <v>436</v>
      </c>
      <c r="O126" s="156" t="s">
        <v>446</v>
      </c>
      <c r="P126" s="156" t="s">
        <v>438</v>
      </c>
      <c r="Q126" s="156" t="s">
        <v>439</v>
      </c>
      <c r="R126" s="146" t="s">
        <v>568</v>
      </c>
      <c r="S126" s="372" t="s">
        <v>569</v>
      </c>
      <c r="T126" s="375">
        <f>SUM(I126:I129)</f>
        <v>172671300</v>
      </c>
    </row>
    <row r="127" spans="1:20" s="174" customFormat="1" ht="27" customHeight="1" x14ac:dyDescent="0.2">
      <c r="A127" s="152" t="s">
        <v>432</v>
      </c>
      <c r="B127" s="153" t="s">
        <v>567</v>
      </c>
      <c r="C127" s="265" t="s">
        <v>750</v>
      </c>
      <c r="D127" s="265" t="s">
        <v>750</v>
      </c>
      <c r="E127" s="222">
        <f>180+90</f>
        <v>270</v>
      </c>
      <c r="F127" s="249">
        <v>0</v>
      </c>
      <c r="G127" s="245" t="s">
        <v>434</v>
      </c>
      <c r="H127" s="154">
        <v>0</v>
      </c>
      <c r="I127" s="175">
        <f>27054000+13527000</f>
        <v>40581000</v>
      </c>
      <c r="J127" s="165">
        <f>+I127</f>
        <v>40581000</v>
      </c>
      <c r="K127" s="154">
        <v>0</v>
      </c>
      <c r="L127" s="154">
        <v>0</v>
      </c>
      <c r="M127" s="156" t="s">
        <v>435</v>
      </c>
      <c r="N127" s="156" t="s">
        <v>436</v>
      </c>
      <c r="O127" s="156" t="s">
        <v>437</v>
      </c>
      <c r="P127" s="156" t="s">
        <v>438</v>
      </c>
      <c r="Q127" s="156" t="s">
        <v>439</v>
      </c>
      <c r="R127" s="162" t="s">
        <v>570</v>
      </c>
      <c r="S127" s="373"/>
      <c r="T127" s="376"/>
    </row>
    <row r="128" spans="1:20" s="174" customFormat="1" ht="27" customHeight="1" x14ac:dyDescent="0.2">
      <c r="A128" s="152" t="s">
        <v>432</v>
      </c>
      <c r="B128" s="153" t="s">
        <v>571</v>
      </c>
      <c r="C128" s="265" t="s">
        <v>750</v>
      </c>
      <c r="D128" s="265" t="s">
        <v>750</v>
      </c>
      <c r="E128" s="222">
        <f t="shared" ref="E128:E129" si="27">180+90</f>
        <v>270</v>
      </c>
      <c r="F128" s="249">
        <v>0</v>
      </c>
      <c r="G128" s="245" t="s">
        <v>434</v>
      </c>
      <c r="H128" s="154">
        <v>0</v>
      </c>
      <c r="I128" s="175">
        <f>15642000+7821000</f>
        <v>23463000</v>
      </c>
      <c r="J128" s="165">
        <f>+I128</f>
        <v>23463000</v>
      </c>
      <c r="K128" s="154">
        <v>0</v>
      </c>
      <c r="L128" s="154">
        <v>0</v>
      </c>
      <c r="M128" s="156" t="s">
        <v>435</v>
      </c>
      <c r="N128" s="156" t="s">
        <v>436</v>
      </c>
      <c r="O128" s="156" t="s">
        <v>437</v>
      </c>
      <c r="P128" s="156" t="s">
        <v>438</v>
      </c>
      <c r="Q128" s="156" t="s">
        <v>439</v>
      </c>
      <c r="R128" s="162" t="s">
        <v>572</v>
      </c>
      <c r="S128" s="373"/>
      <c r="T128" s="376"/>
    </row>
    <row r="129" spans="1:20" s="174" customFormat="1" ht="27" customHeight="1" x14ac:dyDescent="0.2">
      <c r="A129" s="152" t="s">
        <v>432</v>
      </c>
      <c r="B129" s="153" t="s">
        <v>571</v>
      </c>
      <c r="C129" s="265" t="s">
        <v>750</v>
      </c>
      <c r="D129" s="265" t="s">
        <v>750</v>
      </c>
      <c r="E129" s="222">
        <f t="shared" si="27"/>
        <v>270</v>
      </c>
      <c r="F129" s="249">
        <v>0</v>
      </c>
      <c r="G129" s="245" t="s">
        <v>434</v>
      </c>
      <c r="H129" s="154">
        <v>0</v>
      </c>
      <c r="I129" s="175">
        <f>27054000+16533000</f>
        <v>43587000</v>
      </c>
      <c r="J129" s="165">
        <f>+I129</f>
        <v>43587000</v>
      </c>
      <c r="K129" s="154">
        <v>0</v>
      </c>
      <c r="L129" s="154">
        <v>0</v>
      </c>
      <c r="M129" s="156" t="s">
        <v>435</v>
      </c>
      <c r="N129" s="156" t="s">
        <v>436</v>
      </c>
      <c r="O129" s="156" t="s">
        <v>437</v>
      </c>
      <c r="P129" s="156" t="s">
        <v>438</v>
      </c>
      <c r="Q129" s="156" t="s">
        <v>439</v>
      </c>
      <c r="R129" s="160" t="s">
        <v>573</v>
      </c>
      <c r="S129" s="373"/>
      <c r="T129" s="377"/>
    </row>
    <row r="130" spans="1:20" ht="26.25" customHeight="1" x14ac:dyDescent="0.2">
      <c r="A130" s="205" t="s">
        <v>432</v>
      </c>
      <c r="B130" s="206" t="s">
        <v>680</v>
      </c>
      <c r="C130" s="226">
        <v>4</v>
      </c>
      <c r="D130" s="226">
        <v>4</v>
      </c>
      <c r="E130" s="227">
        <v>240</v>
      </c>
      <c r="F130" s="250">
        <v>0</v>
      </c>
      <c r="G130" s="227" t="s">
        <v>583</v>
      </c>
      <c r="H130" s="227">
        <v>0</v>
      </c>
      <c r="I130" s="218">
        <v>9632453</v>
      </c>
      <c r="J130" s="179">
        <f t="shared" ref="J130" si="28">+I130</f>
        <v>9632453</v>
      </c>
      <c r="K130" s="180">
        <v>0</v>
      </c>
      <c r="L130" s="180">
        <v>0</v>
      </c>
      <c r="M130" s="167" t="s">
        <v>435</v>
      </c>
      <c r="N130" s="167" t="s">
        <v>584</v>
      </c>
      <c r="O130" s="167" t="s">
        <v>446</v>
      </c>
      <c r="P130" s="181" t="s">
        <v>438</v>
      </c>
      <c r="Q130" s="167" t="s">
        <v>439</v>
      </c>
      <c r="R130" s="173" t="s">
        <v>679</v>
      </c>
      <c r="S130" s="374"/>
      <c r="T130" s="233">
        <f>+I130</f>
        <v>9632453</v>
      </c>
    </row>
    <row r="131" spans="1:20" ht="32.25" customHeight="1" x14ac:dyDescent="0.2">
      <c r="A131" s="152" t="s">
        <v>432</v>
      </c>
      <c r="B131" s="153" t="s">
        <v>574</v>
      </c>
      <c r="C131" s="223">
        <v>1</v>
      </c>
      <c r="D131" s="223">
        <v>1</v>
      </c>
      <c r="E131" s="222">
        <v>283</v>
      </c>
      <c r="F131" s="249">
        <v>0</v>
      </c>
      <c r="G131" s="155" t="s">
        <v>434</v>
      </c>
      <c r="H131" s="154">
        <v>0</v>
      </c>
      <c r="I131" s="165">
        <v>52439900</v>
      </c>
      <c r="J131" s="158">
        <f t="shared" ref="J131" si="29">+I131</f>
        <v>52439900</v>
      </c>
      <c r="K131" s="154">
        <v>0</v>
      </c>
      <c r="L131" s="154">
        <v>0</v>
      </c>
      <c r="M131" s="156" t="s">
        <v>435</v>
      </c>
      <c r="N131" s="156" t="s">
        <v>436</v>
      </c>
      <c r="O131" s="156" t="s">
        <v>446</v>
      </c>
      <c r="P131" s="156" t="s">
        <v>438</v>
      </c>
      <c r="Q131" s="156" t="s">
        <v>439</v>
      </c>
      <c r="R131" s="146" t="s">
        <v>575</v>
      </c>
      <c r="S131" s="333" t="s">
        <v>576</v>
      </c>
      <c r="T131" s="390">
        <f>SUM(I131:I134)</f>
        <v>173632800</v>
      </c>
    </row>
    <row r="132" spans="1:20" ht="26.25" customHeight="1" x14ac:dyDescent="0.2">
      <c r="A132" s="152" t="s">
        <v>432</v>
      </c>
      <c r="B132" s="153" t="s">
        <v>574</v>
      </c>
      <c r="C132" s="222">
        <v>1</v>
      </c>
      <c r="D132" s="222">
        <v>1</v>
      </c>
      <c r="E132" s="222">
        <v>283</v>
      </c>
      <c r="F132" s="249">
        <v>0</v>
      </c>
      <c r="G132" s="155" t="s">
        <v>434</v>
      </c>
      <c r="H132" s="154">
        <v>0</v>
      </c>
      <c r="I132" s="165">
        <v>42534900</v>
      </c>
      <c r="J132" s="38">
        <f t="shared" ref="J132:J138" si="30">+I132</f>
        <v>42534900</v>
      </c>
      <c r="K132" s="154">
        <v>0</v>
      </c>
      <c r="L132" s="154">
        <v>0</v>
      </c>
      <c r="M132" s="156" t="s">
        <v>435</v>
      </c>
      <c r="N132" s="156" t="s">
        <v>436</v>
      </c>
      <c r="O132" s="156" t="s">
        <v>446</v>
      </c>
      <c r="P132" s="156" t="s">
        <v>438</v>
      </c>
      <c r="Q132" s="156" t="s">
        <v>439</v>
      </c>
      <c r="R132" s="152" t="s">
        <v>577</v>
      </c>
      <c r="S132" s="333"/>
      <c r="T132" s="390"/>
    </row>
    <row r="133" spans="1:20" ht="26.25" customHeight="1" x14ac:dyDescent="0.2">
      <c r="A133" s="152" t="s">
        <v>432</v>
      </c>
      <c r="B133" s="153" t="s">
        <v>578</v>
      </c>
      <c r="C133" s="265" t="s">
        <v>750</v>
      </c>
      <c r="D133" s="265" t="s">
        <v>750</v>
      </c>
      <c r="E133" s="222">
        <f>180+90</f>
        <v>270</v>
      </c>
      <c r="F133" s="249">
        <v>0</v>
      </c>
      <c r="G133" s="155" t="s">
        <v>434</v>
      </c>
      <c r="H133" s="154">
        <v>0</v>
      </c>
      <c r="I133" s="165">
        <f>27718000+10359000</f>
        <v>38077000</v>
      </c>
      <c r="J133" s="38">
        <f t="shared" si="30"/>
        <v>38077000</v>
      </c>
      <c r="K133" s="154">
        <v>0</v>
      </c>
      <c r="L133" s="154">
        <v>0</v>
      </c>
      <c r="M133" s="156" t="s">
        <v>435</v>
      </c>
      <c r="N133" s="156" t="s">
        <v>436</v>
      </c>
      <c r="O133" s="156" t="s">
        <v>437</v>
      </c>
      <c r="P133" s="156" t="s">
        <v>438</v>
      </c>
      <c r="Q133" s="156" t="s">
        <v>439</v>
      </c>
      <c r="R133" s="152" t="s">
        <v>579</v>
      </c>
      <c r="S133" s="333"/>
      <c r="T133" s="390"/>
    </row>
    <row r="134" spans="1:20" ht="26.25" customHeight="1" x14ac:dyDescent="0.2">
      <c r="A134" s="152" t="s">
        <v>432</v>
      </c>
      <c r="B134" s="153" t="s">
        <v>578</v>
      </c>
      <c r="C134" s="265" t="s">
        <v>750</v>
      </c>
      <c r="D134" s="265" t="s">
        <v>750</v>
      </c>
      <c r="E134" s="222">
        <f>180+90</f>
        <v>270</v>
      </c>
      <c r="F134" s="249">
        <v>0</v>
      </c>
      <c r="G134" s="155" t="s">
        <v>434</v>
      </c>
      <c r="H134" s="154">
        <v>0</v>
      </c>
      <c r="I134" s="165">
        <f>27054000+13527000</f>
        <v>40581000</v>
      </c>
      <c r="J134" s="38">
        <f t="shared" si="30"/>
        <v>40581000</v>
      </c>
      <c r="K134" s="154">
        <v>0</v>
      </c>
      <c r="L134" s="154">
        <v>0</v>
      </c>
      <c r="M134" s="156" t="s">
        <v>435</v>
      </c>
      <c r="N134" s="156" t="s">
        <v>436</v>
      </c>
      <c r="O134" s="156" t="s">
        <v>437</v>
      </c>
      <c r="P134" s="156" t="s">
        <v>438</v>
      </c>
      <c r="Q134" s="156" t="s">
        <v>439</v>
      </c>
      <c r="R134" s="152" t="s">
        <v>580</v>
      </c>
      <c r="S134" s="333"/>
      <c r="T134" s="390"/>
    </row>
    <row r="135" spans="1:20" ht="26.25" customHeight="1" x14ac:dyDescent="0.2">
      <c r="A135" s="176" t="s">
        <v>581</v>
      </c>
      <c r="B135" s="177" t="s">
        <v>582</v>
      </c>
      <c r="C135" s="226">
        <v>1</v>
      </c>
      <c r="D135" s="226">
        <v>1</v>
      </c>
      <c r="E135" s="227">
        <v>350</v>
      </c>
      <c r="F135" s="250">
        <v>0</v>
      </c>
      <c r="G135" s="227" t="s">
        <v>583</v>
      </c>
      <c r="H135" s="227">
        <v>0</v>
      </c>
      <c r="I135" s="179">
        <v>355115999</v>
      </c>
      <c r="J135" s="179">
        <f t="shared" si="30"/>
        <v>355115999</v>
      </c>
      <c r="K135" s="180">
        <v>0</v>
      </c>
      <c r="L135" s="180">
        <v>0</v>
      </c>
      <c r="M135" s="167" t="s">
        <v>435</v>
      </c>
      <c r="N135" s="167" t="s">
        <v>584</v>
      </c>
      <c r="O135" s="167" t="s">
        <v>446</v>
      </c>
      <c r="P135" s="181" t="s">
        <v>438</v>
      </c>
      <c r="Q135" s="167" t="s">
        <v>439</v>
      </c>
      <c r="R135" s="173" t="s">
        <v>585</v>
      </c>
      <c r="S135" s="333"/>
      <c r="T135" s="399">
        <f>+I135+I136</f>
        <v>1566646079</v>
      </c>
    </row>
    <row r="136" spans="1:20" ht="26.25" customHeight="1" x14ac:dyDescent="0.2">
      <c r="A136" s="176" t="s">
        <v>675</v>
      </c>
      <c r="B136" s="177" t="s">
        <v>676</v>
      </c>
      <c r="C136" s="226">
        <v>4</v>
      </c>
      <c r="D136" s="226">
        <v>4</v>
      </c>
      <c r="E136" s="227">
        <v>240</v>
      </c>
      <c r="F136" s="250">
        <v>0</v>
      </c>
      <c r="G136" s="227" t="s">
        <v>583</v>
      </c>
      <c r="H136" s="227">
        <v>0</v>
      </c>
      <c r="I136" s="179">
        <v>1211530080</v>
      </c>
      <c r="J136" s="179">
        <f t="shared" si="30"/>
        <v>1211530080</v>
      </c>
      <c r="K136" s="180">
        <v>0</v>
      </c>
      <c r="L136" s="180">
        <v>0</v>
      </c>
      <c r="M136" s="167" t="s">
        <v>435</v>
      </c>
      <c r="N136" s="167" t="s">
        <v>584</v>
      </c>
      <c r="O136" s="167" t="s">
        <v>446</v>
      </c>
      <c r="P136" s="181" t="s">
        <v>438</v>
      </c>
      <c r="Q136" s="167" t="s">
        <v>439</v>
      </c>
      <c r="R136" s="173"/>
      <c r="S136" s="333"/>
      <c r="T136" s="400"/>
    </row>
    <row r="137" spans="1:20" ht="20.399999999999999" x14ac:dyDescent="0.2">
      <c r="A137" s="152" t="s">
        <v>432</v>
      </c>
      <c r="B137" s="153" t="s">
        <v>797</v>
      </c>
      <c r="C137" s="265" t="s">
        <v>770</v>
      </c>
      <c r="D137" s="265" t="s">
        <v>750</v>
      </c>
      <c r="E137" s="223">
        <v>110</v>
      </c>
      <c r="F137" s="249">
        <v>0</v>
      </c>
      <c r="G137" s="155" t="s">
        <v>434</v>
      </c>
      <c r="H137" s="154">
        <v>0</v>
      </c>
      <c r="I137" s="165">
        <v>16533000</v>
      </c>
      <c r="J137" s="158">
        <f>+I137</f>
        <v>16533000</v>
      </c>
      <c r="K137" s="154">
        <v>0</v>
      </c>
      <c r="L137" s="154">
        <v>0</v>
      </c>
      <c r="M137" s="156" t="s">
        <v>435</v>
      </c>
      <c r="N137" s="156" t="s">
        <v>436</v>
      </c>
      <c r="O137" s="156" t="s">
        <v>437</v>
      </c>
      <c r="P137" s="156" t="s">
        <v>438</v>
      </c>
      <c r="Q137" s="156" t="s">
        <v>439</v>
      </c>
      <c r="R137" s="307" t="s">
        <v>798</v>
      </c>
      <c r="S137" s="307" t="s">
        <v>796</v>
      </c>
      <c r="T137" s="308">
        <f>SUM(I137)</f>
        <v>16533000</v>
      </c>
    </row>
    <row r="138" spans="1:20" ht="20.399999999999999" x14ac:dyDescent="0.2">
      <c r="A138" s="152" t="s">
        <v>432</v>
      </c>
      <c r="B138" s="153" t="s">
        <v>586</v>
      </c>
      <c r="C138" s="265" t="s">
        <v>750</v>
      </c>
      <c r="D138" s="265" t="s">
        <v>750</v>
      </c>
      <c r="E138" s="223">
        <f>180+90</f>
        <v>270</v>
      </c>
      <c r="F138" s="249">
        <v>0</v>
      </c>
      <c r="G138" s="155" t="s">
        <v>434</v>
      </c>
      <c r="H138" s="154">
        <v>0</v>
      </c>
      <c r="I138" s="165">
        <f>15642000+7821000</f>
        <v>23463000</v>
      </c>
      <c r="J138" s="158">
        <f t="shared" si="30"/>
        <v>23463000</v>
      </c>
      <c r="K138" s="154">
        <v>0</v>
      </c>
      <c r="L138" s="154">
        <v>0</v>
      </c>
      <c r="M138" s="156" t="s">
        <v>435</v>
      </c>
      <c r="N138" s="156" t="s">
        <v>436</v>
      </c>
      <c r="O138" s="156" t="s">
        <v>437</v>
      </c>
      <c r="P138" s="156" t="s">
        <v>438</v>
      </c>
      <c r="Q138" s="156" t="s">
        <v>439</v>
      </c>
      <c r="R138" s="146" t="s">
        <v>587</v>
      </c>
      <c r="S138" s="182" t="s">
        <v>588</v>
      </c>
      <c r="T138" s="279">
        <f>SUM(I138)</f>
        <v>23463000</v>
      </c>
    </row>
    <row r="139" spans="1:20" ht="18.75" customHeight="1" x14ac:dyDescent="0.2">
      <c r="A139" s="271" t="s">
        <v>432</v>
      </c>
      <c r="B139" s="292" t="s">
        <v>589</v>
      </c>
      <c r="C139" s="265" t="s">
        <v>750</v>
      </c>
      <c r="D139" s="265" t="s">
        <v>750</v>
      </c>
      <c r="E139" s="223">
        <f>180+126</f>
        <v>306</v>
      </c>
      <c r="F139" s="249">
        <v>0</v>
      </c>
      <c r="G139" s="155" t="s">
        <v>434</v>
      </c>
      <c r="H139" s="154">
        <v>0</v>
      </c>
      <c r="I139" s="165">
        <f>27054000+18937800</f>
        <v>45991800</v>
      </c>
      <c r="J139" s="158">
        <f t="shared" ref="J139:J187" si="31">+I139</f>
        <v>45991800</v>
      </c>
      <c r="K139" s="154">
        <v>0</v>
      </c>
      <c r="L139" s="154">
        <v>0</v>
      </c>
      <c r="M139" s="156" t="s">
        <v>435</v>
      </c>
      <c r="N139" s="156" t="s">
        <v>436</v>
      </c>
      <c r="O139" s="270" t="s">
        <v>437</v>
      </c>
      <c r="P139" s="156" t="s">
        <v>438</v>
      </c>
      <c r="Q139" s="274" t="s">
        <v>439</v>
      </c>
      <c r="R139" s="269" t="s">
        <v>590</v>
      </c>
      <c r="S139" s="372" t="s">
        <v>591</v>
      </c>
      <c r="T139" s="375">
        <f>SUM(I139:I143)</f>
        <v>181480200</v>
      </c>
    </row>
    <row r="140" spans="1:20" ht="20.25" customHeight="1" x14ac:dyDescent="0.2">
      <c r="A140" s="271" t="s">
        <v>432</v>
      </c>
      <c r="B140" s="292" t="s">
        <v>589</v>
      </c>
      <c r="C140" s="265" t="s">
        <v>750</v>
      </c>
      <c r="D140" s="265" t="s">
        <v>750</v>
      </c>
      <c r="E140" s="223">
        <f>180+180</f>
        <v>360</v>
      </c>
      <c r="F140" s="249">
        <v>0</v>
      </c>
      <c r="G140" s="155" t="s">
        <v>434</v>
      </c>
      <c r="H140" s="154">
        <v>0</v>
      </c>
      <c r="I140" s="165">
        <f>27054000+18937800</f>
        <v>45991800</v>
      </c>
      <c r="J140" s="158">
        <f t="shared" si="31"/>
        <v>45991800</v>
      </c>
      <c r="K140" s="154">
        <v>0</v>
      </c>
      <c r="L140" s="154">
        <v>0</v>
      </c>
      <c r="M140" s="156" t="s">
        <v>435</v>
      </c>
      <c r="N140" s="156" t="s">
        <v>436</v>
      </c>
      <c r="O140" s="270" t="s">
        <v>437</v>
      </c>
      <c r="P140" s="156" t="s">
        <v>438</v>
      </c>
      <c r="Q140" s="156" t="s">
        <v>439</v>
      </c>
      <c r="R140" s="269" t="s">
        <v>592</v>
      </c>
      <c r="S140" s="373"/>
      <c r="T140" s="376"/>
    </row>
    <row r="141" spans="1:20" ht="21" customHeight="1" x14ac:dyDescent="0.2">
      <c r="A141" s="271" t="s">
        <v>432</v>
      </c>
      <c r="B141" s="292" t="s">
        <v>589</v>
      </c>
      <c r="C141" s="265" t="s">
        <v>750</v>
      </c>
      <c r="D141" s="265" t="s">
        <v>750</v>
      </c>
      <c r="E141" s="223">
        <f>180+180</f>
        <v>360</v>
      </c>
      <c r="F141" s="249">
        <v>0</v>
      </c>
      <c r="G141" s="155" t="s">
        <v>434</v>
      </c>
      <c r="H141" s="154">
        <v>0</v>
      </c>
      <c r="I141" s="165">
        <f>27054000+18937800</f>
        <v>45991800</v>
      </c>
      <c r="J141" s="158">
        <f t="shared" si="31"/>
        <v>45991800</v>
      </c>
      <c r="K141" s="154">
        <v>0</v>
      </c>
      <c r="L141" s="154">
        <v>0</v>
      </c>
      <c r="M141" s="156" t="s">
        <v>435</v>
      </c>
      <c r="N141" s="156" t="s">
        <v>436</v>
      </c>
      <c r="O141" s="270" t="s">
        <v>437</v>
      </c>
      <c r="P141" s="156" t="s">
        <v>438</v>
      </c>
      <c r="Q141" s="156" t="s">
        <v>439</v>
      </c>
      <c r="R141" s="269" t="s">
        <v>754</v>
      </c>
      <c r="S141" s="373"/>
      <c r="T141" s="376"/>
    </row>
    <row r="142" spans="1:20" ht="20.399999999999999" customHeight="1" x14ac:dyDescent="0.2">
      <c r="A142" s="152" t="s">
        <v>432</v>
      </c>
      <c r="B142" s="153" t="s">
        <v>589</v>
      </c>
      <c r="C142" s="265" t="s">
        <v>750</v>
      </c>
      <c r="D142" s="265" t="s">
        <v>750</v>
      </c>
      <c r="E142" s="223">
        <f>180+120</f>
        <v>300</v>
      </c>
      <c r="F142" s="249">
        <v>0</v>
      </c>
      <c r="G142" s="155" t="s">
        <v>434</v>
      </c>
      <c r="H142" s="154">
        <v>0</v>
      </c>
      <c r="I142" s="165">
        <f>15642000+10428000</f>
        <v>26070000</v>
      </c>
      <c r="J142" s="158">
        <f t="shared" si="31"/>
        <v>26070000</v>
      </c>
      <c r="K142" s="154">
        <v>0</v>
      </c>
      <c r="L142" s="154">
        <v>0</v>
      </c>
      <c r="M142" s="156" t="s">
        <v>435</v>
      </c>
      <c r="N142" s="156" t="s">
        <v>436</v>
      </c>
      <c r="O142" s="156" t="s">
        <v>437</v>
      </c>
      <c r="P142" s="156" t="s">
        <v>438</v>
      </c>
      <c r="Q142" s="156" t="s">
        <v>439</v>
      </c>
      <c r="R142" s="146" t="s">
        <v>593</v>
      </c>
      <c r="S142" s="373"/>
      <c r="T142" s="376"/>
    </row>
    <row r="143" spans="1:20" ht="20.399999999999999" customHeight="1" x14ac:dyDescent="0.2">
      <c r="A143" s="152" t="s">
        <v>432</v>
      </c>
      <c r="B143" s="153" t="s">
        <v>589</v>
      </c>
      <c r="C143" s="381" t="s">
        <v>727</v>
      </c>
      <c r="D143" s="382"/>
      <c r="E143" s="383"/>
      <c r="F143" s="249">
        <v>0</v>
      </c>
      <c r="G143" s="155" t="s">
        <v>434</v>
      </c>
      <c r="H143" s="154">
        <v>0</v>
      </c>
      <c r="I143" s="165">
        <v>17434800</v>
      </c>
      <c r="J143" s="158">
        <f t="shared" si="31"/>
        <v>17434800</v>
      </c>
      <c r="K143" s="154">
        <v>0</v>
      </c>
      <c r="L143" s="154">
        <v>0</v>
      </c>
      <c r="M143" s="156" t="s">
        <v>435</v>
      </c>
      <c r="N143" s="156" t="s">
        <v>436</v>
      </c>
      <c r="O143" s="156" t="s">
        <v>437</v>
      </c>
      <c r="P143" s="156" t="s">
        <v>438</v>
      </c>
      <c r="Q143" s="156" t="s">
        <v>439</v>
      </c>
      <c r="R143" s="146" t="s">
        <v>594</v>
      </c>
      <c r="S143" s="373"/>
      <c r="T143" s="377"/>
    </row>
    <row r="144" spans="1:20" ht="32.25" customHeight="1" x14ac:dyDescent="0.2">
      <c r="A144" s="183" t="s">
        <v>595</v>
      </c>
      <c r="B144" s="293" t="s">
        <v>596</v>
      </c>
      <c r="C144" s="230">
        <v>2</v>
      </c>
      <c r="D144" s="230">
        <v>2</v>
      </c>
      <c r="E144" s="230">
        <v>300</v>
      </c>
      <c r="F144" s="251">
        <v>0</v>
      </c>
      <c r="G144" s="247" t="s">
        <v>434</v>
      </c>
      <c r="H144" s="247">
        <v>0</v>
      </c>
      <c r="I144" s="256">
        <v>60000000</v>
      </c>
      <c r="J144" s="184">
        <f t="shared" si="31"/>
        <v>60000000</v>
      </c>
      <c r="K144" s="227">
        <v>0</v>
      </c>
      <c r="L144" s="227">
        <v>0</v>
      </c>
      <c r="M144" s="227" t="s">
        <v>435</v>
      </c>
      <c r="N144" s="227" t="s">
        <v>436</v>
      </c>
      <c r="O144" s="167" t="s">
        <v>437</v>
      </c>
      <c r="P144" s="167" t="s">
        <v>438</v>
      </c>
      <c r="Q144" s="167" t="s">
        <v>439</v>
      </c>
      <c r="R144" s="185" t="s">
        <v>597</v>
      </c>
      <c r="S144" s="373"/>
      <c r="T144" s="396">
        <f>+I144+I145+I146+I147+I148</f>
        <v>306166801</v>
      </c>
    </row>
    <row r="145" spans="1:20" ht="32.25" customHeight="1" x14ac:dyDescent="0.2">
      <c r="A145" s="183" t="s">
        <v>432</v>
      </c>
      <c r="B145" s="293" t="s">
        <v>598</v>
      </c>
      <c r="C145" s="230">
        <v>2</v>
      </c>
      <c r="D145" s="230">
        <v>2</v>
      </c>
      <c r="E145" s="230">
        <v>250</v>
      </c>
      <c r="F145" s="251">
        <v>0</v>
      </c>
      <c r="G145" s="247" t="s">
        <v>434</v>
      </c>
      <c r="H145" s="247">
        <v>0</v>
      </c>
      <c r="I145" s="256">
        <v>50000000</v>
      </c>
      <c r="J145" s="184">
        <f t="shared" si="31"/>
        <v>50000000</v>
      </c>
      <c r="K145" s="227">
        <v>0</v>
      </c>
      <c r="L145" s="227">
        <v>0</v>
      </c>
      <c r="M145" s="227" t="s">
        <v>435</v>
      </c>
      <c r="N145" s="227" t="s">
        <v>436</v>
      </c>
      <c r="O145" s="167" t="s">
        <v>437</v>
      </c>
      <c r="P145" s="167" t="s">
        <v>438</v>
      </c>
      <c r="Q145" s="167" t="s">
        <v>439</v>
      </c>
      <c r="R145" s="185" t="s">
        <v>599</v>
      </c>
      <c r="S145" s="373"/>
      <c r="T145" s="397"/>
    </row>
    <row r="146" spans="1:20" ht="32.25" customHeight="1" x14ac:dyDescent="0.2">
      <c r="A146" s="183" t="s">
        <v>432</v>
      </c>
      <c r="B146" s="293" t="s">
        <v>600</v>
      </c>
      <c r="C146" s="230">
        <v>3</v>
      </c>
      <c r="D146" s="230">
        <v>3</v>
      </c>
      <c r="E146" s="230">
        <v>300</v>
      </c>
      <c r="F146" s="251">
        <v>0</v>
      </c>
      <c r="G146" s="247" t="s">
        <v>434</v>
      </c>
      <c r="H146" s="247">
        <v>0</v>
      </c>
      <c r="I146" s="256">
        <v>18658500</v>
      </c>
      <c r="J146" s="184">
        <f t="shared" si="31"/>
        <v>18658500</v>
      </c>
      <c r="K146" s="227">
        <v>0</v>
      </c>
      <c r="L146" s="227">
        <v>0</v>
      </c>
      <c r="M146" s="227" t="s">
        <v>435</v>
      </c>
      <c r="N146" s="227" t="s">
        <v>436</v>
      </c>
      <c r="O146" s="167" t="s">
        <v>437</v>
      </c>
      <c r="P146" s="167" t="s">
        <v>438</v>
      </c>
      <c r="Q146" s="167" t="s">
        <v>439</v>
      </c>
      <c r="R146" s="185" t="s">
        <v>601</v>
      </c>
      <c r="S146" s="373"/>
      <c r="T146" s="397"/>
    </row>
    <row r="147" spans="1:20" ht="32.25" customHeight="1" x14ac:dyDescent="0.2">
      <c r="A147" s="183" t="s">
        <v>432</v>
      </c>
      <c r="B147" s="293" t="s">
        <v>681</v>
      </c>
      <c r="C147" s="230">
        <v>4</v>
      </c>
      <c r="D147" s="230">
        <v>4</v>
      </c>
      <c r="E147" s="230">
        <v>250</v>
      </c>
      <c r="F147" s="251">
        <v>0</v>
      </c>
      <c r="G147" s="247" t="s">
        <v>434</v>
      </c>
      <c r="H147" s="247">
        <v>0</v>
      </c>
      <c r="I147" s="184">
        <v>176061860</v>
      </c>
      <c r="J147" s="184">
        <f t="shared" ref="J147" si="32">+I147</f>
        <v>176061860</v>
      </c>
      <c r="K147" s="227">
        <v>0</v>
      </c>
      <c r="L147" s="227">
        <v>0</v>
      </c>
      <c r="M147" s="227" t="s">
        <v>435</v>
      </c>
      <c r="N147" s="227" t="s">
        <v>436</v>
      </c>
      <c r="O147" s="167" t="s">
        <v>437</v>
      </c>
      <c r="P147" s="167" t="s">
        <v>438</v>
      </c>
      <c r="Q147" s="167" t="s">
        <v>439</v>
      </c>
      <c r="R147" s="185" t="s">
        <v>682</v>
      </c>
      <c r="S147" s="373"/>
      <c r="T147" s="397"/>
    </row>
    <row r="148" spans="1:20" ht="32.25" customHeight="1" x14ac:dyDescent="0.2">
      <c r="A148" s="183" t="s">
        <v>432</v>
      </c>
      <c r="B148" s="293" t="s">
        <v>247</v>
      </c>
      <c r="C148" s="230">
        <v>5</v>
      </c>
      <c r="D148" s="230">
        <v>5</v>
      </c>
      <c r="E148" s="230">
        <v>180</v>
      </c>
      <c r="F148" s="251">
        <v>0</v>
      </c>
      <c r="G148" s="247" t="s">
        <v>434</v>
      </c>
      <c r="H148" s="247">
        <v>0</v>
      </c>
      <c r="I148" s="184">
        <v>1446441</v>
      </c>
      <c r="J148" s="184">
        <f>+I148</f>
        <v>1446441</v>
      </c>
      <c r="K148" s="227">
        <v>0</v>
      </c>
      <c r="L148" s="227">
        <v>0</v>
      </c>
      <c r="M148" s="227" t="s">
        <v>435</v>
      </c>
      <c r="N148" s="227" t="s">
        <v>436</v>
      </c>
      <c r="O148" s="167" t="s">
        <v>437</v>
      </c>
      <c r="P148" s="167" t="s">
        <v>438</v>
      </c>
      <c r="Q148" s="167" t="s">
        <v>439</v>
      </c>
      <c r="R148" s="190" t="s">
        <v>700</v>
      </c>
      <c r="S148" s="374"/>
      <c r="T148" s="398"/>
    </row>
    <row r="149" spans="1:20" s="174" customFormat="1" ht="26.25" customHeight="1" x14ac:dyDescent="0.2">
      <c r="A149" s="152" t="s">
        <v>432</v>
      </c>
      <c r="B149" s="153" t="s">
        <v>602</v>
      </c>
      <c r="C149" s="408" t="s">
        <v>728</v>
      </c>
      <c r="D149" s="409"/>
      <c r="E149" s="410"/>
      <c r="F149" s="249">
        <v>0</v>
      </c>
      <c r="G149" s="155" t="s">
        <v>434</v>
      </c>
      <c r="H149" s="154">
        <v>0</v>
      </c>
      <c r="I149" s="38">
        <v>31315700</v>
      </c>
      <c r="J149" s="38">
        <f t="shared" si="31"/>
        <v>31315700</v>
      </c>
      <c r="K149" s="154">
        <v>0</v>
      </c>
      <c r="L149" s="154">
        <v>0</v>
      </c>
      <c r="M149" s="156" t="s">
        <v>435</v>
      </c>
      <c r="N149" s="156" t="s">
        <v>436</v>
      </c>
      <c r="O149" s="156" t="s">
        <v>446</v>
      </c>
      <c r="P149" s="156" t="s">
        <v>438</v>
      </c>
      <c r="Q149" s="156" t="s">
        <v>439</v>
      </c>
      <c r="R149" s="168" t="s">
        <v>603</v>
      </c>
      <c r="S149" s="372" t="s">
        <v>604</v>
      </c>
      <c r="T149" s="375">
        <f>SUM(I149:I154)</f>
        <v>236997200</v>
      </c>
    </row>
    <row r="150" spans="1:20" s="174" customFormat="1" ht="26.25" customHeight="1" x14ac:dyDescent="0.2">
      <c r="A150" s="152" t="s">
        <v>432</v>
      </c>
      <c r="B150" s="153" t="s">
        <v>602</v>
      </c>
      <c r="C150" s="222">
        <v>1</v>
      </c>
      <c r="D150" s="222">
        <v>1</v>
      </c>
      <c r="E150" s="222">
        <v>351</v>
      </c>
      <c r="F150" s="249">
        <v>0</v>
      </c>
      <c r="G150" s="155" t="s">
        <v>434</v>
      </c>
      <c r="H150" s="154">
        <v>0</v>
      </c>
      <c r="I150" s="38">
        <v>65040300</v>
      </c>
      <c r="J150" s="38">
        <f t="shared" si="31"/>
        <v>65040300</v>
      </c>
      <c r="K150" s="154">
        <v>0</v>
      </c>
      <c r="L150" s="154">
        <v>0</v>
      </c>
      <c r="M150" s="156" t="s">
        <v>435</v>
      </c>
      <c r="N150" s="156" t="s">
        <v>436</v>
      </c>
      <c r="O150" s="156" t="s">
        <v>446</v>
      </c>
      <c r="P150" s="156" t="s">
        <v>438</v>
      </c>
      <c r="Q150" s="156" t="s">
        <v>439</v>
      </c>
      <c r="R150" s="152" t="s">
        <v>605</v>
      </c>
      <c r="S150" s="373"/>
      <c r="T150" s="376"/>
    </row>
    <row r="151" spans="1:20" s="174" customFormat="1" ht="28.95" customHeight="1" x14ac:dyDescent="0.2">
      <c r="A151" s="152" t="s">
        <v>432</v>
      </c>
      <c r="B151" s="153" t="s">
        <v>602</v>
      </c>
      <c r="C151" s="222">
        <v>1</v>
      </c>
      <c r="D151" s="222">
        <v>1</v>
      </c>
      <c r="E151" s="222">
        <v>351</v>
      </c>
      <c r="F151" s="249">
        <v>0</v>
      </c>
      <c r="G151" s="155" t="s">
        <v>434</v>
      </c>
      <c r="H151" s="154">
        <v>0</v>
      </c>
      <c r="I151" s="38">
        <v>65040300</v>
      </c>
      <c r="J151" s="38">
        <f t="shared" si="31"/>
        <v>65040300</v>
      </c>
      <c r="K151" s="154">
        <v>0</v>
      </c>
      <c r="L151" s="154">
        <v>0</v>
      </c>
      <c r="M151" s="156" t="s">
        <v>435</v>
      </c>
      <c r="N151" s="156" t="s">
        <v>436</v>
      </c>
      <c r="O151" s="156" t="s">
        <v>446</v>
      </c>
      <c r="P151" s="156" t="s">
        <v>438</v>
      </c>
      <c r="Q151" s="156" t="s">
        <v>439</v>
      </c>
      <c r="R151" s="152" t="s">
        <v>606</v>
      </c>
      <c r="S151" s="373"/>
      <c r="T151" s="376"/>
    </row>
    <row r="152" spans="1:20" s="174" customFormat="1" ht="28.95" customHeight="1" x14ac:dyDescent="0.2">
      <c r="A152" s="152" t="s">
        <v>432</v>
      </c>
      <c r="B152" s="153" t="s">
        <v>602</v>
      </c>
      <c r="C152" s="222">
        <v>1</v>
      </c>
      <c r="D152" s="222">
        <v>1</v>
      </c>
      <c r="E152" s="222">
        <v>186</v>
      </c>
      <c r="F152" s="249">
        <v>0</v>
      </c>
      <c r="G152" s="155" t="s">
        <v>434</v>
      </c>
      <c r="H152" s="154">
        <v>0</v>
      </c>
      <c r="I152" s="38">
        <v>27955800</v>
      </c>
      <c r="J152" s="38">
        <f t="shared" si="31"/>
        <v>27955800</v>
      </c>
      <c r="K152" s="154">
        <v>0</v>
      </c>
      <c r="L152" s="154">
        <v>0</v>
      </c>
      <c r="M152" s="156" t="s">
        <v>435</v>
      </c>
      <c r="N152" s="156" t="s">
        <v>436</v>
      </c>
      <c r="O152" s="156" t="s">
        <v>446</v>
      </c>
      <c r="P152" s="156" t="s">
        <v>438</v>
      </c>
      <c r="Q152" s="156" t="s">
        <v>439</v>
      </c>
      <c r="R152" s="152" t="s">
        <v>607</v>
      </c>
      <c r="S152" s="373"/>
      <c r="T152" s="376"/>
    </row>
    <row r="153" spans="1:20" s="174" customFormat="1" ht="28.95" customHeight="1" x14ac:dyDescent="0.2">
      <c r="A153" s="152" t="s">
        <v>432</v>
      </c>
      <c r="B153" s="153" t="s">
        <v>602</v>
      </c>
      <c r="C153" s="222">
        <v>7</v>
      </c>
      <c r="D153" s="222">
        <v>7</v>
      </c>
      <c r="E153" s="222">
        <v>167</v>
      </c>
      <c r="F153" s="249">
        <v>0</v>
      </c>
      <c r="G153" s="155" t="s">
        <v>434</v>
      </c>
      <c r="H153" s="154">
        <v>0</v>
      </c>
      <c r="I153" s="38">
        <v>25100100</v>
      </c>
      <c r="J153" s="38">
        <f t="shared" ref="J153:J154" si="33">+I153</f>
        <v>25100100</v>
      </c>
      <c r="K153" s="154">
        <v>0</v>
      </c>
      <c r="L153" s="154">
        <v>0</v>
      </c>
      <c r="M153" s="156" t="s">
        <v>435</v>
      </c>
      <c r="N153" s="156" t="s">
        <v>436</v>
      </c>
      <c r="O153" s="156" t="s">
        <v>446</v>
      </c>
      <c r="P153" s="156" t="s">
        <v>438</v>
      </c>
      <c r="Q153" s="156" t="s">
        <v>439</v>
      </c>
      <c r="R153" s="152" t="s">
        <v>729</v>
      </c>
      <c r="S153" s="373"/>
      <c r="T153" s="376"/>
    </row>
    <row r="154" spans="1:20" s="174" customFormat="1" ht="28.95" customHeight="1" x14ac:dyDescent="0.2">
      <c r="A154" s="152" t="s">
        <v>432</v>
      </c>
      <c r="B154" s="153" t="s">
        <v>602</v>
      </c>
      <c r="C154" s="222">
        <v>8</v>
      </c>
      <c r="D154" s="222">
        <v>8</v>
      </c>
      <c r="E154" s="222">
        <v>150</v>
      </c>
      <c r="F154" s="249">
        <v>0</v>
      </c>
      <c r="G154" s="155" t="s">
        <v>434</v>
      </c>
      <c r="H154" s="154">
        <v>0</v>
      </c>
      <c r="I154" s="38">
        <v>22545000</v>
      </c>
      <c r="J154" s="38">
        <f t="shared" si="33"/>
        <v>22545000</v>
      </c>
      <c r="K154" s="154">
        <v>0</v>
      </c>
      <c r="L154" s="154">
        <v>0</v>
      </c>
      <c r="M154" s="156" t="s">
        <v>435</v>
      </c>
      <c r="N154" s="156" t="s">
        <v>436</v>
      </c>
      <c r="O154" s="156" t="s">
        <v>437</v>
      </c>
      <c r="P154" s="156" t="s">
        <v>438</v>
      </c>
      <c r="Q154" s="156" t="s">
        <v>439</v>
      </c>
      <c r="R154" s="152" t="s">
        <v>753</v>
      </c>
      <c r="S154" s="374"/>
      <c r="T154" s="377"/>
    </row>
    <row r="155" spans="1:20" ht="37.5" customHeight="1" x14ac:dyDescent="0.2">
      <c r="A155" s="183" t="s">
        <v>608</v>
      </c>
      <c r="B155" s="293" t="s">
        <v>609</v>
      </c>
      <c r="C155" s="230">
        <v>1</v>
      </c>
      <c r="D155" s="230">
        <v>1</v>
      </c>
      <c r="E155" s="230">
        <v>350</v>
      </c>
      <c r="F155" s="251">
        <v>0</v>
      </c>
      <c r="G155" s="247" t="s">
        <v>434</v>
      </c>
      <c r="H155" s="247">
        <v>0</v>
      </c>
      <c r="I155" s="184">
        <v>24927853</v>
      </c>
      <c r="J155" s="184">
        <f t="shared" si="31"/>
        <v>24927853</v>
      </c>
      <c r="K155" s="171">
        <v>0</v>
      </c>
      <c r="L155" s="171">
        <v>0</v>
      </c>
      <c r="M155" s="167" t="s">
        <v>435</v>
      </c>
      <c r="N155" s="167" t="s">
        <v>436</v>
      </c>
      <c r="O155" s="167" t="s">
        <v>446</v>
      </c>
      <c r="P155" s="167" t="s">
        <v>438</v>
      </c>
      <c r="Q155" s="167" t="s">
        <v>439</v>
      </c>
      <c r="R155" s="173" t="s">
        <v>610</v>
      </c>
      <c r="S155" s="372" t="s">
        <v>611</v>
      </c>
      <c r="T155" s="411">
        <f>+I155+I156</f>
        <v>39728247</v>
      </c>
    </row>
    <row r="156" spans="1:20" ht="47.25" customHeight="1" x14ac:dyDescent="0.2">
      <c r="A156" s="183" t="s">
        <v>608</v>
      </c>
      <c r="B156" s="293" t="s">
        <v>612</v>
      </c>
      <c r="C156" s="230">
        <v>1</v>
      </c>
      <c r="D156" s="230">
        <v>1</v>
      </c>
      <c r="E156" s="230">
        <v>350</v>
      </c>
      <c r="F156" s="251">
        <v>0</v>
      </c>
      <c r="G156" s="247" t="s">
        <v>434</v>
      </c>
      <c r="H156" s="247">
        <v>0</v>
      </c>
      <c r="I156" s="184">
        <v>14800394</v>
      </c>
      <c r="J156" s="184">
        <f t="shared" si="31"/>
        <v>14800394</v>
      </c>
      <c r="K156" s="171">
        <v>0</v>
      </c>
      <c r="L156" s="171">
        <v>0</v>
      </c>
      <c r="M156" s="167" t="s">
        <v>435</v>
      </c>
      <c r="N156" s="167" t="s">
        <v>436</v>
      </c>
      <c r="O156" s="167" t="s">
        <v>446</v>
      </c>
      <c r="P156" s="167" t="s">
        <v>438</v>
      </c>
      <c r="Q156" s="167" t="s">
        <v>439</v>
      </c>
      <c r="R156" s="185" t="s">
        <v>613</v>
      </c>
      <c r="S156" s="373"/>
      <c r="T156" s="412"/>
    </row>
    <row r="157" spans="1:20" ht="24.75" customHeight="1" x14ac:dyDescent="0.2">
      <c r="A157" s="146">
        <v>80111600</v>
      </c>
      <c r="B157" s="169" t="s">
        <v>614</v>
      </c>
      <c r="C157" s="265" t="s">
        <v>750</v>
      </c>
      <c r="D157" s="265" t="s">
        <v>750</v>
      </c>
      <c r="E157" s="231">
        <f>180+90</f>
        <v>270</v>
      </c>
      <c r="F157" s="249">
        <v>0</v>
      </c>
      <c r="G157" s="245" t="s">
        <v>434</v>
      </c>
      <c r="H157" s="154">
        <v>0</v>
      </c>
      <c r="I157" s="38">
        <f>15642000+7821000</f>
        <v>23463000</v>
      </c>
      <c r="J157" s="38">
        <f t="shared" si="31"/>
        <v>23463000</v>
      </c>
      <c r="K157" s="154">
        <v>0</v>
      </c>
      <c r="L157" s="154">
        <v>0</v>
      </c>
      <c r="M157" s="156" t="s">
        <v>435</v>
      </c>
      <c r="N157" s="167" t="s">
        <v>436</v>
      </c>
      <c r="O157" s="156" t="s">
        <v>437</v>
      </c>
      <c r="P157" s="167" t="s">
        <v>438</v>
      </c>
      <c r="Q157" s="167" t="s">
        <v>439</v>
      </c>
      <c r="R157" s="146" t="s">
        <v>615</v>
      </c>
      <c r="S157" s="373"/>
      <c r="T157" s="375">
        <f>SUM(I157:I161)</f>
        <v>122756500</v>
      </c>
    </row>
    <row r="158" spans="1:20" ht="28.5" customHeight="1" x14ac:dyDescent="0.2">
      <c r="A158" s="146">
        <v>80111600</v>
      </c>
      <c r="B158" s="169" t="s">
        <v>614</v>
      </c>
      <c r="C158" s="265" t="s">
        <v>750</v>
      </c>
      <c r="D158" s="225">
        <v>2</v>
      </c>
      <c r="E158" s="231">
        <f>180+90</f>
        <v>270</v>
      </c>
      <c r="F158" s="249">
        <v>0</v>
      </c>
      <c r="G158" s="245" t="s">
        <v>434</v>
      </c>
      <c r="H158" s="154">
        <v>0</v>
      </c>
      <c r="I158" s="38">
        <f>20718000+10359000</f>
        <v>31077000</v>
      </c>
      <c r="J158" s="38">
        <f t="shared" si="31"/>
        <v>31077000</v>
      </c>
      <c r="K158" s="154">
        <v>0</v>
      </c>
      <c r="L158" s="154">
        <v>0</v>
      </c>
      <c r="M158" s="156" t="s">
        <v>435</v>
      </c>
      <c r="N158" s="167" t="s">
        <v>436</v>
      </c>
      <c r="O158" s="156" t="s">
        <v>437</v>
      </c>
      <c r="P158" s="167" t="s">
        <v>438</v>
      </c>
      <c r="Q158" s="167" t="s">
        <v>439</v>
      </c>
      <c r="R158" s="146" t="s">
        <v>616</v>
      </c>
      <c r="S158" s="373"/>
      <c r="T158" s="376"/>
    </row>
    <row r="159" spans="1:20" ht="26.25" customHeight="1" x14ac:dyDescent="0.2">
      <c r="A159" s="152" t="s">
        <v>432</v>
      </c>
      <c r="B159" s="153" t="s">
        <v>474</v>
      </c>
      <c r="C159" s="222">
        <v>1</v>
      </c>
      <c r="D159" s="222">
        <v>1</v>
      </c>
      <c r="E159" s="222">
        <v>335</v>
      </c>
      <c r="F159" s="249">
        <v>0</v>
      </c>
      <c r="G159" s="155" t="s">
        <v>434</v>
      </c>
      <c r="H159" s="154">
        <v>0</v>
      </c>
      <c r="I159" s="38">
        <v>29111500</v>
      </c>
      <c r="J159" s="38">
        <f t="shared" si="31"/>
        <v>29111500</v>
      </c>
      <c r="K159" s="154">
        <v>0</v>
      </c>
      <c r="L159" s="154">
        <v>0</v>
      </c>
      <c r="M159" s="156" t="s">
        <v>435</v>
      </c>
      <c r="N159" s="156" t="s">
        <v>436</v>
      </c>
      <c r="O159" s="156" t="s">
        <v>446</v>
      </c>
      <c r="P159" s="156" t="s">
        <v>438</v>
      </c>
      <c r="Q159" s="156" t="s">
        <v>439</v>
      </c>
      <c r="R159" s="152" t="s">
        <v>617</v>
      </c>
      <c r="S159" s="373"/>
      <c r="T159" s="376"/>
    </row>
    <row r="160" spans="1:20" ht="25.5" customHeight="1" x14ac:dyDescent="0.2">
      <c r="A160" s="146">
        <v>80111600</v>
      </c>
      <c r="B160" s="169" t="s">
        <v>614</v>
      </c>
      <c r="C160" s="265" t="s">
        <v>750</v>
      </c>
      <c r="D160" s="265" t="s">
        <v>750</v>
      </c>
      <c r="E160" s="231">
        <f>180+90</f>
        <v>270</v>
      </c>
      <c r="F160" s="249">
        <v>0</v>
      </c>
      <c r="G160" s="245" t="s">
        <v>434</v>
      </c>
      <c r="H160" s="154">
        <v>0</v>
      </c>
      <c r="I160" s="38">
        <f>15642000+7821000</f>
        <v>23463000</v>
      </c>
      <c r="J160" s="38">
        <f t="shared" si="31"/>
        <v>23463000</v>
      </c>
      <c r="K160" s="154">
        <v>0</v>
      </c>
      <c r="L160" s="154">
        <v>0</v>
      </c>
      <c r="M160" s="156" t="s">
        <v>435</v>
      </c>
      <c r="N160" s="167" t="s">
        <v>436</v>
      </c>
      <c r="O160" s="156" t="s">
        <v>437</v>
      </c>
      <c r="P160" s="167" t="s">
        <v>438</v>
      </c>
      <c r="Q160" s="167" t="s">
        <v>439</v>
      </c>
      <c r="R160" s="146" t="s">
        <v>767</v>
      </c>
      <c r="S160" s="373"/>
      <c r="T160" s="376"/>
    </row>
    <row r="161" spans="1:20" ht="25.5" customHeight="1" x14ac:dyDescent="0.2">
      <c r="A161" s="232">
        <v>80111600</v>
      </c>
      <c r="B161" s="169" t="s">
        <v>614</v>
      </c>
      <c r="C161" s="225">
        <v>2</v>
      </c>
      <c r="D161" s="225">
        <v>2</v>
      </c>
      <c r="E161" s="231">
        <v>180</v>
      </c>
      <c r="F161" s="249">
        <v>0</v>
      </c>
      <c r="G161" s="245" t="s">
        <v>434</v>
      </c>
      <c r="H161" s="154">
        <v>0</v>
      </c>
      <c r="I161" s="38">
        <v>15642000</v>
      </c>
      <c r="J161" s="38">
        <f t="shared" ref="J161" si="34">+I161</f>
        <v>15642000</v>
      </c>
      <c r="K161" s="154">
        <v>0</v>
      </c>
      <c r="L161" s="154">
        <v>0</v>
      </c>
      <c r="M161" s="156" t="s">
        <v>435</v>
      </c>
      <c r="N161" s="167" t="s">
        <v>436</v>
      </c>
      <c r="O161" s="156" t="s">
        <v>437</v>
      </c>
      <c r="P161" s="167" t="s">
        <v>438</v>
      </c>
      <c r="Q161" s="167" t="s">
        <v>439</v>
      </c>
      <c r="R161" s="232" t="s">
        <v>707</v>
      </c>
      <c r="S161" s="374"/>
      <c r="T161" s="377"/>
    </row>
    <row r="162" spans="1:20" s="174" customFormat="1" ht="26.25" customHeight="1" x14ac:dyDescent="0.2">
      <c r="A162" s="152" t="s">
        <v>432</v>
      </c>
      <c r="B162" s="153" t="s">
        <v>618</v>
      </c>
      <c r="C162" s="222">
        <v>1</v>
      </c>
      <c r="D162" s="222">
        <v>1</v>
      </c>
      <c r="E162" s="222">
        <v>341</v>
      </c>
      <c r="F162" s="249">
        <v>0</v>
      </c>
      <c r="G162" s="155" t="s">
        <v>434</v>
      </c>
      <c r="H162" s="154">
        <v>0</v>
      </c>
      <c r="I162" s="38">
        <v>102300000</v>
      </c>
      <c r="J162" s="38">
        <f t="shared" si="31"/>
        <v>102300000</v>
      </c>
      <c r="K162" s="154">
        <v>0</v>
      </c>
      <c r="L162" s="154">
        <v>0</v>
      </c>
      <c r="M162" s="156" t="s">
        <v>435</v>
      </c>
      <c r="N162" s="156" t="s">
        <v>436</v>
      </c>
      <c r="O162" s="156" t="s">
        <v>446</v>
      </c>
      <c r="P162" s="156" t="s">
        <v>438</v>
      </c>
      <c r="Q162" s="156" t="s">
        <v>439</v>
      </c>
      <c r="R162" s="168" t="s">
        <v>619</v>
      </c>
      <c r="S162" s="372" t="s">
        <v>226</v>
      </c>
      <c r="T162" s="375">
        <f>SUM(I162:I169)</f>
        <v>373303200</v>
      </c>
    </row>
    <row r="163" spans="1:20" s="174" customFormat="1" ht="26.25" customHeight="1" x14ac:dyDescent="0.2">
      <c r="A163" s="152" t="s">
        <v>432</v>
      </c>
      <c r="B163" s="153" t="s">
        <v>620</v>
      </c>
      <c r="C163" s="222">
        <v>1</v>
      </c>
      <c r="D163" s="222">
        <v>1</v>
      </c>
      <c r="E163" s="222">
        <v>351</v>
      </c>
      <c r="F163" s="249">
        <v>0</v>
      </c>
      <c r="G163" s="155" t="s">
        <v>434</v>
      </c>
      <c r="H163" s="154">
        <v>0</v>
      </c>
      <c r="I163" s="38">
        <v>52755300</v>
      </c>
      <c r="J163" s="38">
        <f t="shared" si="31"/>
        <v>52755300</v>
      </c>
      <c r="K163" s="154">
        <v>0</v>
      </c>
      <c r="L163" s="154">
        <v>0</v>
      </c>
      <c r="M163" s="156" t="s">
        <v>435</v>
      </c>
      <c r="N163" s="156" t="s">
        <v>436</v>
      </c>
      <c r="O163" s="156" t="s">
        <v>446</v>
      </c>
      <c r="P163" s="156" t="s">
        <v>438</v>
      </c>
      <c r="Q163" s="156" t="s">
        <v>439</v>
      </c>
      <c r="R163" s="152" t="s">
        <v>621</v>
      </c>
      <c r="S163" s="373"/>
      <c r="T163" s="376"/>
    </row>
    <row r="164" spans="1:20" ht="26.25" customHeight="1" x14ac:dyDescent="0.2">
      <c r="A164" s="152" t="s">
        <v>432</v>
      </c>
      <c r="B164" s="153" t="s">
        <v>618</v>
      </c>
      <c r="C164" s="222">
        <v>1</v>
      </c>
      <c r="D164" s="222">
        <v>1</v>
      </c>
      <c r="E164" s="222">
        <v>185</v>
      </c>
      <c r="F164" s="249">
        <v>0</v>
      </c>
      <c r="G164" s="155" t="s">
        <v>434</v>
      </c>
      <c r="H164" s="154">
        <v>0</v>
      </c>
      <c r="I164" s="38">
        <v>24048000</v>
      </c>
      <c r="J164" s="38">
        <f t="shared" si="31"/>
        <v>24048000</v>
      </c>
      <c r="K164" s="154">
        <v>0</v>
      </c>
      <c r="L164" s="154">
        <v>0</v>
      </c>
      <c r="M164" s="156" t="s">
        <v>435</v>
      </c>
      <c r="N164" s="156" t="s">
        <v>436</v>
      </c>
      <c r="O164" s="156" t="s">
        <v>446</v>
      </c>
      <c r="P164" s="156" t="s">
        <v>438</v>
      </c>
      <c r="Q164" s="156" t="s">
        <v>439</v>
      </c>
      <c r="R164" s="152" t="s">
        <v>622</v>
      </c>
      <c r="S164" s="373"/>
      <c r="T164" s="376"/>
    </row>
    <row r="165" spans="1:20" ht="38.4" customHeight="1" x14ac:dyDescent="0.2">
      <c r="A165" s="152" t="s">
        <v>432</v>
      </c>
      <c r="B165" s="153" t="s">
        <v>623</v>
      </c>
      <c r="C165" s="265" t="s">
        <v>746</v>
      </c>
      <c r="D165" s="265" t="s">
        <v>746</v>
      </c>
      <c r="E165" s="222" t="s">
        <v>749</v>
      </c>
      <c r="F165" s="249">
        <v>0</v>
      </c>
      <c r="G165" s="155" t="s">
        <v>434</v>
      </c>
      <c r="H165" s="154">
        <v>0</v>
      </c>
      <c r="I165" s="38">
        <f>18814500+9356400</f>
        <v>28170900</v>
      </c>
      <c r="J165" s="38">
        <f t="shared" si="31"/>
        <v>28170900</v>
      </c>
      <c r="K165" s="154">
        <v>0</v>
      </c>
      <c r="L165" s="154">
        <v>0</v>
      </c>
      <c r="M165" s="156" t="s">
        <v>435</v>
      </c>
      <c r="N165" s="156" t="s">
        <v>436</v>
      </c>
      <c r="O165" s="156" t="s">
        <v>446</v>
      </c>
      <c r="P165" s="156" t="s">
        <v>438</v>
      </c>
      <c r="Q165" s="156" t="s">
        <v>439</v>
      </c>
      <c r="R165" s="124" t="s">
        <v>624</v>
      </c>
      <c r="S165" s="373"/>
      <c r="T165" s="376"/>
    </row>
    <row r="166" spans="1:20" ht="26.25" customHeight="1" x14ac:dyDescent="0.2">
      <c r="A166" s="152" t="s">
        <v>432</v>
      </c>
      <c r="B166" s="153" t="s">
        <v>625</v>
      </c>
      <c r="C166" s="265" t="s">
        <v>746</v>
      </c>
      <c r="D166" s="265" t="s">
        <v>746</v>
      </c>
      <c r="E166" s="222">
        <f>180+90</f>
        <v>270</v>
      </c>
      <c r="F166" s="249">
        <v>0</v>
      </c>
      <c r="G166" s="155" t="s">
        <v>434</v>
      </c>
      <c r="H166" s="154">
        <v>0</v>
      </c>
      <c r="I166" s="38">
        <f>27054000+13527000</f>
        <v>40581000</v>
      </c>
      <c r="J166" s="38">
        <f t="shared" si="31"/>
        <v>40581000</v>
      </c>
      <c r="K166" s="154">
        <v>0</v>
      </c>
      <c r="L166" s="154">
        <v>0</v>
      </c>
      <c r="M166" s="156" t="s">
        <v>435</v>
      </c>
      <c r="N166" s="156" t="s">
        <v>436</v>
      </c>
      <c r="O166" s="156" t="s">
        <v>446</v>
      </c>
      <c r="P166" s="156" t="s">
        <v>438</v>
      </c>
      <c r="Q166" s="156" t="s">
        <v>439</v>
      </c>
      <c r="R166" s="152" t="s">
        <v>626</v>
      </c>
      <c r="S166" s="373"/>
      <c r="T166" s="376"/>
    </row>
    <row r="167" spans="1:20" ht="26.25" customHeight="1" x14ac:dyDescent="0.2">
      <c r="A167" s="152" t="s">
        <v>432</v>
      </c>
      <c r="B167" s="153" t="s">
        <v>618</v>
      </c>
      <c r="C167" s="265" t="s">
        <v>750</v>
      </c>
      <c r="D167" s="265" t="s">
        <v>750</v>
      </c>
      <c r="E167" s="231">
        <f>180+90</f>
        <v>270</v>
      </c>
      <c r="F167" s="147">
        <v>0</v>
      </c>
      <c r="G167" s="155" t="s">
        <v>434</v>
      </c>
      <c r="H167" s="178">
        <v>0</v>
      </c>
      <c r="I167" s="38">
        <f>37206000+18603000</f>
        <v>55809000</v>
      </c>
      <c r="J167" s="38">
        <f t="shared" si="31"/>
        <v>55809000</v>
      </c>
      <c r="K167" s="187">
        <v>0</v>
      </c>
      <c r="L167" s="187">
        <v>0</v>
      </c>
      <c r="M167" s="156" t="s">
        <v>435</v>
      </c>
      <c r="N167" s="156" t="s">
        <v>436</v>
      </c>
      <c r="O167" s="156" t="s">
        <v>437</v>
      </c>
      <c r="P167" s="156" t="s">
        <v>438</v>
      </c>
      <c r="Q167" s="156" t="s">
        <v>439</v>
      </c>
      <c r="R167" s="188" t="s">
        <v>766</v>
      </c>
      <c r="S167" s="373"/>
      <c r="T167" s="376"/>
    </row>
    <row r="168" spans="1:20" ht="26.25" customHeight="1" x14ac:dyDescent="0.2">
      <c r="A168" s="152" t="s">
        <v>432</v>
      </c>
      <c r="B168" s="153" t="s">
        <v>618</v>
      </c>
      <c r="C168" s="225">
        <v>6</v>
      </c>
      <c r="D168" s="225">
        <v>6</v>
      </c>
      <c r="E168" s="231">
        <v>180</v>
      </c>
      <c r="F168" s="147">
        <v>0</v>
      </c>
      <c r="G168" s="155" t="s">
        <v>583</v>
      </c>
      <c r="H168" s="178">
        <v>0</v>
      </c>
      <c r="I168" s="38">
        <v>27054000</v>
      </c>
      <c r="J168" s="38">
        <f t="shared" si="31"/>
        <v>27054000</v>
      </c>
      <c r="K168" s="187">
        <v>0</v>
      </c>
      <c r="L168" s="187">
        <v>0</v>
      </c>
      <c r="M168" s="156" t="s">
        <v>435</v>
      </c>
      <c r="N168" s="156" t="s">
        <v>436</v>
      </c>
      <c r="O168" s="156" t="s">
        <v>437</v>
      </c>
      <c r="P168" s="156" t="s">
        <v>438</v>
      </c>
      <c r="Q168" s="274" t="s">
        <v>439</v>
      </c>
      <c r="R168" s="236" t="s">
        <v>711</v>
      </c>
      <c r="S168" s="373"/>
      <c r="T168" s="376"/>
    </row>
    <row r="169" spans="1:20" ht="26.25" customHeight="1" x14ac:dyDescent="0.2">
      <c r="A169" s="152" t="s">
        <v>432</v>
      </c>
      <c r="B169" s="153" t="s">
        <v>618</v>
      </c>
      <c r="C169" s="222">
        <v>7</v>
      </c>
      <c r="D169" s="222">
        <v>7</v>
      </c>
      <c r="E169" s="222">
        <v>167</v>
      </c>
      <c r="F169" s="249">
        <v>0</v>
      </c>
      <c r="G169" s="155" t="s">
        <v>434</v>
      </c>
      <c r="H169" s="154">
        <v>0</v>
      </c>
      <c r="I169" s="38">
        <v>42585000</v>
      </c>
      <c r="J169" s="38">
        <f t="shared" si="31"/>
        <v>42585000</v>
      </c>
      <c r="K169" s="154">
        <v>0</v>
      </c>
      <c r="L169" s="154">
        <v>0</v>
      </c>
      <c r="M169" s="156" t="s">
        <v>435</v>
      </c>
      <c r="N169" s="156" t="s">
        <v>436</v>
      </c>
      <c r="O169" s="156" t="s">
        <v>437</v>
      </c>
      <c r="P169" s="156" t="s">
        <v>438</v>
      </c>
      <c r="Q169" s="156" t="s">
        <v>439</v>
      </c>
      <c r="R169" s="152" t="s">
        <v>622</v>
      </c>
      <c r="S169" s="373"/>
      <c r="T169" s="377"/>
    </row>
    <row r="170" spans="1:20" ht="26.25" customHeight="1" x14ac:dyDescent="0.2">
      <c r="A170" s="152" t="s">
        <v>432</v>
      </c>
      <c r="B170" s="153" t="s">
        <v>627</v>
      </c>
      <c r="C170" s="222">
        <v>1</v>
      </c>
      <c r="D170" s="222">
        <v>1</v>
      </c>
      <c r="E170" s="222">
        <v>343</v>
      </c>
      <c r="F170" s="249">
        <v>0</v>
      </c>
      <c r="G170" s="155" t="s">
        <v>434</v>
      </c>
      <c r="H170" s="154">
        <v>0</v>
      </c>
      <c r="I170" s="38">
        <v>36358000</v>
      </c>
      <c r="J170" s="38">
        <f t="shared" si="31"/>
        <v>36358000</v>
      </c>
      <c r="K170" s="154">
        <v>0</v>
      </c>
      <c r="L170" s="154">
        <v>0</v>
      </c>
      <c r="M170" s="156" t="s">
        <v>435</v>
      </c>
      <c r="N170" s="156" t="s">
        <v>436</v>
      </c>
      <c r="O170" s="156" t="s">
        <v>446</v>
      </c>
      <c r="P170" s="156" t="s">
        <v>438</v>
      </c>
      <c r="Q170" s="156" t="s">
        <v>439</v>
      </c>
      <c r="R170" s="152" t="s">
        <v>628</v>
      </c>
      <c r="S170" s="373"/>
      <c r="T170" s="375">
        <f>SUM(I170:I175)</f>
        <v>136555600</v>
      </c>
    </row>
    <row r="171" spans="1:20" ht="26.25" customHeight="1" x14ac:dyDescent="0.2">
      <c r="A171" s="152" t="s">
        <v>432</v>
      </c>
      <c r="B171" s="153" t="s">
        <v>629</v>
      </c>
      <c r="C171" s="222">
        <v>1</v>
      </c>
      <c r="D171" s="222">
        <v>1</v>
      </c>
      <c r="E171" s="222" t="s">
        <v>723</v>
      </c>
      <c r="F171" s="249">
        <v>0</v>
      </c>
      <c r="G171" s="155" t="s">
        <v>434</v>
      </c>
      <c r="H171" s="154">
        <v>0</v>
      </c>
      <c r="I171" s="38">
        <v>0</v>
      </c>
      <c r="J171" s="38">
        <f t="shared" si="31"/>
        <v>0</v>
      </c>
      <c r="K171" s="154">
        <v>0</v>
      </c>
      <c r="L171" s="154">
        <v>0</v>
      </c>
      <c r="M171" s="156" t="s">
        <v>435</v>
      </c>
      <c r="N171" s="156" t="s">
        <v>436</v>
      </c>
      <c r="O171" s="156" t="s">
        <v>446</v>
      </c>
      <c r="P171" s="156" t="s">
        <v>438</v>
      </c>
      <c r="Q171" s="156" t="s">
        <v>439</v>
      </c>
      <c r="R171" s="152" t="s">
        <v>630</v>
      </c>
      <c r="S171" s="373"/>
      <c r="T171" s="376"/>
    </row>
    <row r="172" spans="1:20" ht="26.25" customHeight="1" x14ac:dyDescent="0.2">
      <c r="A172" s="152" t="s">
        <v>432</v>
      </c>
      <c r="B172" s="153" t="s">
        <v>629</v>
      </c>
      <c r="C172" s="265" t="s">
        <v>746</v>
      </c>
      <c r="D172" s="265" t="s">
        <v>746</v>
      </c>
      <c r="E172" s="222">
        <f>273+92</f>
        <v>365</v>
      </c>
      <c r="F172" s="249">
        <v>0</v>
      </c>
      <c r="G172" s="155" t="s">
        <v>434</v>
      </c>
      <c r="H172" s="154">
        <v>0</v>
      </c>
      <c r="I172" s="38">
        <f>18510400+9255200</f>
        <v>27765600</v>
      </c>
      <c r="J172" s="38">
        <f t="shared" si="31"/>
        <v>27765600</v>
      </c>
      <c r="K172" s="154">
        <v>0</v>
      </c>
      <c r="L172" s="154">
        <v>0</v>
      </c>
      <c r="M172" s="156" t="s">
        <v>435</v>
      </c>
      <c r="N172" s="156" t="s">
        <v>436</v>
      </c>
      <c r="O172" s="156" t="s">
        <v>446</v>
      </c>
      <c r="P172" s="156" t="s">
        <v>438</v>
      </c>
      <c r="Q172" s="156" t="s">
        <v>439</v>
      </c>
      <c r="R172" s="152" t="s">
        <v>747</v>
      </c>
      <c r="S172" s="373"/>
      <c r="T172" s="376"/>
    </row>
    <row r="173" spans="1:20" ht="26.25" customHeight="1" x14ac:dyDescent="0.2">
      <c r="A173" s="152" t="s">
        <v>432</v>
      </c>
      <c r="B173" s="153" t="s">
        <v>629</v>
      </c>
      <c r="C173" s="265" t="s">
        <v>748</v>
      </c>
      <c r="D173" s="265" t="s">
        <v>748</v>
      </c>
      <c r="E173" s="222">
        <f>180+90</f>
        <v>270</v>
      </c>
      <c r="F173" s="147">
        <v>0</v>
      </c>
      <c r="G173" s="155" t="s">
        <v>583</v>
      </c>
      <c r="H173" s="178">
        <v>0</v>
      </c>
      <c r="I173" s="38">
        <f>18108000+9054000</f>
        <v>27162000</v>
      </c>
      <c r="J173" s="38">
        <f t="shared" si="31"/>
        <v>27162000</v>
      </c>
      <c r="K173" s="187">
        <v>0</v>
      </c>
      <c r="L173" s="187">
        <v>0</v>
      </c>
      <c r="M173" s="156" t="s">
        <v>435</v>
      </c>
      <c r="N173" s="156" t="s">
        <v>436</v>
      </c>
      <c r="O173" s="156" t="s">
        <v>437</v>
      </c>
      <c r="P173" s="156" t="s">
        <v>438</v>
      </c>
      <c r="Q173" s="156" t="s">
        <v>439</v>
      </c>
      <c r="R173" s="146" t="s">
        <v>631</v>
      </c>
      <c r="S173" s="373"/>
      <c r="T173" s="376"/>
    </row>
    <row r="174" spans="1:20" ht="26.25" customHeight="1" x14ac:dyDescent="0.2">
      <c r="A174" s="152" t="s">
        <v>432</v>
      </c>
      <c r="B174" s="153" t="s">
        <v>629</v>
      </c>
      <c r="C174" s="265" t="s">
        <v>748</v>
      </c>
      <c r="D174" s="265" t="s">
        <v>748</v>
      </c>
      <c r="E174" s="231">
        <f>180+90</f>
        <v>270</v>
      </c>
      <c r="F174" s="147">
        <v>0</v>
      </c>
      <c r="G174" s="155" t="s">
        <v>583</v>
      </c>
      <c r="H174" s="178">
        <v>0</v>
      </c>
      <c r="I174" s="38">
        <f>18108000+9054000</f>
        <v>27162000</v>
      </c>
      <c r="J174" s="38">
        <f t="shared" si="31"/>
        <v>27162000</v>
      </c>
      <c r="K174" s="187">
        <v>0</v>
      </c>
      <c r="L174" s="187">
        <v>0</v>
      </c>
      <c r="M174" s="156" t="s">
        <v>435</v>
      </c>
      <c r="N174" s="156" t="s">
        <v>436</v>
      </c>
      <c r="O174" s="156" t="s">
        <v>437</v>
      </c>
      <c r="P174" s="156" t="s">
        <v>438</v>
      </c>
      <c r="Q174" s="274" t="s">
        <v>439</v>
      </c>
      <c r="R174" s="146" t="s">
        <v>632</v>
      </c>
      <c r="S174" s="373"/>
      <c r="T174" s="376"/>
    </row>
    <row r="175" spans="1:20" ht="26.25" customHeight="1" x14ac:dyDescent="0.2">
      <c r="A175" s="152" t="s">
        <v>432</v>
      </c>
      <c r="B175" s="153" t="s">
        <v>629</v>
      </c>
      <c r="C175" s="225">
        <v>2</v>
      </c>
      <c r="D175" s="225">
        <v>2</v>
      </c>
      <c r="E175" s="231">
        <v>180</v>
      </c>
      <c r="F175" s="147">
        <v>0</v>
      </c>
      <c r="G175" s="155" t="s">
        <v>583</v>
      </c>
      <c r="H175" s="178">
        <v>0</v>
      </c>
      <c r="I175" s="38">
        <v>18108000</v>
      </c>
      <c r="J175" s="38">
        <f t="shared" si="31"/>
        <v>18108000</v>
      </c>
      <c r="K175" s="187">
        <v>0</v>
      </c>
      <c r="L175" s="187">
        <v>0</v>
      </c>
      <c r="M175" s="156" t="s">
        <v>435</v>
      </c>
      <c r="N175" s="156" t="s">
        <v>436</v>
      </c>
      <c r="O175" s="156" t="s">
        <v>437</v>
      </c>
      <c r="P175" s="156" t="s">
        <v>438</v>
      </c>
      <c r="Q175" s="274" t="s">
        <v>439</v>
      </c>
      <c r="R175" s="146" t="s">
        <v>633</v>
      </c>
      <c r="S175" s="373"/>
      <c r="T175" s="376"/>
    </row>
    <row r="176" spans="1:20" ht="26.25" customHeight="1" x14ac:dyDescent="0.2">
      <c r="A176" s="186" t="s">
        <v>634</v>
      </c>
      <c r="B176" s="294" t="s">
        <v>635</v>
      </c>
      <c r="C176" s="226">
        <v>1</v>
      </c>
      <c r="D176" s="226">
        <v>1</v>
      </c>
      <c r="E176" s="227">
        <v>350</v>
      </c>
      <c r="F176" s="227">
        <v>0</v>
      </c>
      <c r="G176" s="227" t="s">
        <v>434</v>
      </c>
      <c r="H176" s="227">
        <v>0</v>
      </c>
      <c r="I176" s="179">
        <v>72314868</v>
      </c>
      <c r="J176" s="179">
        <f>+I176</f>
        <v>72314868</v>
      </c>
      <c r="K176" s="171">
        <v>0</v>
      </c>
      <c r="L176" s="171">
        <v>0</v>
      </c>
      <c r="M176" s="171" t="s">
        <v>435</v>
      </c>
      <c r="N176" s="171" t="s">
        <v>436</v>
      </c>
      <c r="O176" s="171" t="s">
        <v>446</v>
      </c>
      <c r="P176" s="171" t="s">
        <v>438</v>
      </c>
      <c r="Q176" s="171" t="s">
        <v>439</v>
      </c>
      <c r="R176" s="173" t="s">
        <v>636</v>
      </c>
      <c r="S176" s="373"/>
      <c r="T176" s="405">
        <f>SUM(I176:I181)</f>
        <v>542087002</v>
      </c>
    </row>
    <row r="177" spans="1:20" ht="26.25" customHeight="1" x14ac:dyDescent="0.2">
      <c r="A177" s="176" t="s">
        <v>637</v>
      </c>
      <c r="B177" s="177" t="s">
        <v>638</v>
      </c>
      <c r="C177" s="226">
        <v>2</v>
      </c>
      <c r="D177" s="226">
        <v>2</v>
      </c>
      <c r="E177" s="227">
        <v>350</v>
      </c>
      <c r="F177" s="227">
        <v>0</v>
      </c>
      <c r="G177" s="227" t="s">
        <v>583</v>
      </c>
      <c r="H177" s="227">
        <v>0</v>
      </c>
      <c r="I177" s="179">
        <v>239000000</v>
      </c>
      <c r="J177" s="179">
        <f>+I177</f>
        <v>239000000</v>
      </c>
      <c r="K177" s="171">
        <v>0</v>
      </c>
      <c r="L177" s="171">
        <v>0</v>
      </c>
      <c r="M177" s="171" t="s">
        <v>435</v>
      </c>
      <c r="N177" s="171" t="s">
        <v>436</v>
      </c>
      <c r="O177" s="171" t="s">
        <v>437</v>
      </c>
      <c r="P177" s="171" t="s">
        <v>438</v>
      </c>
      <c r="Q177" s="171" t="s">
        <v>439</v>
      </c>
      <c r="R177" s="173" t="s">
        <v>639</v>
      </c>
      <c r="S177" s="373"/>
      <c r="T177" s="406"/>
    </row>
    <row r="178" spans="1:20" ht="26.25" customHeight="1" x14ac:dyDescent="0.2">
      <c r="A178" s="176" t="s">
        <v>640</v>
      </c>
      <c r="B178" s="189" t="s">
        <v>641</v>
      </c>
      <c r="C178" s="226">
        <v>2</v>
      </c>
      <c r="D178" s="226">
        <v>2</v>
      </c>
      <c r="E178" s="227">
        <v>330</v>
      </c>
      <c r="F178" s="227">
        <v>0</v>
      </c>
      <c r="G178" s="227" t="s">
        <v>583</v>
      </c>
      <c r="H178" s="227">
        <v>0</v>
      </c>
      <c r="I178" s="179">
        <v>17741634</v>
      </c>
      <c r="J178" s="179">
        <f t="shared" si="31"/>
        <v>17741634</v>
      </c>
      <c r="K178" s="171">
        <v>0</v>
      </c>
      <c r="L178" s="171">
        <v>0</v>
      </c>
      <c r="M178" s="171" t="s">
        <v>435</v>
      </c>
      <c r="N178" s="171" t="s">
        <v>436</v>
      </c>
      <c r="O178" s="171" t="s">
        <v>437</v>
      </c>
      <c r="P178" s="171" t="s">
        <v>438</v>
      </c>
      <c r="Q178" s="171" t="s">
        <v>439</v>
      </c>
      <c r="R178" s="190" t="s">
        <v>642</v>
      </c>
      <c r="S178" s="373"/>
      <c r="T178" s="406"/>
    </row>
    <row r="179" spans="1:20" ht="26.25" customHeight="1" x14ac:dyDescent="0.2">
      <c r="A179" s="176" t="s">
        <v>643</v>
      </c>
      <c r="B179" s="189" t="s">
        <v>644</v>
      </c>
      <c r="C179" s="226">
        <v>2</v>
      </c>
      <c r="D179" s="226">
        <v>2</v>
      </c>
      <c r="E179" s="227">
        <v>330</v>
      </c>
      <c r="F179" s="227">
        <v>0</v>
      </c>
      <c r="G179" s="227" t="s">
        <v>583</v>
      </c>
      <c r="H179" s="227">
        <v>0</v>
      </c>
      <c r="I179" s="179">
        <v>5000000</v>
      </c>
      <c r="J179" s="179">
        <f t="shared" ref="J179" si="35">+I179</f>
        <v>5000000</v>
      </c>
      <c r="K179" s="171">
        <v>0</v>
      </c>
      <c r="L179" s="171">
        <v>0</v>
      </c>
      <c r="M179" s="171" t="s">
        <v>435</v>
      </c>
      <c r="N179" s="171" t="s">
        <v>436</v>
      </c>
      <c r="O179" s="171" t="s">
        <v>437</v>
      </c>
      <c r="P179" s="171" t="s">
        <v>438</v>
      </c>
      <c r="Q179" s="171" t="s">
        <v>439</v>
      </c>
      <c r="R179" s="190" t="s">
        <v>645</v>
      </c>
      <c r="S179" s="373"/>
      <c r="T179" s="406"/>
    </row>
    <row r="180" spans="1:20" ht="26.25" customHeight="1" x14ac:dyDescent="0.2">
      <c r="A180" s="176" t="s">
        <v>672</v>
      </c>
      <c r="B180" s="177" t="s">
        <v>673</v>
      </c>
      <c r="C180" s="226">
        <v>4</v>
      </c>
      <c r="D180" s="226">
        <v>4</v>
      </c>
      <c r="E180" s="227">
        <v>250</v>
      </c>
      <c r="F180" s="227">
        <v>0</v>
      </c>
      <c r="G180" s="227" t="s">
        <v>583</v>
      </c>
      <c r="H180" s="227">
        <v>0</v>
      </c>
      <c r="I180" s="179">
        <v>200000000</v>
      </c>
      <c r="J180" s="179">
        <f t="shared" si="31"/>
        <v>200000000</v>
      </c>
      <c r="K180" s="171">
        <v>0</v>
      </c>
      <c r="L180" s="171">
        <v>0</v>
      </c>
      <c r="M180" s="171" t="s">
        <v>435</v>
      </c>
      <c r="N180" s="171" t="s">
        <v>436</v>
      </c>
      <c r="O180" s="171" t="s">
        <v>437</v>
      </c>
      <c r="P180" s="171" t="s">
        <v>438</v>
      </c>
      <c r="Q180" s="171" t="s">
        <v>439</v>
      </c>
      <c r="R180" s="190" t="s">
        <v>671</v>
      </c>
      <c r="S180" s="373"/>
      <c r="T180" s="406"/>
    </row>
    <row r="181" spans="1:20" ht="26.25" customHeight="1" x14ac:dyDescent="0.2">
      <c r="A181" s="176" t="s">
        <v>643</v>
      </c>
      <c r="B181" s="189" t="s">
        <v>644</v>
      </c>
      <c r="C181" s="226">
        <v>5</v>
      </c>
      <c r="D181" s="226">
        <v>5</v>
      </c>
      <c r="E181" s="227">
        <v>210</v>
      </c>
      <c r="F181" s="227">
        <v>0</v>
      </c>
      <c r="G181" s="227" t="s">
        <v>583</v>
      </c>
      <c r="H181" s="227">
        <v>0</v>
      </c>
      <c r="I181" s="179">
        <v>8030500</v>
      </c>
      <c r="J181" s="179">
        <f t="shared" si="31"/>
        <v>8030500</v>
      </c>
      <c r="K181" s="171">
        <v>0</v>
      </c>
      <c r="L181" s="171">
        <v>0</v>
      </c>
      <c r="M181" s="171" t="s">
        <v>435</v>
      </c>
      <c r="N181" s="171" t="s">
        <v>436</v>
      </c>
      <c r="O181" s="171" t="s">
        <v>437</v>
      </c>
      <c r="P181" s="171" t="s">
        <v>438</v>
      </c>
      <c r="Q181" s="171" t="s">
        <v>439</v>
      </c>
      <c r="R181" s="190" t="s">
        <v>645</v>
      </c>
      <c r="S181" s="374"/>
      <c r="T181" s="407"/>
    </row>
    <row r="182" spans="1:20" s="285" customFormat="1" ht="28.95" customHeight="1" x14ac:dyDescent="0.2">
      <c r="A182" s="284" t="s">
        <v>646</v>
      </c>
      <c r="B182" s="295" t="s">
        <v>647</v>
      </c>
      <c r="C182" s="284">
        <v>1</v>
      </c>
      <c r="D182" s="284">
        <v>1</v>
      </c>
      <c r="E182" s="284">
        <v>365</v>
      </c>
      <c r="F182" s="284">
        <v>0</v>
      </c>
      <c r="G182" s="284" t="s">
        <v>434</v>
      </c>
      <c r="H182" s="284">
        <v>0</v>
      </c>
      <c r="I182" s="284">
        <v>8980000</v>
      </c>
      <c r="J182" s="284">
        <f t="shared" si="31"/>
        <v>8980000</v>
      </c>
      <c r="K182" s="284">
        <v>0</v>
      </c>
      <c r="L182" s="284">
        <v>0</v>
      </c>
      <c r="M182" s="284" t="s">
        <v>435</v>
      </c>
      <c r="N182" s="284" t="s">
        <v>436</v>
      </c>
      <c r="O182" s="284" t="s">
        <v>446</v>
      </c>
      <c r="P182" s="284" t="s">
        <v>438</v>
      </c>
      <c r="Q182" s="284" t="s">
        <v>439</v>
      </c>
      <c r="R182" s="284" t="s">
        <v>648</v>
      </c>
      <c r="S182" s="372" t="s">
        <v>649</v>
      </c>
      <c r="T182" s="288">
        <f>+I182</f>
        <v>8980000</v>
      </c>
    </row>
    <row r="183" spans="1:20" s="174" customFormat="1" ht="28.95" customHeight="1" x14ac:dyDescent="0.2">
      <c r="A183" s="152" t="s">
        <v>432</v>
      </c>
      <c r="B183" s="153" t="s">
        <v>650</v>
      </c>
      <c r="C183" s="222">
        <v>1</v>
      </c>
      <c r="D183" s="222">
        <v>1</v>
      </c>
      <c r="E183" s="222">
        <v>351</v>
      </c>
      <c r="F183" s="249">
        <v>0</v>
      </c>
      <c r="G183" s="155" t="s">
        <v>434</v>
      </c>
      <c r="H183" s="154">
        <v>0</v>
      </c>
      <c r="I183" s="38">
        <v>52755300</v>
      </c>
      <c r="J183" s="38">
        <f t="shared" si="31"/>
        <v>52755300</v>
      </c>
      <c r="K183" s="154">
        <v>0</v>
      </c>
      <c r="L183" s="154">
        <v>0</v>
      </c>
      <c r="M183" s="156" t="s">
        <v>435</v>
      </c>
      <c r="N183" s="156" t="s">
        <v>436</v>
      </c>
      <c r="O183" s="156" t="s">
        <v>446</v>
      </c>
      <c r="P183" s="156" t="s">
        <v>438</v>
      </c>
      <c r="Q183" s="156" t="s">
        <v>439</v>
      </c>
      <c r="R183" s="152" t="s">
        <v>651</v>
      </c>
      <c r="S183" s="373"/>
      <c r="T183" s="375">
        <f>SUM(I183:I185)</f>
        <v>159128100</v>
      </c>
    </row>
    <row r="184" spans="1:20" s="174" customFormat="1" ht="28.95" customHeight="1" x14ac:dyDescent="0.2">
      <c r="A184" s="152" t="s">
        <v>432</v>
      </c>
      <c r="B184" s="153" t="s">
        <v>650</v>
      </c>
      <c r="C184" s="222">
        <v>1</v>
      </c>
      <c r="D184" s="222">
        <v>1</v>
      </c>
      <c r="E184" s="222">
        <v>351</v>
      </c>
      <c r="F184" s="249">
        <v>0</v>
      </c>
      <c r="G184" s="155" t="s">
        <v>434</v>
      </c>
      <c r="H184" s="154">
        <v>0</v>
      </c>
      <c r="I184" s="38">
        <v>65040300</v>
      </c>
      <c r="J184" s="38">
        <f t="shared" si="31"/>
        <v>65040300</v>
      </c>
      <c r="K184" s="154">
        <v>0</v>
      </c>
      <c r="L184" s="154">
        <v>0</v>
      </c>
      <c r="M184" s="156" t="s">
        <v>435</v>
      </c>
      <c r="N184" s="156" t="s">
        <v>436</v>
      </c>
      <c r="O184" s="156" t="s">
        <v>446</v>
      </c>
      <c r="P184" s="156" t="s">
        <v>438</v>
      </c>
      <c r="Q184" s="156" t="s">
        <v>439</v>
      </c>
      <c r="R184" s="152" t="s">
        <v>652</v>
      </c>
      <c r="S184" s="373"/>
      <c r="T184" s="376"/>
    </row>
    <row r="185" spans="1:20" ht="26.25" customHeight="1" x14ac:dyDescent="0.2">
      <c r="A185" s="152" t="s">
        <v>432</v>
      </c>
      <c r="B185" s="153" t="s">
        <v>653</v>
      </c>
      <c r="C185" s="222">
        <v>1</v>
      </c>
      <c r="D185" s="222">
        <v>1</v>
      </c>
      <c r="E185" s="222">
        <v>275</v>
      </c>
      <c r="F185" s="249">
        <v>0</v>
      </c>
      <c r="G185" s="155" t="s">
        <v>434</v>
      </c>
      <c r="H185" s="154">
        <v>0</v>
      </c>
      <c r="I185" s="38">
        <v>41332500</v>
      </c>
      <c r="J185" s="38">
        <f t="shared" si="31"/>
        <v>41332500</v>
      </c>
      <c r="K185" s="154">
        <v>0</v>
      </c>
      <c r="L185" s="154">
        <v>0</v>
      </c>
      <c r="M185" s="156" t="s">
        <v>435</v>
      </c>
      <c r="N185" s="156" t="s">
        <v>436</v>
      </c>
      <c r="O185" s="156" t="s">
        <v>446</v>
      </c>
      <c r="P185" s="156" t="s">
        <v>438</v>
      </c>
      <c r="Q185" s="156" t="s">
        <v>439</v>
      </c>
      <c r="R185" s="152" t="s">
        <v>654</v>
      </c>
      <c r="S185" s="374"/>
      <c r="T185" s="377"/>
    </row>
    <row r="186" spans="1:20" s="174" customFormat="1" ht="26.25" customHeight="1" x14ac:dyDescent="0.2">
      <c r="A186" s="152" t="s">
        <v>432</v>
      </c>
      <c r="B186" s="153" t="s">
        <v>655</v>
      </c>
      <c r="C186" s="222">
        <v>1</v>
      </c>
      <c r="D186" s="222">
        <v>1</v>
      </c>
      <c r="E186" s="222">
        <v>343</v>
      </c>
      <c r="F186" s="249">
        <v>0</v>
      </c>
      <c r="G186" s="155" t="s">
        <v>434</v>
      </c>
      <c r="H186" s="154">
        <v>0</v>
      </c>
      <c r="I186" s="38">
        <v>102900000</v>
      </c>
      <c r="J186" s="38">
        <f t="shared" si="31"/>
        <v>102900000</v>
      </c>
      <c r="K186" s="154">
        <v>0</v>
      </c>
      <c r="L186" s="154">
        <v>0</v>
      </c>
      <c r="M186" s="156" t="s">
        <v>435</v>
      </c>
      <c r="N186" s="156" t="s">
        <v>436</v>
      </c>
      <c r="O186" s="156" t="s">
        <v>446</v>
      </c>
      <c r="P186" s="156" t="s">
        <v>438</v>
      </c>
      <c r="Q186" s="156" t="s">
        <v>439</v>
      </c>
      <c r="R186" s="152" t="s">
        <v>656</v>
      </c>
      <c r="S186" s="333" t="s">
        <v>657</v>
      </c>
      <c r="T186" s="375">
        <f>SUM(I186:I198)</f>
        <v>506224800</v>
      </c>
    </row>
    <row r="187" spans="1:20" ht="32.25" customHeight="1" x14ac:dyDescent="0.2">
      <c r="A187" s="152" t="s">
        <v>432</v>
      </c>
      <c r="B187" s="153" t="s">
        <v>658</v>
      </c>
      <c r="C187" s="265" t="s">
        <v>746</v>
      </c>
      <c r="D187" s="265" t="s">
        <v>746</v>
      </c>
      <c r="E187" s="222">
        <f>187+93</f>
        <v>280</v>
      </c>
      <c r="F187" s="249">
        <v>0</v>
      </c>
      <c r="G187" s="155" t="s">
        <v>434</v>
      </c>
      <c r="H187" s="154">
        <v>0</v>
      </c>
      <c r="I187" s="38">
        <f>28106100+13977900</f>
        <v>42084000</v>
      </c>
      <c r="J187" s="38">
        <f t="shared" si="31"/>
        <v>42084000</v>
      </c>
      <c r="K187" s="154">
        <v>0</v>
      </c>
      <c r="L187" s="154">
        <v>0</v>
      </c>
      <c r="M187" s="156" t="s">
        <v>435</v>
      </c>
      <c r="N187" s="156" t="s">
        <v>436</v>
      </c>
      <c r="O187" s="156" t="s">
        <v>446</v>
      </c>
      <c r="P187" s="156" t="s">
        <v>438</v>
      </c>
      <c r="Q187" s="156" t="s">
        <v>439</v>
      </c>
      <c r="R187" s="124" t="s">
        <v>659</v>
      </c>
      <c r="S187" s="333"/>
      <c r="T187" s="376"/>
    </row>
    <row r="188" spans="1:20" ht="34.5" customHeight="1" x14ac:dyDescent="0.2">
      <c r="A188" s="152" t="s">
        <v>432</v>
      </c>
      <c r="B188" s="153" t="s">
        <v>660</v>
      </c>
      <c r="C188" s="222">
        <v>1</v>
      </c>
      <c r="D188" s="222">
        <v>1</v>
      </c>
      <c r="E188" s="222" t="s">
        <v>709</v>
      </c>
      <c r="F188" s="249">
        <v>0</v>
      </c>
      <c r="G188" s="155" t="s">
        <v>434</v>
      </c>
      <c r="H188" s="154">
        <v>0</v>
      </c>
      <c r="I188" s="38">
        <v>14579100</v>
      </c>
      <c r="J188" s="38">
        <f>+I188</f>
        <v>14579100</v>
      </c>
      <c r="K188" s="154">
        <v>0</v>
      </c>
      <c r="L188" s="154">
        <v>0</v>
      </c>
      <c r="M188" s="156" t="s">
        <v>435</v>
      </c>
      <c r="N188" s="156" t="s">
        <v>436</v>
      </c>
      <c r="O188" s="156" t="s">
        <v>446</v>
      </c>
      <c r="P188" s="156" t="s">
        <v>438</v>
      </c>
      <c r="Q188" s="156" t="s">
        <v>439</v>
      </c>
      <c r="R188" s="152" t="s">
        <v>661</v>
      </c>
      <c r="S188" s="333"/>
      <c r="T188" s="376"/>
    </row>
    <row r="189" spans="1:20" ht="26.25" customHeight="1" x14ac:dyDescent="0.2">
      <c r="A189" s="152" t="s">
        <v>432</v>
      </c>
      <c r="B189" s="153" t="s">
        <v>660</v>
      </c>
      <c r="C189" s="222">
        <v>1</v>
      </c>
      <c r="D189" s="222">
        <v>1</v>
      </c>
      <c r="E189" s="222" t="s">
        <v>710</v>
      </c>
      <c r="F189" s="249">
        <v>0</v>
      </c>
      <c r="G189" s="155" t="s">
        <v>434</v>
      </c>
      <c r="H189" s="154">
        <v>0</v>
      </c>
      <c r="I189" s="38">
        <v>17603500</v>
      </c>
      <c r="J189" s="38">
        <f>+I189</f>
        <v>17603500</v>
      </c>
      <c r="K189" s="154">
        <v>0</v>
      </c>
      <c r="L189" s="154">
        <v>0</v>
      </c>
      <c r="M189" s="156" t="s">
        <v>435</v>
      </c>
      <c r="N189" s="156" t="s">
        <v>436</v>
      </c>
      <c r="O189" s="156" t="s">
        <v>446</v>
      </c>
      <c r="P189" s="156" t="s">
        <v>438</v>
      </c>
      <c r="Q189" s="156" t="s">
        <v>439</v>
      </c>
      <c r="R189" s="152" t="s">
        <v>662</v>
      </c>
      <c r="S189" s="333"/>
      <c r="T189" s="376"/>
    </row>
    <row r="190" spans="1:20" ht="26.25" customHeight="1" x14ac:dyDescent="0.2">
      <c r="A190" s="152" t="s">
        <v>432</v>
      </c>
      <c r="B190" s="153" t="s">
        <v>663</v>
      </c>
      <c r="C190" s="265" t="s">
        <v>746</v>
      </c>
      <c r="D190" s="265" t="s">
        <v>746</v>
      </c>
      <c r="E190" s="222">
        <f>180+90</f>
        <v>270</v>
      </c>
      <c r="F190" s="249">
        <v>0</v>
      </c>
      <c r="G190" s="155" t="s">
        <v>434</v>
      </c>
      <c r="H190" s="154">
        <v>0</v>
      </c>
      <c r="I190" s="38">
        <f>27054000+13527000</f>
        <v>40581000</v>
      </c>
      <c r="J190" s="38">
        <f>+I190</f>
        <v>40581000</v>
      </c>
      <c r="K190" s="154">
        <v>0</v>
      </c>
      <c r="L190" s="154">
        <v>0</v>
      </c>
      <c r="M190" s="156" t="s">
        <v>435</v>
      </c>
      <c r="N190" s="156" t="s">
        <v>436</v>
      </c>
      <c r="O190" s="156" t="s">
        <v>446</v>
      </c>
      <c r="P190" s="156" t="s">
        <v>438</v>
      </c>
      <c r="Q190" s="156" t="s">
        <v>439</v>
      </c>
      <c r="R190" s="152" t="s">
        <v>664</v>
      </c>
      <c r="S190" s="333"/>
      <c r="T190" s="376"/>
    </row>
    <row r="191" spans="1:20" ht="26.25" customHeight="1" x14ac:dyDescent="0.2">
      <c r="A191" s="152" t="s">
        <v>432</v>
      </c>
      <c r="B191" s="153" t="s">
        <v>660</v>
      </c>
      <c r="C191" s="222">
        <v>2</v>
      </c>
      <c r="D191" s="222">
        <v>2</v>
      </c>
      <c r="E191" s="222">
        <v>322</v>
      </c>
      <c r="F191" s="249">
        <v>0</v>
      </c>
      <c r="G191" s="155" t="s">
        <v>434</v>
      </c>
      <c r="H191" s="154">
        <v>0</v>
      </c>
      <c r="I191" s="38">
        <v>59666600</v>
      </c>
      <c r="J191" s="38">
        <f t="shared" ref="J191:J196" si="36">+I191</f>
        <v>59666600</v>
      </c>
      <c r="K191" s="154">
        <v>0</v>
      </c>
      <c r="L191" s="154">
        <v>0</v>
      </c>
      <c r="M191" s="156" t="s">
        <v>435</v>
      </c>
      <c r="N191" s="156" t="s">
        <v>436</v>
      </c>
      <c r="O191" s="156" t="s">
        <v>437</v>
      </c>
      <c r="P191" s="156" t="s">
        <v>438</v>
      </c>
      <c r="Q191" s="274" t="s">
        <v>439</v>
      </c>
      <c r="R191" s="146" t="s">
        <v>665</v>
      </c>
      <c r="S191" s="333"/>
      <c r="T191" s="376"/>
    </row>
    <row r="192" spans="1:20" ht="26.25" customHeight="1" x14ac:dyDescent="0.2">
      <c r="A192" s="152" t="s">
        <v>432</v>
      </c>
      <c r="B192" s="153" t="s">
        <v>660</v>
      </c>
      <c r="C192" s="222">
        <v>2</v>
      </c>
      <c r="D192" s="222">
        <v>2</v>
      </c>
      <c r="E192" s="222" t="s">
        <v>666</v>
      </c>
      <c r="F192" s="249">
        <v>0</v>
      </c>
      <c r="G192" s="155" t="s">
        <v>434</v>
      </c>
      <c r="H192" s="154">
        <v>0</v>
      </c>
      <c r="I192" s="38">
        <v>0</v>
      </c>
      <c r="J192" s="38">
        <f t="shared" si="36"/>
        <v>0</v>
      </c>
      <c r="K192" s="154">
        <v>0</v>
      </c>
      <c r="L192" s="154">
        <v>0</v>
      </c>
      <c r="M192" s="156" t="s">
        <v>435</v>
      </c>
      <c r="N192" s="156" t="s">
        <v>436</v>
      </c>
      <c r="O192" s="156" t="s">
        <v>437</v>
      </c>
      <c r="P192" s="156" t="s">
        <v>438</v>
      </c>
      <c r="Q192" s="274" t="s">
        <v>439</v>
      </c>
      <c r="R192" s="146" t="s">
        <v>667</v>
      </c>
      <c r="S192" s="333"/>
      <c r="T192" s="376"/>
    </row>
    <row r="193" spans="1:20" ht="26.25" customHeight="1" x14ac:dyDescent="0.2">
      <c r="A193" s="152" t="s">
        <v>432</v>
      </c>
      <c r="B193" s="153" t="s">
        <v>660</v>
      </c>
      <c r="C193" s="222">
        <v>2</v>
      </c>
      <c r="D193" s="222">
        <v>2</v>
      </c>
      <c r="E193" s="222">
        <v>321</v>
      </c>
      <c r="F193" s="249">
        <v>0</v>
      </c>
      <c r="G193" s="155" t="s">
        <v>434</v>
      </c>
      <c r="H193" s="154">
        <v>0</v>
      </c>
      <c r="I193" s="38">
        <v>65730600</v>
      </c>
      <c r="J193" s="38">
        <f t="shared" si="36"/>
        <v>65730600</v>
      </c>
      <c r="K193" s="154">
        <v>0</v>
      </c>
      <c r="L193" s="154">
        <v>0</v>
      </c>
      <c r="M193" s="156" t="s">
        <v>435</v>
      </c>
      <c r="N193" s="156" t="s">
        <v>436</v>
      </c>
      <c r="O193" s="156" t="s">
        <v>437</v>
      </c>
      <c r="P193" s="156" t="s">
        <v>438</v>
      </c>
      <c r="Q193" s="274" t="s">
        <v>439</v>
      </c>
      <c r="R193" s="146" t="s">
        <v>668</v>
      </c>
      <c r="S193" s="333"/>
      <c r="T193" s="376"/>
    </row>
    <row r="194" spans="1:20" ht="26.25" customHeight="1" x14ac:dyDescent="0.2">
      <c r="A194" s="152" t="s">
        <v>432</v>
      </c>
      <c r="B194" s="153" t="s">
        <v>660</v>
      </c>
      <c r="C194" s="265" t="s">
        <v>750</v>
      </c>
      <c r="D194" s="265" t="s">
        <v>750</v>
      </c>
      <c r="E194" s="222">
        <f>180+90</f>
        <v>270</v>
      </c>
      <c r="F194" s="249">
        <v>0</v>
      </c>
      <c r="G194" s="155" t="s">
        <v>434</v>
      </c>
      <c r="H194" s="154">
        <v>0</v>
      </c>
      <c r="I194" s="38">
        <f>27054000+16533000</f>
        <v>43587000</v>
      </c>
      <c r="J194" s="38">
        <f t="shared" si="36"/>
        <v>43587000</v>
      </c>
      <c r="K194" s="154">
        <v>0</v>
      </c>
      <c r="L194" s="154">
        <v>0</v>
      </c>
      <c r="M194" s="156" t="s">
        <v>435</v>
      </c>
      <c r="N194" s="156" t="s">
        <v>436</v>
      </c>
      <c r="O194" s="156" t="s">
        <v>437</v>
      </c>
      <c r="P194" s="156" t="s">
        <v>438</v>
      </c>
      <c r="Q194" s="274" t="s">
        <v>439</v>
      </c>
      <c r="R194" s="146" t="s">
        <v>769</v>
      </c>
      <c r="S194" s="333"/>
      <c r="T194" s="376"/>
    </row>
    <row r="195" spans="1:20" ht="26.25" customHeight="1" x14ac:dyDescent="0.2">
      <c r="A195" s="152" t="s">
        <v>432</v>
      </c>
      <c r="B195" s="153" t="s">
        <v>660</v>
      </c>
      <c r="C195" s="265" t="s">
        <v>750</v>
      </c>
      <c r="D195" s="265" t="s">
        <v>750</v>
      </c>
      <c r="E195" s="222">
        <f>180+90</f>
        <v>270</v>
      </c>
      <c r="F195" s="249">
        <v>0</v>
      </c>
      <c r="G195" s="155" t="s">
        <v>434</v>
      </c>
      <c r="H195" s="154">
        <v>0</v>
      </c>
      <c r="I195" s="38">
        <f>27054000+13527000</f>
        <v>40581000</v>
      </c>
      <c r="J195" s="38">
        <f t="shared" ref="J195" si="37">+I195</f>
        <v>40581000</v>
      </c>
      <c r="K195" s="154">
        <v>0</v>
      </c>
      <c r="L195" s="154">
        <v>0</v>
      </c>
      <c r="M195" s="156" t="s">
        <v>435</v>
      </c>
      <c r="N195" s="156" t="s">
        <v>436</v>
      </c>
      <c r="O195" s="156" t="s">
        <v>437</v>
      </c>
      <c r="P195" s="156" t="s">
        <v>438</v>
      </c>
      <c r="Q195" s="274" t="s">
        <v>439</v>
      </c>
      <c r="R195" s="210" t="s">
        <v>758</v>
      </c>
      <c r="S195" s="333"/>
      <c r="T195" s="376"/>
    </row>
    <row r="196" spans="1:20" ht="26.25" customHeight="1" x14ac:dyDescent="0.2">
      <c r="A196" s="152" t="s">
        <v>432</v>
      </c>
      <c r="B196" s="153" t="s">
        <v>660</v>
      </c>
      <c r="C196" s="222">
        <v>5</v>
      </c>
      <c r="D196" s="222">
        <v>5</v>
      </c>
      <c r="E196" s="222">
        <v>180</v>
      </c>
      <c r="F196" s="249">
        <v>0</v>
      </c>
      <c r="G196" s="155" t="s">
        <v>434</v>
      </c>
      <c r="H196" s="154">
        <v>0</v>
      </c>
      <c r="I196" s="38">
        <v>27054000</v>
      </c>
      <c r="J196" s="38">
        <f t="shared" si="36"/>
        <v>27054000</v>
      </c>
      <c r="K196" s="154">
        <v>0</v>
      </c>
      <c r="L196" s="154">
        <v>0</v>
      </c>
      <c r="M196" s="156" t="s">
        <v>435</v>
      </c>
      <c r="N196" s="156" t="s">
        <v>436</v>
      </c>
      <c r="O196" s="156" t="s">
        <v>437</v>
      </c>
      <c r="P196" s="156" t="s">
        <v>438</v>
      </c>
      <c r="Q196" s="274" t="s">
        <v>439</v>
      </c>
      <c r="R196" s="146" t="s">
        <v>695</v>
      </c>
      <c r="S196" s="333"/>
      <c r="T196" s="376"/>
    </row>
    <row r="197" spans="1:20" ht="26.25" customHeight="1" x14ac:dyDescent="0.2">
      <c r="A197" s="152" t="s">
        <v>432</v>
      </c>
      <c r="B197" s="153" t="s">
        <v>660</v>
      </c>
      <c r="C197" s="222">
        <v>5</v>
      </c>
      <c r="D197" s="222">
        <v>5</v>
      </c>
      <c r="E197" s="222">
        <v>180</v>
      </c>
      <c r="F197" s="249">
        <v>0</v>
      </c>
      <c r="G197" s="155" t="s">
        <v>434</v>
      </c>
      <c r="H197" s="154">
        <v>0</v>
      </c>
      <c r="I197" s="38">
        <v>27054000</v>
      </c>
      <c r="J197" s="38">
        <f t="shared" ref="J197" si="38">+I197</f>
        <v>27054000</v>
      </c>
      <c r="K197" s="154">
        <v>0</v>
      </c>
      <c r="L197" s="154">
        <v>0</v>
      </c>
      <c r="M197" s="156" t="s">
        <v>435</v>
      </c>
      <c r="N197" s="156" t="s">
        <v>436</v>
      </c>
      <c r="O197" s="156" t="s">
        <v>437</v>
      </c>
      <c r="P197" s="156" t="s">
        <v>438</v>
      </c>
      <c r="Q197" s="274" t="s">
        <v>439</v>
      </c>
      <c r="R197" s="232" t="s">
        <v>703</v>
      </c>
      <c r="S197" s="333"/>
      <c r="T197" s="376"/>
    </row>
    <row r="198" spans="1:20" ht="26.25" customHeight="1" x14ac:dyDescent="0.2">
      <c r="A198" s="152" t="s">
        <v>432</v>
      </c>
      <c r="B198" s="153" t="s">
        <v>660</v>
      </c>
      <c r="C198" s="222">
        <v>8</v>
      </c>
      <c r="D198" s="222">
        <v>5</v>
      </c>
      <c r="E198" s="222">
        <v>120</v>
      </c>
      <c r="F198" s="249">
        <v>0</v>
      </c>
      <c r="G198" s="155" t="s">
        <v>434</v>
      </c>
      <c r="H198" s="154">
        <v>0</v>
      </c>
      <c r="I198" s="38">
        <v>24804000</v>
      </c>
      <c r="J198" s="38">
        <f t="shared" ref="J198" si="39">+I198</f>
        <v>24804000</v>
      </c>
      <c r="K198" s="154">
        <v>0</v>
      </c>
      <c r="L198" s="154">
        <v>0</v>
      </c>
      <c r="M198" s="156" t="s">
        <v>435</v>
      </c>
      <c r="N198" s="156" t="s">
        <v>436</v>
      </c>
      <c r="O198" s="156" t="s">
        <v>437</v>
      </c>
      <c r="P198" s="156" t="s">
        <v>438</v>
      </c>
      <c r="Q198" s="274" t="s">
        <v>439</v>
      </c>
      <c r="R198" s="307" t="s">
        <v>791</v>
      </c>
      <c r="S198" s="333"/>
      <c r="T198" s="377"/>
    </row>
    <row r="199" spans="1:20" ht="33.6" customHeight="1" x14ac:dyDescent="0.2">
      <c r="A199" s="402" t="s">
        <v>669</v>
      </c>
      <c r="B199" s="403"/>
      <c r="C199" s="403"/>
      <c r="D199" s="403"/>
      <c r="E199" s="403"/>
      <c r="F199" s="403"/>
      <c r="G199" s="403"/>
      <c r="H199" s="404"/>
      <c r="I199" s="191">
        <f>SUM(I3:I197)</f>
        <v>10646105389</v>
      </c>
      <c r="J199" s="191">
        <f>SUM(J3:J197)</f>
        <v>10646105389</v>
      </c>
      <c r="S199" s="195"/>
      <c r="T199" s="289">
        <f>SUM(T3:T197)</f>
        <v>10670909389</v>
      </c>
    </row>
    <row r="200" spans="1:20" ht="24.6" customHeight="1" x14ac:dyDescent="0.2">
      <c r="I200" s="277" t="s">
        <v>775</v>
      </c>
      <c r="J200" s="283">
        <f>+I5+I6+I7+I8+I9+I10+I11+I12+I13+I14+I15+I16+I17+I18+I19+I20+I21+I22+I23+I24+I25+I26+I27+I28+I29+I30+I31+I32+I33+I34+I35+I36+I37+I38+I39+I40+I41+I42+I43+I44+I45+I46+I47+I48+I49+I50+I51+I52+I53+I54+I55+I56+I57+I58+I59+I60+I61+I62+I63+I64+I65+I66++I67+I68+I70+I71+I72+I73+I74+I75+I76+I77+I78+I79+I80+I81+I82+I83+I84+I85+I90+I91+I92+I93+I94+I95+I96+I97+I98+I100+I101+I102+I103+I104+I105+I106+I107+I108+I109+I110+I112+I113+I114+I115+I117+I118+I119+I120+I121+I122+I123+I124+I125+I126+I127+I128+I129+I131+I132+I133+I134+I137+I138+I139+I140+I141+I142+I143+I149+I150+I151+I152+I153+I154+I157+I158+I159+I160+I161+I162+I163+I164+I165+I166+I167+I168+I169+I170+I171+I172+I173+I174+I175+I183+I184+I185+I186+I187+I188+I189+I190+I191+I192+I193+I194+I195+I196+I197+I198</f>
        <v>6081651300</v>
      </c>
    </row>
    <row r="201" spans="1:20" ht="27" customHeight="1" x14ac:dyDescent="0.2">
      <c r="R201" s="198"/>
      <c r="T201" s="290"/>
    </row>
    <row r="202" spans="1:20" ht="45" customHeight="1" x14ac:dyDescent="0.2">
      <c r="A202" s="2"/>
      <c r="B202" s="297"/>
      <c r="C202" s="2"/>
      <c r="D202" s="253"/>
      <c r="E202" s="2"/>
      <c r="F202" s="253"/>
      <c r="G202" s="13"/>
      <c r="H202" s="2"/>
      <c r="I202" s="2"/>
      <c r="J202" s="286"/>
      <c r="K202" s="2"/>
      <c r="L202" s="2"/>
      <c r="M202" s="2"/>
      <c r="N202" s="2"/>
      <c r="O202" s="275"/>
      <c r="R202" s="198"/>
      <c r="T202" s="290"/>
    </row>
    <row r="203" spans="1:20" ht="36.75" customHeight="1" x14ac:dyDescent="0.2">
      <c r="A203" s="2"/>
      <c r="B203" s="297"/>
      <c r="C203" s="2"/>
      <c r="D203" s="253"/>
      <c r="E203" s="2"/>
      <c r="F203" s="253"/>
      <c r="G203" s="13"/>
      <c r="H203" s="13"/>
      <c r="I203" s="2"/>
      <c r="J203" s="286"/>
      <c r="K203" s="2"/>
      <c r="L203" s="2"/>
      <c r="M203" s="2"/>
      <c r="N203" s="2"/>
      <c r="R203" s="198"/>
      <c r="S203" s="195"/>
    </row>
    <row r="204" spans="1:20" ht="21" customHeight="1" x14ac:dyDescent="0.2">
      <c r="A204" s="2"/>
      <c r="B204" s="297"/>
      <c r="C204" s="2"/>
      <c r="D204" s="253"/>
      <c r="E204" s="2"/>
      <c r="F204" s="253"/>
      <c r="G204" s="13"/>
      <c r="H204" s="13"/>
      <c r="I204" s="2"/>
      <c r="J204" s="286"/>
      <c r="K204" s="2"/>
      <c r="L204" s="2"/>
      <c r="M204" s="2"/>
      <c r="N204" s="2"/>
      <c r="R204" s="198"/>
    </row>
    <row r="205" spans="1:20" x14ac:dyDescent="0.2">
      <c r="A205" s="2"/>
      <c r="B205" s="297"/>
      <c r="C205" s="2"/>
      <c r="D205" s="253"/>
      <c r="E205" s="2"/>
      <c r="F205" s="253"/>
      <c r="G205" s="13"/>
      <c r="H205" s="13"/>
      <c r="I205" s="2"/>
      <c r="J205" s="286"/>
      <c r="K205" s="2"/>
      <c r="L205" s="2"/>
      <c r="M205" s="2"/>
      <c r="N205" s="2"/>
      <c r="R205" s="198"/>
    </row>
    <row r="222" spans="1:20" x14ac:dyDescent="0.2">
      <c r="A222" s="2"/>
      <c r="B222" s="298"/>
      <c r="C222" s="229"/>
      <c r="D222" s="254"/>
      <c r="E222" s="229"/>
      <c r="F222" s="254"/>
      <c r="G222" s="199"/>
      <c r="H222" s="199"/>
      <c r="I222" s="201"/>
      <c r="J222" s="201"/>
      <c r="K222" s="200"/>
      <c r="L222" s="200"/>
      <c r="M222" s="199"/>
      <c r="N222" s="199"/>
      <c r="O222" s="199"/>
      <c r="P222" s="2"/>
      <c r="Q222" s="13"/>
      <c r="R222" s="2"/>
      <c r="S222" s="2"/>
      <c r="T222" s="13"/>
    </row>
    <row r="223" spans="1:20" x14ac:dyDescent="0.2">
      <c r="A223" s="2"/>
      <c r="B223" s="298"/>
      <c r="C223" s="229"/>
      <c r="D223" s="254"/>
      <c r="E223" s="229"/>
      <c r="F223" s="254"/>
      <c r="G223" s="199"/>
      <c r="H223" s="199"/>
      <c r="I223" s="201"/>
      <c r="J223" s="201"/>
      <c r="K223" s="200"/>
      <c r="L223" s="200"/>
      <c r="M223" s="199"/>
      <c r="N223" s="199"/>
      <c r="O223" s="199"/>
      <c r="P223" s="2"/>
      <c r="Q223" s="13"/>
      <c r="R223" s="2"/>
      <c r="S223" s="2"/>
      <c r="T223" s="13"/>
    </row>
    <row r="224" spans="1:20" x14ac:dyDescent="0.2">
      <c r="A224" s="2"/>
      <c r="B224" s="298"/>
      <c r="C224" s="229"/>
      <c r="D224" s="254"/>
      <c r="E224" s="229"/>
      <c r="F224" s="254"/>
      <c r="G224" s="199"/>
      <c r="H224" s="199"/>
      <c r="I224" s="201"/>
      <c r="J224" s="201"/>
      <c r="K224" s="200"/>
      <c r="L224" s="200"/>
      <c r="M224" s="199"/>
      <c r="N224" s="199"/>
      <c r="O224" s="199"/>
      <c r="P224" s="2"/>
      <c r="Q224" s="13"/>
      <c r="R224" s="2"/>
      <c r="S224" s="2"/>
      <c r="T224" s="13"/>
    </row>
    <row r="225" spans="1:20" x14ac:dyDescent="0.2">
      <c r="A225" s="2"/>
      <c r="B225" s="298"/>
      <c r="C225" s="229"/>
      <c r="D225" s="254"/>
      <c r="E225" s="229"/>
      <c r="F225" s="254"/>
      <c r="G225" s="199"/>
      <c r="H225" s="199"/>
      <c r="I225" s="201"/>
      <c r="J225" s="201"/>
      <c r="K225" s="200"/>
      <c r="L225" s="200"/>
      <c r="M225" s="199"/>
      <c r="N225" s="199"/>
      <c r="O225" s="199"/>
      <c r="P225" s="2"/>
      <c r="Q225" s="13"/>
      <c r="R225" s="2"/>
      <c r="S225" s="2"/>
      <c r="T225" s="13"/>
    </row>
    <row r="226" spans="1:20" x14ac:dyDescent="0.2">
      <c r="A226" s="2"/>
      <c r="B226" s="298"/>
      <c r="C226" s="229"/>
      <c r="D226" s="254"/>
      <c r="E226" s="229"/>
      <c r="F226" s="254"/>
      <c r="G226" s="199"/>
      <c r="H226" s="199"/>
      <c r="I226" s="201"/>
      <c r="J226" s="201"/>
      <c r="K226" s="200"/>
      <c r="L226" s="200"/>
      <c r="M226" s="199"/>
      <c r="N226" s="199"/>
      <c r="O226" s="199"/>
      <c r="P226" s="2"/>
      <c r="Q226" s="13"/>
      <c r="R226" s="2"/>
      <c r="S226" s="2"/>
      <c r="T226" s="13"/>
    </row>
    <row r="227" spans="1:20" x14ac:dyDescent="0.2">
      <c r="A227" s="2"/>
      <c r="B227" s="298"/>
      <c r="C227" s="229"/>
      <c r="D227" s="254"/>
      <c r="E227" s="229"/>
      <c r="F227" s="254"/>
      <c r="G227" s="199"/>
      <c r="H227" s="199"/>
      <c r="I227" s="201"/>
      <c r="J227" s="201"/>
      <c r="K227" s="200"/>
      <c r="L227" s="200"/>
      <c r="M227" s="199"/>
      <c r="N227" s="199"/>
      <c r="O227" s="199"/>
      <c r="P227" s="2"/>
      <c r="Q227" s="13"/>
      <c r="R227" s="2"/>
      <c r="S227" s="2"/>
      <c r="T227" s="13"/>
    </row>
    <row r="228" spans="1:20" ht="13.2" x14ac:dyDescent="0.2">
      <c r="A228" s="2"/>
      <c r="B228" s="298"/>
      <c r="C228" s="229"/>
      <c r="D228" s="254"/>
      <c r="E228" s="202"/>
      <c r="F228" s="254"/>
      <c r="G228" s="199"/>
      <c r="H228" s="199"/>
      <c r="I228" s="201"/>
      <c r="J228" s="304"/>
      <c r="K228" s="200"/>
      <c r="L228" s="200"/>
      <c r="M228" s="199"/>
      <c r="N228" s="199"/>
      <c r="O228" s="199"/>
      <c r="P228" s="2"/>
      <c r="Q228" s="13"/>
      <c r="R228" s="2"/>
      <c r="S228" s="2"/>
      <c r="T228" s="13"/>
    </row>
    <row r="229" spans="1:20" ht="13.2" x14ac:dyDescent="0.2">
      <c r="A229" s="2"/>
      <c r="B229" s="298"/>
      <c r="C229" s="229"/>
      <c r="D229" s="254"/>
      <c r="E229" s="203"/>
      <c r="F229" s="254"/>
      <c r="G229" s="199"/>
      <c r="H229" s="199"/>
      <c r="I229" s="201"/>
      <c r="J229" s="305"/>
      <c r="K229" s="200"/>
      <c r="L229" s="200"/>
      <c r="M229" s="199"/>
      <c r="N229" s="199"/>
      <c r="O229" s="199"/>
      <c r="P229" s="2"/>
      <c r="Q229" s="13"/>
      <c r="R229" s="2"/>
      <c r="S229" s="2"/>
      <c r="T229" s="13"/>
    </row>
    <row r="230" spans="1:20" ht="13.2" x14ac:dyDescent="0.2">
      <c r="A230" s="2"/>
      <c r="B230" s="298"/>
      <c r="C230" s="229"/>
      <c r="D230" s="254"/>
      <c r="E230" s="203"/>
      <c r="F230" s="254"/>
      <c r="G230" s="199"/>
      <c r="H230" s="199"/>
      <c r="I230" s="201"/>
      <c r="J230" s="305"/>
      <c r="K230" s="200"/>
      <c r="L230" s="200"/>
      <c r="M230" s="199"/>
      <c r="N230" s="199"/>
      <c r="O230" s="199"/>
      <c r="P230" s="2"/>
      <c r="Q230" s="13"/>
      <c r="R230" s="2"/>
      <c r="S230" s="2"/>
      <c r="T230" s="13"/>
    </row>
    <row r="231" spans="1:20" ht="13.2" x14ac:dyDescent="0.2">
      <c r="A231" s="2"/>
      <c r="B231" s="298"/>
      <c r="C231" s="229"/>
      <c r="D231" s="254"/>
      <c r="E231" s="203"/>
      <c r="F231" s="254"/>
      <c r="G231" s="199"/>
      <c r="H231" s="199"/>
      <c r="I231" s="201"/>
      <c r="J231" s="305"/>
      <c r="K231" s="200"/>
      <c r="L231" s="200"/>
      <c r="M231" s="199"/>
      <c r="N231" s="199"/>
      <c r="O231" s="199"/>
      <c r="P231" s="2"/>
      <c r="Q231" s="13"/>
      <c r="R231" s="2"/>
      <c r="S231" s="2"/>
      <c r="T231" s="13"/>
    </row>
    <row r="232" spans="1:20" ht="13.2" x14ac:dyDescent="0.2">
      <c r="A232" s="2"/>
      <c r="B232" s="298"/>
      <c r="C232" s="229"/>
      <c r="D232" s="254"/>
      <c r="E232" s="203"/>
      <c r="F232" s="254"/>
      <c r="G232" s="199"/>
      <c r="H232" s="199"/>
      <c r="I232" s="201"/>
      <c r="J232" s="305"/>
      <c r="K232" s="200"/>
      <c r="L232" s="200"/>
      <c r="M232" s="199"/>
      <c r="N232" s="199"/>
      <c r="O232" s="199"/>
      <c r="P232" s="2"/>
      <c r="Q232" s="13"/>
      <c r="R232" s="2"/>
      <c r="S232" s="2"/>
      <c r="T232" s="13"/>
    </row>
    <row r="233" spans="1:20" ht="13.2" x14ac:dyDescent="0.2">
      <c r="A233" s="2"/>
      <c r="B233" s="298"/>
      <c r="C233" s="229"/>
      <c r="D233" s="254"/>
      <c r="E233" s="203"/>
      <c r="F233" s="254"/>
      <c r="G233" s="199"/>
      <c r="H233" s="199"/>
      <c r="I233" s="201"/>
      <c r="J233" s="305"/>
      <c r="K233" s="200"/>
      <c r="L233" s="200"/>
      <c r="M233" s="199"/>
      <c r="N233" s="199"/>
      <c r="O233" s="199"/>
      <c r="P233" s="2"/>
      <c r="Q233" s="13"/>
      <c r="R233" s="2"/>
      <c r="S233" s="2"/>
      <c r="T233" s="13"/>
    </row>
    <row r="234" spans="1:20" ht="13.2" x14ac:dyDescent="0.2">
      <c r="A234" s="2"/>
      <c r="B234" s="298"/>
      <c r="C234" s="229"/>
      <c r="D234" s="254"/>
      <c r="E234" s="203"/>
      <c r="F234" s="254"/>
      <c r="G234" s="199"/>
      <c r="H234" s="199"/>
      <c r="I234" s="201"/>
      <c r="J234" s="305"/>
      <c r="K234" s="200"/>
      <c r="L234" s="200"/>
      <c r="M234" s="199"/>
      <c r="N234" s="199"/>
      <c r="O234" s="199"/>
      <c r="P234" s="2"/>
      <c r="Q234" s="13"/>
      <c r="R234" s="2"/>
      <c r="S234" s="2"/>
      <c r="T234" s="13"/>
    </row>
    <row r="235" spans="1:20" ht="13.2" x14ac:dyDescent="0.2">
      <c r="A235" s="2"/>
      <c r="B235" s="298"/>
      <c r="C235" s="229"/>
      <c r="D235" s="254"/>
      <c r="E235" s="203"/>
      <c r="F235" s="254"/>
      <c r="G235" s="199"/>
      <c r="H235" s="199"/>
      <c r="I235" s="201"/>
      <c r="J235" s="305"/>
      <c r="K235" s="200"/>
      <c r="L235" s="200"/>
      <c r="M235" s="199"/>
      <c r="N235" s="199"/>
      <c r="O235" s="199"/>
      <c r="P235" s="2"/>
      <c r="Q235" s="13"/>
      <c r="R235" s="2"/>
      <c r="S235" s="2"/>
      <c r="T235" s="13"/>
    </row>
    <row r="236" spans="1:20" ht="13.2" x14ac:dyDescent="0.2">
      <c r="A236" s="2"/>
      <c r="B236" s="298"/>
      <c r="C236" s="229"/>
      <c r="D236" s="254"/>
      <c r="E236" s="203"/>
      <c r="F236" s="254"/>
      <c r="G236" s="199"/>
      <c r="H236" s="199"/>
      <c r="I236" s="201"/>
      <c r="J236" s="305"/>
      <c r="K236" s="200"/>
      <c r="L236" s="200"/>
      <c r="M236" s="199"/>
      <c r="N236" s="199"/>
      <c r="O236" s="199"/>
      <c r="P236" s="2"/>
      <c r="Q236" s="13"/>
      <c r="R236" s="2"/>
      <c r="S236" s="2"/>
      <c r="T236" s="13"/>
    </row>
    <row r="237" spans="1:20" ht="13.2" x14ac:dyDescent="0.2">
      <c r="A237" s="2"/>
      <c r="B237" s="298"/>
      <c r="C237" s="229"/>
      <c r="D237" s="254"/>
      <c r="E237" s="203"/>
      <c r="F237" s="254"/>
      <c r="G237" s="199"/>
      <c r="H237" s="199"/>
      <c r="I237" s="201"/>
      <c r="J237" s="305"/>
      <c r="K237" s="200"/>
      <c r="L237" s="200"/>
      <c r="M237" s="199"/>
      <c r="N237" s="199"/>
      <c r="O237" s="199"/>
      <c r="P237" s="2"/>
      <c r="Q237" s="13"/>
      <c r="R237" s="2"/>
      <c r="S237" s="2"/>
      <c r="T237" s="13"/>
    </row>
    <row r="238" spans="1:20" ht="13.2" x14ac:dyDescent="0.2">
      <c r="A238" s="2"/>
      <c r="B238" s="298"/>
      <c r="C238" s="229"/>
      <c r="D238" s="254"/>
      <c r="E238" s="203"/>
      <c r="F238" s="254"/>
      <c r="G238" s="199"/>
      <c r="H238" s="199"/>
      <c r="I238" s="201"/>
      <c r="J238" s="305"/>
      <c r="K238" s="200"/>
      <c r="L238" s="200"/>
      <c r="M238" s="199"/>
      <c r="N238" s="199"/>
      <c r="O238" s="199"/>
      <c r="P238" s="2"/>
      <c r="Q238" s="13"/>
      <c r="R238" s="2"/>
      <c r="S238" s="2"/>
      <c r="T238" s="13"/>
    </row>
    <row r="239" spans="1:20" ht="13.2" x14ac:dyDescent="0.2">
      <c r="A239" s="2"/>
      <c r="B239" s="298"/>
      <c r="C239" s="229"/>
      <c r="D239" s="254"/>
      <c r="E239" s="203"/>
      <c r="F239" s="254"/>
      <c r="G239" s="199"/>
      <c r="H239" s="199"/>
      <c r="I239" s="201"/>
      <c r="J239" s="305"/>
      <c r="K239" s="200"/>
      <c r="L239" s="200"/>
      <c r="M239" s="199"/>
      <c r="N239" s="199"/>
      <c r="O239" s="199"/>
      <c r="P239" s="2"/>
      <c r="Q239" s="13"/>
      <c r="R239" s="2"/>
      <c r="S239" s="2"/>
      <c r="T239" s="13"/>
    </row>
    <row r="240" spans="1:20" ht="13.2" x14ac:dyDescent="0.2">
      <c r="A240" s="2"/>
      <c r="B240" s="298"/>
      <c r="C240" s="229"/>
      <c r="D240" s="254"/>
      <c r="E240" s="203"/>
      <c r="F240" s="254"/>
      <c r="G240" s="199"/>
      <c r="H240" s="199"/>
      <c r="I240" s="201"/>
      <c r="J240" s="305"/>
      <c r="K240" s="200"/>
      <c r="L240" s="200"/>
      <c r="M240" s="199"/>
      <c r="N240" s="199"/>
      <c r="O240" s="199"/>
      <c r="P240" s="2"/>
      <c r="Q240" s="13"/>
      <c r="R240" s="2"/>
      <c r="S240" s="2"/>
      <c r="T240" s="13"/>
    </row>
    <row r="241" spans="1:20" ht="13.2" x14ac:dyDescent="0.2">
      <c r="A241" s="2"/>
      <c r="B241" s="298"/>
      <c r="C241" s="229"/>
      <c r="D241" s="254"/>
      <c r="E241" s="203"/>
      <c r="F241" s="254"/>
      <c r="G241" s="199"/>
      <c r="H241" s="199"/>
      <c r="I241" s="201"/>
      <c r="J241" s="305"/>
      <c r="K241" s="200"/>
      <c r="L241" s="200"/>
      <c r="M241" s="199"/>
      <c r="N241" s="199"/>
      <c r="O241" s="199"/>
      <c r="P241" s="2"/>
      <c r="Q241" s="13"/>
      <c r="R241" s="2"/>
      <c r="S241" s="2"/>
      <c r="T241" s="13"/>
    </row>
    <row r="242" spans="1:20" ht="13.2" x14ac:dyDescent="0.2">
      <c r="A242" s="2"/>
      <c r="B242" s="298"/>
      <c r="C242" s="229"/>
      <c r="D242" s="254"/>
      <c r="E242" s="203"/>
      <c r="F242" s="254"/>
      <c r="G242" s="199"/>
      <c r="H242" s="199"/>
      <c r="I242" s="201"/>
      <c r="J242" s="305"/>
      <c r="K242" s="200"/>
      <c r="L242" s="200"/>
      <c r="M242" s="199"/>
      <c r="N242" s="199"/>
      <c r="O242" s="199"/>
      <c r="P242" s="2"/>
      <c r="Q242" s="13"/>
      <c r="R242" s="2"/>
      <c r="S242" s="2"/>
      <c r="T242" s="13"/>
    </row>
    <row r="243" spans="1:20" ht="13.2" x14ac:dyDescent="0.2">
      <c r="A243" s="2"/>
      <c r="B243" s="298"/>
      <c r="C243" s="229"/>
      <c r="D243" s="254"/>
      <c r="E243" s="203"/>
      <c r="F243" s="254"/>
      <c r="G243" s="199"/>
      <c r="H243" s="199"/>
      <c r="I243" s="201"/>
      <c r="J243" s="305"/>
      <c r="K243" s="200"/>
      <c r="L243" s="200"/>
      <c r="M243" s="199"/>
      <c r="N243" s="199"/>
      <c r="O243" s="199"/>
      <c r="P243" s="2"/>
      <c r="Q243" s="13"/>
      <c r="R243" s="2"/>
      <c r="S243" s="2"/>
      <c r="T243" s="13"/>
    </row>
    <row r="244" spans="1:20" ht="13.2" x14ac:dyDescent="0.2">
      <c r="A244" s="2"/>
      <c r="B244" s="298"/>
      <c r="C244" s="229"/>
      <c r="D244" s="254"/>
      <c r="E244" s="202"/>
      <c r="F244" s="254"/>
      <c r="G244" s="199"/>
      <c r="H244" s="199"/>
      <c r="I244" s="201"/>
      <c r="J244" s="304"/>
      <c r="K244" s="200"/>
      <c r="L244" s="200"/>
      <c r="M244" s="199"/>
      <c r="N244" s="199"/>
      <c r="O244" s="199"/>
      <c r="P244" s="2"/>
      <c r="Q244" s="13"/>
      <c r="R244" s="2"/>
      <c r="S244" s="2"/>
      <c r="T244" s="13"/>
    </row>
    <row r="245" spans="1:20" x14ac:dyDescent="0.2">
      <c r="A245" s="2"/>
      <c r="B245" s="298"/>
      <c r="C245" s="229"/>
      <c r="D245" s="254"/>
      <c r="E245" s="229"/>
      <c r="F245" s="254"/>
      <c r="G245" s="199"/>
      <c r="H245" s="199"/>
      <c r="I245" s="201"/>
      <c r="J245" s="306"/>
      <c r="K245" s="200"/>
      <c r="L245" s="200"/>
      <c r="M245" s="199"/>
      <c r="N245" s="199"/>
      <c r="O245" s="199"/>
      <c r="P245" s="2"/>
      <c r="Q245" s="13"/>
      <c r="R245" s="2"/>
      <c r="S245" s="2"/>
      <c r="T245" s="13"/>
    </row>
    <row r="246" spans="1:20" x14ac:dyDescent="0.2">
      <c r="A246" s="2"/>
      <c r="B246" s="298"/>
      <c r="C246" s="229"/>
      <c r="D246" s="254"/>
      <c r="E246" s="229"/>
      <c r="F246" s="254"/>
      <c r="G246" s="199"/>
      <c r="H246" s="199"/>
      <c r="I246" s="201"/>
      <c r="J246" s="201"/>
      <c r="K246" s="200"/>
      <c r="L246" s="200"/>
      <c r="M246" s="199"/>
      <c r="N246" s="199"/>
      <c r="O246" s="199"/>
      <c r="P246" s="2"/>
      <c r="Q246" s="13"/>
      <c r="R246" s="2"/>
      <c r="S246" s="2"/>
      <c r="T246" s="13"/>
    </row>
  </sheetData>
  <mergeCells count="54">
    <mergeCell ref="C143:E143"/>
    <mergeCell ref="T139:T143"/>
    <mergeCell ref="S139:S148"/>
    <mergeCell ref="C149:E149"/>
    <mergeCell ref="T155:T156"/>
    <mergeCell ref="S155:S161"/>
    <mergeCell ref="T157:T161"/>
    <mergeCell ref="T149:T154"/>
    <mergeCell ref="S149:S154"/>
    <mergeCell ref="A199:H199"/>
    <mergeCell ref="T170:T175"/>
    <mergeCell ref="S162:S181"/>
    <mergeCell ref="T176:T181"/>
    <mergeCell ref="S182:S185"/>
    <mergeCell ref="T183:T185"/>
    <mergeCell ref="T162:T169"/>
    <mergeCell ref="S186:S198"/>
    <mergeCell ref="T186:T198"/>
    <mergeCell ref="S105:S111"/>
    <mergeCell ref="T86:T89"/>
    <mergeCell ref="S90:S99"/>
    <mergeCell ref="T90:T99"/>
    <mergeCell ref="T46:T50"/>
    <mergeCell ref="T144:T148"/>
    <mergeCell ref="S123:S124"/>
    <mergeCell ref="T123:T124"/>
    <mergeCell ref="T126:T129"/>
    <mergeCell ref="T131:T134"/>
    <mergeCell ref="S126:S130"/>
    <mergeCell ref="S131:S136"/>
    <mergeCell ref="T135:T136"/>
    <mergeCell ref="A1:R1"/>
    <mergeCell ref="T24:T38"/>
    <mergeCell ref="S11:S23"/>
    <mergeCell ref="T11:T23"/>
    <mergeCell ref="T3:T4"/>
    <mergeCell ref="S24:S45"/>
    <mergeCell ref="T39:T45"/>
    <mergeCell ref="S46:S50"/>
    <mergeCell ref="S5:S10"/>
    <mergeCell ref="T5:T10"/>
    <mergeCell ref="C93:E93"/>
    <mergeCell ref="T117:T122"/>
    <mergeCell ref="C118:E118"/>
    <mergeCell ref="T51:T68"/>
    <mergeCell ref="T70:T85"/>
    <mergeCell ref="S51:S69"/>
    <mergeCell ref="S100:S104"/>
    <mergeCell ref="S117:S122"/>
    <mergeCell ref="S70:S89"/>
    <mergeCell ref="T100:T104"/>
    <mergeCell ref="T105:T110"/>
    <mergeCell ref="S112:S116"/>
    <mergeCell ref="T112:T115"/>
  </mergeCells>
  <pageMargins left="0.7" right="0.7" top="0.75" bottom="0.75" header="0.3" footer="0.3"/>
  <pageSetup orientation="portrait" r:id="rId1"/>
  <ignoredErrors>
    <ignoredError sqref="E138:E142 E53:J62 E11:I18 E20:I44 E100:H109 E96:H97 I100:J102 I138:J193 I63:J81 I111:J119 T182 T184:T185 J128:J129 E113:E114 J105:J106 E92 E94 J50:J52 E110:I110 I83:J93 J82 E19:I19 J107:J110 I126:J127 J121 E46:I48 E98:J98 J10:J49 J3:J9 E5:I9 J103:J104 I95:J95 J94 I97:J97 J96 I130:J136 J137 J194 I195:J197 J199 I199 I194 I200:J200 I198:J198 J120 J122:J125 I122:I125 I120 E121:I121 E120:H120 E122:H125 I105:I106 I103:I104 I107:I109 I94 I96" unlockedFormula="1"/>
    <ignoredError sqref="C44:C45 C137" numberStoredAsText="1"/>
    <ignoredError sqref="T183" formulaRange="1" unlockedFormula="1"/>
    <ignoredError sqref="I128" formula="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POAI 2023</vt:lpstr>
      <vt:lpstr>PAA 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Albeiro Gonzalez Londono</dc:creator>
  <cp:lastModifiedBy>Juan David Marulanda Alvarez</cp:lastModifiedBy>
  <dcterms:created xsi:type="dcterms:W3CDTF">2021-12-13T16:14:58Z</dcterms:created>
  <dcterms:modified xsi:type="dcterms:W3CDTF">2023-08-25T14:50:07Z</dcterms:modified>
</cp:coreProperties>
</file>